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pcgov.sharepoint.com/sites/sceteam/Shared Documents/SCE folder/01 Inquiries and studies/01 Current inquiries and studies/NCP analysis (study)/03-final/web/"/>
    </mc:Choice>
  </mc:AlternateContent>
  <xr:revisionPtr revIDLastSave="23" documentId="8_{1E5DF3CB-9634-4B77-AECA-CC71317A0D80}" xr6:coauthVersionLast="47" xr6:coauthVersionMax="47" xr10:uidLastSave="{1F9C211A-3DE2-4D2E-91EA-9E3BF9EB206A}"/>
  <bookViews>
    <workbookView xWindow="5550" yWindow="-15510" windowWidth="19425" windowHeight="13770" activeTab="1" xr2:uid="{D13E7B7C-880A-4940-8D2C-293806F5A046}"/>
  </bookViews>
  <sheets>
    <sheet name="About" sheetId="5" r:id="rId1"/>
    <sheet name="Contents" sheetId="3" r:id="rId2"/>
    <sheet name="Initial data" sheetId="2" r:id="rId3"/>
    <sheet name="Dynamic business environment -&gt;" sheetId="24" r:id="rId4"/>
    <sheet name="B2" sheetId="40" r:id="rId5"/>
    <sheet name="B3" sheetId="41" r:id="rId6"/>
    <sheet name="B7ice" sheetId="42" r:id="rId7"/>
    <sheet name="B7tar" sheetId="43" r:id="rId8"/>
    <sheet name="B7tar_lower" sheetId="44" r:id="rId9"/>
    <sheet name="B7tar_higher" sheetId="45" r:id="rId10"/>
    <sheet name="B8" sheetId="46" r:id="rId11"/>
    <sheet name="B9rc" sheetId="47" r:id="rId12"/>
    <sheet name="B9nrc" sheetId="48" r:id="rId13"/>
    <sheet name="B9 - Linearity sensitivity test" sheetId="49" r:id="rId14"/>
    <sheet name="Net zero --&gt;" sheetId="4" r:id="rId15"/>
    <sheet name="NZ1rep" sheetId="7" r:id="rId16"/>
    <sheet name="NZ1agr" sheetId="6" r:id="rId17"/>
    <sheet name="NZ3aml" sheetId="8" r:id="rId18"/>
    <sheet name="NZ3aml_lower" sheetId="9" r:id="rId19"/>
    <sheet name="NZ3pir" sheetId="10" r:id="rId20"/>
    <sheet name="NZ3tar" sheetId="11" r:id="rId21"/>
    <sheet name="NZ5" sheetId="12" r:id="rId22"/>
    <sheet name="Labour mobility --&gt;" sheetId="23" r:id="rId23"/>
    <sheet name="L1" sheetId="25" r:id="rId24"/>
    <sheet name="L2" sheetId="27" r:id="rId25"/>
    <sheet name="L2_lower" sheetId="28" r:id="rId26"/>
    <sheet name="L2 - Linearity sensitivity test" sheetId="39" r:id="rId27"/>
    <sheet name="Human services --&gt;" sheetId="22" r:id="rId28"/>
    <sheet name="H1" sheetId="13" r:id="rId29"/>
    <sheet name="H1_lower" sheetId="50" r:id="rId30"/>
    <sheet name="H2nur" sheetId="14" r:id="rId31"/>
    <sheet name="H2nur_lower" sheetId="15" r:id="rId32"/>
    <sheet name="H2pha" sheetId="16" r:id="rId33"/>
    <sheet name="H3reg" sheetId="17" r:id="rId34"/>
    <sheet name="H3reg_lower" sheetId="18" r:id="rId35"/>
    <sheet name="H3hlt" sheetId="19" r:id="rId36"/>
    <sheet name="H4" sheetId="20" r:id="rId37"/>
    <sheet name="H5" sheetId="21" r:id="rId38"/>
    <sheet name="Data and digital --&gt;" sheetId="29" r:id="rId39"/>
    <sheet name="D2" sheetId="30" r:id="rId40"/>
    <sheet name="D3" sheetId="31" r:id="rId41"/>
    <sheet name="D4hl" sheetId="33" r:id="rId42"/>
    <sheet name="D4hl_lower" sheetId="34" r:id="rId43"/>
    <sheet name="D4bl" sheetId="32" r:id="rId44"/>
    <sheet name="D5" sheetId="35" r:id="rId45"/>
    <sheet name="D5_lower" sheetId="36" r:id="rId46"/>
    <sheet name="D4hl Linearity sensitivity test" sheetId="37" r:id="rId47"/>
  </sheets>
  <externalReferences>
    <externalReference r:id="rId48"/>
  </externalReferences>
  <definedNames>
    <definedName name="GDP">[1]Summary!$O$7</definedName>
    <definedName name="RevScalar">[1]Summary!$O$9</definedName>
    <definedName name="SdCt4006f7c444f84b5c8fda42d6aada9dbe_0" comment="sc㞂⃲ˡ⁜ꁢҰᎁ鰠┃_xd81d_혊쀻棡!Ⰱ뀄혉逕쁓h䀘䪭韄Ƥ頄_x000a_聃F钘渺ꉂǌ䀅䆥ᤑ㩖炘护쾘륚䀄ᒨ蕡¶䶊ꓙфc煊ᄊ⠬㜍⵮樿呞炈䣞̣刓ヘ뼴鹻੤㣤u☗_x000b_ሐ_x0005_ࠀ؀紀嘐㙑䄀ܦᄀ攪䑚㙯䑔䑩溘穦㭻_x0019_煴氼㡻␴紪ط䉞砢ቐਚ㩆嘎⸞ಡᄉ熫╕棲ᴽ峣殳寋ԇ_xdb3b_㙹먀얱_xd8ac_듢䈜媄뗠Ĥ⁌⢩ಎ␈Ƭ哈Ⰳሖ駈Ⴈ䰿ঐ떺ৢ貅ㆨ샭鰡ᒎϙ_xda5d_ゑ㪝՚ℰ롹Ղ൐顬_x0016_龋_x0005_霓⁔쩔ㅖÅ㢣톘⋮樱墜挿媷_xdaf0_rࢁ첄䂄_x0004__x000a_ਵ၀ҥ梀窈_x0017_蓀ীΣꣅ踰_x0019_衕ٷ蒄芰壥Ḷ쀂ꯓ郎䈄픾鼺᤮ꁌꟂ쓀☆_xd8b0_榸嚫᩻ᎅ커䂲渠罢ᄒ처퇨჏쀖અ㹘煽腔깒ꏘ_x0009_鐰à̰Xl뮦耝覦햟꽃毽搽_xded8_᠑" localSheetId="2">'Initial data'!$A$138:$M$148</definedName>
    <definedName name="SdCt4006f7c444f84b5c8fda42d6aada9dbe_1" comment="sc氉ꨞ_xde6e_骛堳ႈ鄍_xdaf5_밟巎눴߀鲂䇔蘙䙱蔳貘笗둴́_xda75_Đ놆䅂팴‎䣙⋝┬㹲਋礠슏씩弳ᚤ桚㚜闩敏萃쎐즔_xd876_ဠ䥈⾒닁㴰銅䓑彜侸民Ᏹ憝惂㙴靵扗Đ흝쵵劌錹팳璚㽓ワ揟⻎൴_xd927_唴ᤀ蕐ຑ勬鹎᱕ⅹᡟ貔䁀偖堋㎗鉥䄩賦謒숰돒ᤥ鑎䯁穌풠䅑⸫淄棝⭂耀" localSheetId="2">'Initial data'!$A$138:$M$148</definedName>
    <definedName name="SdCt4c8edeb5c7594413977380422f328919_0" comment="sc㞂⃲ˡ⁜ꁢҰᎁ鰠┃_xd81d_혊쀻棡!Ⰱ뀄혉逕쁓h䀘䪭韄Ƥ頄_x000a_聃F钘渺ꉂǌ䀅䆥ᤑ㩖炘护쾘륚䀄ᒨ蕡¶䶊ꓙфc煊ᄊ⠬㜍⵮樿呞炈䣞̣刓ヘ뼴鹻੤㣤u☗_x000b_ሐ_x0005_ࠀ؀紀嘐㙑䄀ܦᄀ攪䑚㙯䑔䑩溘穦㭻_x0019_煴氼㡻␴紪ط䉞砢ቐਚ㩆嘎⸞ಡᄉ熫╕棲ᴽ峣殳寋ԇ_xdb3b_㙹먀얱_xd8ac_듢䈜媄뗠Ĥ⁌⢩ಎ␈Ƭ哈Ⰳሖ駈Ⴈ䰿ঐ떺ৢ貅ㆨ샭鰡ᒎϙ_xda5d_ゑ㪝՚ℰ롹Ղ൐顬_x0016_龋_x0005_霓⁔쩔ㅖÅ㢣톘⋮樱墜挿媷_xdaf0_rࢁ첄䂄_x0004__x000a_ਵ၀ҥ梀窈_x0017_蓀ীΣꣅ踰_x0019_衕ٷ蒄芰壥Ḷ쀂ꯓ郎䈄픾鼺᤮ꁌꟂ쓀☆_xd8b0_榸嚫᩻ᎅ커䂲渠罢ᄒ처퇨჏쀖અ㹘煽腔깒ꏘ_x0009_鐰à̰Xl뮦耝覦햟꽃毽搽_xded8_᠑" localSheetId="2">'Initial data'!$A$152:$M$155</definedName>
    <definedName name="SdCt4c8edeb5c7594413977380422f328919_1" comment="sc氉ꨞ_xde6e_骛堳ႈ鄍_xdaf5_밟巎눴߀鲂䇔蘙䙱蔳貘笗둴́_xda75_Đ놆䅂팴‎䣙⋝┬㹲਋礠슏씩弳ᚤ桚㚜闩敏萃쎐즔_xd876_ဠ䥈⾒닁㴰銅䓑彜侸民Ᏹ憝惂㙴靵扗Đ흝쵵劌錹팳璚㽓ワ揟⻎൴_xd927_唴ᤀ蕐ຑ勬鹎᱕ⅹᡟ貔䁀偖堋㎗鉥䄩賦謒숰돒ᤥ鑎䯁穌풠䅑⸫淄棝⭂耀" localSheetId="2">'Initial data'!$A$152:$M$155</definedName>
    <definedName name="SdCt7255cab9e9934f94b881b1d248a41474_0" comment="sc㞂⃲ˡ⁜ꁢҰᎁ鰠┃_xd81d_혊쀻棡!Ⰱ뀄혉逕쁓h䀘䪭韄Ƥ頄_x000a_聃F钘渺ꉂǌ䀅䆥ᤑ㩖炘护쾘륚䀄ᒨ蕡¶䶊ꓙфc煊ᄊ⠬㜍⵮樿呞炈䣞̣刓ヘ뼴鹻੤㣤u☗_x000b_ሐ_x0005_ࠀ؀紀嘐㙑䄀ܦᄀ攪䑚㙯䑔䑩溘穦㭻_x0019_煴氼㡻␴紪ط䉞砢ቐਚ㩆嘎⸞ಡᄉ熫╕棲ᴽ峣殳寋ԇ_xdb3b_㙹먀얱_xd8ac_듢䈜媄뗠Ĥ⁌⢩ಎ␈Ƭ哈Ⰳሖ駈Ⴈ䰿ঐ떺ৢ貅ㆨ샭鰡ᒎϙ_xda5d_ゑ㪝՚ℰ롹Ղ൐顬_x0016_龋_x0005_霓⁔쩔ㅖÅ㢣톘⋮樱墜挿媷_xdaf0_rࢁ첄䂄_x0004__x000a_ਵ၀ҥ梀窈_x0017_蓀ীΣꣅ踰_x0019_衕ٷ蒄芰壥Ḷ쀂ꯓ郎䈄픾鼺᤮ꁌꟂ쓀☆_xd8b0_榸嚫᩻ᎅ커䂲渠罢ᄒ처퇨჏쀖અ㹘煽腔깒ꏘ_x0009_鐰à̰Xl뮦耝覦햟꽃毽搽_xded8_᠑" localSheetId="2">'Initial data'!$A$124:$M$134</definedName>
    <definedName name="SdCt7255cab9e9934f94b881b1d248a41474_1" comment="sc氉ꨞ_xde6e_骛堳ႈ鄍_xdaf5_밟巎눴߀鲂䇔蘙䙱蔳貘笗둴́_xda75_Đ놆䅂팴‎䣙⋝┬㹲਋礠슏씩弳ᚤ桚㚜闩敏萃쎐즔_xd876_ဠ䥈⾒닁㴰銅䓑彜侸民Ᏹ憝惂㙴靵扗Đ흝쵵劌錹팳璚㽓ワ揟⻎൴_xd927_唴ᤀ蕐ຑ勬鹎᱕ⅹᡟ貔䁀偖堋㎗鉥䄩賦謒숰돒ᤥ鑎䯁穌풠䅑⸫淄棝⭂耀" localSheetId="2">'Initial data'!$A$124:$M$134</definedName>
    <definedName name="SdCt7cd139e13f5a4cd2aaaa1ce386302ace_0" comment="sc㞂⃲ˡ⁜ꁢҰᎁ鰠┃_xd81d_혊쀻棡!Ⰱ뀄혉逕쁓h䀘䪭韄Ƥ頄_x000a_聃F钘渺ꉂǌ䀅䆥ᤑ㩖炘护쾘륚䀄ᒨ蕡¶䶊ꓙфc煊ᄊ⠬㜍⵮樿呞炈䣞̣刓ヘ뼴鹻੤㣤u☗_x000b_ሐ_x0005_ࠀ؀紀嘐㙑䄀ܦᄀ攪䑚㙯䑔䑩溘穦㭻_x0019_煴氼㡻␴紪ط䉞砢ቐਚ㩆嘎⸞ಡᄉ熫╕棲ᴽ峣殳寋ԇ_xdb3b_㙹먀얱_xd8ac_듢䈜媄뗠Ĥ⁌⢩ಎ␈Ƭ哈Ⰳሖ駈Ⴈ䰿ঐ떺ৢ貅ㆨ샭鰡ᒎϙ_xda5d_ゑ㪝՚ℰ롹Ղ൐顬_x0016_龋_x0005_霓⁔쩔ㅖÅ㢣톘⋮樱墜挿媷_xdaf0_rࢁ첄䂄_x0004__x000a_ਵ၀ҥ梀窈_x0017_蓀ীΣꣅ踰_x0019_衕ٷ蒄芰壥Ḷ쀂ꯓ郎䈄픾鼺᤮ꁌꟂ쓀☆_xd8b0_榸嚫᩻ᎅ커䂲渠罢ᄒ처퇨჏쀖અ㹘煽腔깒ꏘ_x0009_鐰à̰Xl뮦耝覦햟꽃毽搽_xded8_᠑" localSheetId="2">'Initial data'!$A$138:$M$149</definedName>
    <definedName name="SdCt7cd139e13f5a4cd2aaaa1ce386302ace_1" comment="sc氉ꨞ_xde6e_骛堳ႈ鄍_xdaf5_밟巎눴߀鲂䇔蘙䙱蔳貘笗둴́_xda75_Đ놆䅂팴‎䣙⋝┬㹲਋礠슏씩弳ᚤ桚㚜闩敏萃쎐즔_xd876_ဠ䥈⾒닁㴰銅䓑彜侸民Ᏹ憝惂㙴靵扗Đ흝쵵劌錹팳璚㽓ワ揟⻎൴_xd927_唴ᤀ蕐ຑ勬鹎᱕ⅹᡟ貔䁀偖堋㎗鉥䄩賦謒숰돒ᤥ鑎䯁穌풠䅑⸫淄棝⭂耀" localSheetId="2">'Initial data'!$A$138:$M$149</definedName>
    <definedName name="SdCtc7fc9de7ae244a57b2b1c81bc37a9930_0" comment="sc㞂⃲ˡ⁜ꁢҰᎁ鰠┃_xd81d_혊쀻棡!Ⰱ뀄혉逕쁓h䀘䪭韄Ƥ頄_x000a_聃F钘渺ꉂǌ䀅䆥ᤑ㩖炘护쾘륚䀄ᒨ蕡¶䶊ꓙфc煊ᄊ⠬㜍⵮樿呞炈䣞̣刓ヘ뼴鹻੤㣤u☗_x000b_ሐ_x0005_ࠀ؀紀嘐㙑䄀ܦᄀ攪䑚㙯䑔䑩溘穦㭻_x0019_煴氼㡻␴紪ط䉞砢ቐਚ㩆嘎⸞ಡᄉ熫╕棲ᴽ峣殳寋ԇ_xdb3b_㙹먀얱_xd8ac_듢䈜媄뗠Ĥ⁌⢩ಎ␈Ƭ哈Ⰳሖ駈Ⴈ䰿ঐ떺ৢ貅ㆨ샭鰡ᒎϙ_xda5d_ゑ㪝՚ℰ롹Ղ൐顬_x0016_龋_x0005_霓⁔쩔ㅖÅ㢣톘⋮樱墜挿媷_xdaf0_rࢁ첄䂄_x0004__x000a_ਵ၀ҥ梀窈_x0017_蓀ীΣꣅ踰_x0019_衕ٷ蒄芰壥Ḷ쀂ꯓ郎䈄픾鼺᤮ꁌꟂ쓀☆_xd8b0_榸嚫᩻ᎅ커䂲渠罢ᄒ처퇨჏쀖અ㹘煽腔깒ꏘ_x0009_鐰à̰Xl뮦耝覦햟꽃毽搽_xded8_᠑" localSheetId="2">'Initial data'!$A$4:$K$119</definedName>
    <definedName name="SdCtc7fc9de7ae244a57b2b1c81bc37a9930_1" comment="sc氉ꨞ_xde6e_骛堳ႈ鄍_xdaf5_밟巎눴߀鲂䇔蘙䙱蔳貘笗둴́_xda75_Đ놆䅂팴‎䣙⋝┬㹲਋礠슏씩弳ᚤ桚㚜闩敏萃쎐즔_xd876_ဠ䥈⾒닁㴰銅䓑彜侸民Ᏹ憝惂㙴靵扗Đ흝쵵劌錹팳璚㽓ワ揟⻎൴_xd927_唴ᤀ蕐ຑ勬鹎᱕ⅹᡟ貔䁀偖堋㎗鉥䄩賦謒숰돒ᤥ鑎䯁穌풠䅑⸫淄棝⭂耀" localSheetId="2">'Initial data'!$A$4:$K$119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4" i="3" l="1"/>
  <c r="A53" i="3"/>
  <c r="A52" i="3"/>
  <c r="A51" i="3"/>
  <c r="A50" i="3"/>
  <c r="A49" i="3"/>
  <c r="A48" i="3"/>
  <c r="A45" i="3"/>
  <c r="A44" i="3"/>
  <c r="A43" i="3"/>
  <c r="A42" i="3"/>
  <c r="A41" i="3"/>
  <c r="A40" i="3"/>
  <c r="A39" i="3"/>
  <c r="A38" i="3"/>
  <c r="A36" i="3"/>
  <c r="A32" i="3"/>
  <c r="A31" i="3"/>
  <c r="A30" i="3"/>
  <c r="A27" i="3"/>
  <c r="A26" i="3"/>
  <c r="A25" i="3"/>
  <c r="A24" i="3"/>
  <c r="A23" i="3"/>
  <c r="A22" i="3"/>
  <c r="A21" i="3"/>
  <c r="A17" i="3"/>
  <c r="A16" i="3"/>
  <c r="A15" i="3"/>
  <c r="A14" i="3"/>
  <c r="A13" i="3"/>
  <c r="A12" i="3"/>
  <c r="A11" i="3"/>
  <c r="A10" i="3"/>
  <c r="A9" i="3"/>
  <c r="A6" i="3"/>
  <c r="A5" i="3"/>
  <c r="C68" i="50"/>
  <c r="D68" i="50"/>
  <c r="E68" i="50"/>
  <c r="F68" i="50"/>
  <c r="G68" i="50"/>
  <c r="H68" i="50"/>
  <c r="I68" i="50"/>
  <c r="J68" i="50"/>
  <c r="K68" i="50"/>
  <c r="L68" i="50"/>
  <c r="M68" i="50"/>
  <c r="M67" i="50"/>
  <c r="M66" i="50"/>
  <c r="L67" i="50"/>
  <c r="L66" i="50"/>
  <c r="K67" i="50"/>
  <c r="K66" i="50"/>
  <c r="J67" i="50"/>
  <c r="J66" i="50"/>
  <c r="I67" i="50"/>
  <c r="I66" i="50"/>
  <c r="H67" i="50"/>
  <c r="H66" i="50"/>
  <c r="G67" i="50"/>
  <c r="G66" i="50"/>
  <c r="F67" i="50"/>
  <c r="F66" i="50"/>
  <c r="E67" i="50"/>
  <c r="E66" i="50"/>
  <c r="D67" i="50"/>
  <c r="D66" i="50"/>
  <c r="C66" i="50"/>
  <c r="C67" i="50"/>
  <c r="M61" i="50"/>
  <c r="M60" i="50"/>
  <c r="M59" i="50"/>
  <c r="M58" i="50"/>
  <c r="M57" i="50"/>
  <c r="M56" i="50"/>
  <c r="M55" i="50"/>
  <c r="M54" i="50"/>
  <c r="M53" i="50"/>
  <c r="M52" i="50"/>
  <c r="M48" i="50"/>
  <c r="M47" i="50"/>
  <c r="M46" i="50"/>
  <c r="M45" i="50"/>
  <c r="M44" i="50"/>
  <c r="M43" i="50"/>
  <c r="M42" i="50"/>
  <c r="M41" i="50"/>
  <c r="M40" i="50"/>
  <c r="M39" i="50"/>
  <c r="B54" i="3"/>
  <c r="B51" i="3"/>
  <c r="B42" i="3"/>
  <c r="B39" i="3"/>
  <c r="B24" i="3"/>
  <c r="B15" i="3"/>
  <c r="B13" i="3"/>
  <c r="B12" i="3"/>
  <c r="B11" i="3"/>
  <c r="B10" i="3"/>
  <c r="B14" i="3"/>
  <c r="L52" i="50"/>
  <c r="L53" i="50"/>
  <c r="L54" i="50"/>
  <c r="L55" i="50"/>
  <c r="L56" i="50"/>
  <c r="L57" i="50"/>
  <c r="L58" i="50"/>
  <c r="L59" i="50"/>
  <c r="L60" i="50"/>
  <c r="L61" i="50"/>
  <c r="L39" i="50"/>
  <c r="L40" i="50"/>
  <c r="L41" i="50"/>
  <c r="L42" i="50"/>
  <c r="L43" i="50"/>
  <c r="L44" i="50"/>
  <c r="L45" i="50"/>
  <c r="L46" i="50"/>
  <c r="L47" i="50"/>
  <c r="L48" i="50"/>
  <c r="B53" i="3"/>
  <c r="B21" i="3"/>
  <c r="B16" i="3"/>
  <c r="B17" i="3"/>
  <c r="B48" i="3"/>
  <c r="B49" i="3"/>
  <c r="B52" i="3"/>
  <c r="B50" i="3"/>
  <c r="B27" i="3"/>
  <c r="B26" i="3"/>
  <c r="B25" i="3"/>
  <c r="B23" i="3"/>
  <c r="B22" i="3"/>
  <c r="B32" i="3"/>
  <c r="B31" i="3"/>
  <c r="B45" i="3"/>
  <c r="B44" i="3"/>
  <c r="B41" i="3"/>
  <c r="B43" i="3"/>
  <c r="B40" i="3"/>
  <c r="B38" i="3"/>
  <c r="B36" i="3"/>
  <c r="B5" i="3"/>
  <c r="B6" i="3"/>
  <c r="B9" i="3"/>
  <c r="I68" i="48"/>
  <c r="M67" i="48"/>
  <c r="L67" i="48"/>
  <c r="K67" i="48"/>
  <c r="J67" i="48"/>
  <c r="I67" i="48"/>
  <c r="H67" i="48"/>
  <c r="G67" i="48"/>
  <c r="F67" i="48"/>
  <c r="E67" i="48"/>
  <c r="D67" i="48"/>
  <c r="D68" i="48" s="1"/>
  <c r="C67" i="48"/>
  <c r="K66" i="48"/>
  <c r="K68" i="48" s="1"/>
  <c r="J66" i="48"/>
  <c r="J68" i="48" s="1"/>
  <c r="I66" i="48"/>
  <c r="H66" i="48"/>
  <c r="H68" i="48" s="1"/>
  <c r="G66" i="48"/>
  <c r="G68" i="48" s="1"/>
  <c r="F66" i="48"/>
  <c r="F68" i="48" s="1"/>
  <c r="E66" i="48"/>
  <c r="E68" i="48" s="1"/>
  <c r="D66" i="48"/>
  <c r="C66" i="48"/>
  <c r="C68" i="48" s="1"/>
  <c r="M61" i="48"/>
  <c r="L61" i="48"/>
  <c r="L60" i="48"/>
  <c r="M60" i="48" s="1"/>
  <c r="L59" i="48"/>
  <c r="M59" i="48" s="1"/>
  <c r="M58" i="48"/>
  <c r="L58" i="48"/>
  <c r="M57" i="48"/>
  <c r="L57" i="48"/>
  <c r="L56" i="48"/>
  <c r="M56" i="48" s="1"/>
  <c r="L55" i="48"/>
  <c r="M55" i="48" s="1"/>
  <c r="M54" i="48"/>
  <c r="L54" i="48"/>
  <c r="M53" i="48"/>
  <c r="L53" i="48"/>
  <c r="L52" i="48"/>
  <c r="M52" i="48" s="1"/>
  <c r="L48" i="48"/>
  <c r="M48" i="48" s="1"/>
  <c r="M66" i="48" s="1"/>
  <c r="M68" i="48" s="1"/>
  <c r="M47" i="48"/>
  <c r="L47" i="48"/>
  <c r="M46" i="48"/>
  <c r="L46" i="48"/>
  <c r="L45" i="48"/>
  <c r="M45" i="48" s="1"/>
  <c r="L44" i="48"/>
  <c r="M44" i="48" s="1"/>
  <c r="M43" i="48"/>
  <c r="L43" i="48"/>
  <c r="M42" i="48"/>
  <c r="L42" i="48"/>
  <c r="L41" i="48"/>
  <c r="M41" i="48" s="1"/>
  <c r="L40" i="48"/>
  <c r="M40" i="48" s="1"/>
  <c r="M39" i="48"/>
  <c r="L39" i="48"/>
  <c r="J68" i="47"/>
  <c r="K67" i="47"/>
  <c r="K68" i="47" s="1"/>
  <c r="J67" i="47"/>
  <c r="I67" i="47"/>
  <c r="H67" i="47"/>
  <c r="G67" i="47"/>
  <c r="F67" i="47"/>
  <c r="E67" i="47"/>
  <c r="E68" i="47" s="1"/>
  <c r="D67" i="47"/>
  <c r="C67" i="47"/>
  <c r="C68" i="47" s="1"/>
  <c r="K66" i="47"/>
  <c r="J66" i="47"/>
  <c r="I66" i="47"/>
  <c r="I68" i="47" s="1"/>
  <c r="H66" i="47"/>
  <c r="H68" i="47" s="1"/>
  <c r="G66" i="47"/>
  <c r="G68" i="47" s="1"/>
  <c r="F66" i="47"/>
  <c r="F68" i="47" s="1"/>
  <c r="E66" i="47"/>
  <c r="D66" i="47"/>
  <c r="D68" i="47" s="1"/>
  <c r="C66" i="47"/>
  <c r="L61" i="47"/>
  <c r="M61" i="47" s="1"/>
  <c r="M67" i="47" s="1"/>
  <c r="M60" i="47"/>
  <c r="L60" i="47"/>
  <c r="M59" i="47"/>
  <c r="L59" i="47"/>
  <c r="L58" i="47"/>
  <c r="M58" i="47" s="1"/>
  <c r="L57" i="47"/>
  <c r="M57" i="47" s="1"/>
  <c r="M56" i="47"/>
  <c r="L56" i="47"/>
  <c r="M55" i="47"/>
  <c r="L55" i="47"/>
  <c r="L54" i="47"/>
  <c r="M54" i="47" s="1"/>
  <c r="L53" i="47"/>
  <c r="M53" i="47" s="1"/>
  <c r="M52" i="47"/>
  <c r="L52" i="47"/>
  <c r="M48" i="47"/>
  <c r="M66" i="47" s="1"/>
  <c r="L48" i="47"/>
  <c r="L66" i="47" s="1"/>
  <c r="L47" i="47"/>
  <c r="M47" i="47" s="1"/>
  <c r="L46" i="47"/>
  <c r="M46" i="47" s="1"/>
  <c r="M45" i="47"/>
  <c r="L45" i="47"/>
  <c r="M44" i="47"/>
  <c r="L44" i="47"/>
  <c r="L43" i="47"/>
  <c r="M43" i="47" s="1"/>
  <c r="L42" i="47"/>
  <c r="M42" i="47" s="1"/>
  <c r="M41" i="47"/>
  <c r="L41" i="47"/>
  <c r="M40" i="47"/>
  <c r="L40" i="47"/>
  <c r="L39" i="47"/>
  <c r="M39" i="47" s="1"/>
  <c r="K68" i="46"/>
  <c r="I68" i="46"/>
  <c r="C68" i="46"/>
  <c r="L67" i="46"/>
  <c r="L68" i="46" s="1"/>
  <c r="K67" i="46"/>
  <c r="J67" i="46"/>
  <c r="I67" i="46"/>
  <c r="H67" i="46"/>
  <c r="G67" i="46"/>
  <c r="F67" i="46"/>
  <c r="E67" i="46"/>
  <c r="D67" i="46"/>
  <c r="D68" i="46" s="1"/>
  <c r="C67" i="46"/>
  <c r="L66" i="46"/>
  <c r="K66" i="46"/>
  <c r="J66" i="46"/>
  <c r="J68" i="46" s="1"/>
  <c r="I66" i="46"/>
  <c r="H66" i="46"/>
  <c r="H68" i="46" s="1"/>
  <c r="G66" i="46"/>
  <c r="G68" i="46" s="1"/>
  <c r="F66" i="46"/>
  <c r="F68" i="46" s="1"/>
  <c r="E66" i="46"/>
  <c r="E68" i="46" s="1"/>
  <c r="D66" i="46"/>
  <c r="C66" i="46"/>
  <c r="L61" i="46"/>
  <c r="M61" i="46" s="1"/>
  <c r="M67" i="46" s="1"/>
  <c r="L60" i="46"/>
  <c r="M60" i="46" s="1"/>
  <c r="M59" i="46"/>
  <c r="L59" i="46"/>
  <c r="M58" i="46"/>
  <c r="L58" i="46"/>
  <c r="L57" i="46"/>
  <c r="M57" i="46" s="1"/>
  <c r="L56" i="46"/>
  <c r="M56" i="46" s="1"/>
  <c r="M55" i="46"/>
  <c r="L55" i="46"/>
  <c r="M54" i="46"/>
  <c r="L54" i="46"/>
  <c r="L53" i="46"/>
  <c r="M53" i="46" s="1"/>
  <c r="L52" i="46"/>
  <c r="M52" i="46" s="1"/>
  <c r="M48" i="46"/>
  <c r="M66" i="46" s="1"/>
  <c r="L48" i="46"/>
  <c r="M47" i="46"/>
  <c r="L47" i="46"/>
  <c r="L46" i="46"/>
  <c r="M46" i="46" s="1"/>
  <c r="L45" i="46"/>
  <c r="M45" i="46" s="1"/>
  <c r="M44" i="46"/>
  <c r="L44" i="46"/>
  <c r="M43" i="46"/>
  <c r="L43" i="46"/>
  <c r="L42" i="46"/>
  <c r="M42" i="46" s="1"/>
  <c r="L41" i="46"/>
  <c r="M41" i="46" s="1"/>
  <c r="M40" i="46"/>
  <c r="L40" i="46"/>
  <c r="M39" i="46"/>
  <c r="L39" i="46"/>
  <c r="J68" i="45"/>
  <c r="D68" i="45"/>
  <c r="M67" i="45"/>
  <c r="K67" i="45"/>
  <c r="J67" i="45"/>
  <c r="I67" i="45"/>
  <c r="H67" i="45"/>
  <c r="G67" i="45"/>
  <c r="F67" i="45"/>
  <c r="E67" i="45"/>
  <c r="E68" i="45" s="1"/>
  <c r="D67" i="45"/>
  <c r="C67" i="45"/>
  <c r="K66" i="45"/>
  <c r="K68" i="45" s="1"/>
  <c r="J66" i="45"/>
  <c r="I66" i="45"/>
  <c r="I68" i="45" s="1"/>
  <c r="H66" i="45"/>
  <c r="H68" i="45" s="1"/>
  <c r="G66" i="45"/>
  <c r="G68" i="45" s="1"/>
  <c r="F66" i="45"/>
  <c r="F68" i="45" s="1"/>
  <c r="E66" i="45"/>
  <c r="D66" i="45"/>
  <c r="C66" i="45"/>
  <c r="C68" i="45" s="1"/>
  <c r="M61" i="45"/>
  <c r="L61" i="45"/>
  <c r="L67" i="45" s="1"/>
  <c r="M60" i="45"/>
  <c r="L60" i="45"/>
  <c r="L59" i="45"/>
  <c r="M59" i="45" s="1"/>
  <c r="L58" i="45"/>
  <c r="M58" i="45" s="1"/>
  <c r="M57" i="45"/>
  <c r="L57" i="45"/>
  <c r="M56" i="45"/>
  <c r="L56" i="45"/>
  <c r="L55" i="45"/>
  <c r="M55" i="45" s="1"/>
  <c r="L54" i="45"/>
  <c r="M54" i="45" s="1"/>
  <c r="M53" i="45"/>
  <c r="L53" i="45"/>
  <c r="M52" i="45"/>
  <c r="L52" i="45"/>
  <c r="L48" i="45"/>
  <c r="M48" i="45" s="1"/>
  <c r="M66" i="45" s="1"/>
  <c r="M68" i="45" s="1"/>
  <c r="L47" i="45"/>
  <c r="M47" i="45" s="1"/>
  <c r="M46" i="45"/>
  <c r="L46" i="45"/>
  <c r="M45" i="45"/>
  <c r="L45" i="45"/>
  <c r="L44" i="45"/>
  <c r="M44" i="45" s="1"/>
  <c r="L43" i="45"/>
  <c r="M43" i="45" s="1"/>
  <c r="M42" i="45"/>
  <c r="L42" i="45"/>
  <c r="M41" i="45"/>
  <c r="L41" i="45"/>
  <c r="L40" i="45"/>
  <c r="M40" i="45" s="1"/>
  <c r="L39" i="45"/>
  <c r="M39" i="45" s="1"/>
  <c r="K68" i="44"/>
  <c r="E68" i="44"/>
  <c r="C68" i="44"/>
  <c r="K67" i="44"/>
  <c r="J67" i="44"/>
  <c r="I67" i="44"/>
  <c r="H67" i="44"/>
  <c r="H68" i="44" s="1"/>
  <c r="G67" i="44"/>
  <c r="F67" i="44"/>
  <c r="F68" i="44" s="1"/>
  <c r="E67" i="44"/>
  <c r="D67" i="44"/>
  <c r="C67" i="44"/>
  <c r="L66" i="44"/>
  <c r="K66" i="44"/>
  <c r="J66" i="44"/>
  <c r="J68" i="44" s="1"/>
  <c r="I66" i="44"/>
  <c r="I68" i="44" s="1"/>
  <c r="H66" i="44"/>
  <c r="G66" i="44"/>
  <c r="G68" i="44" s="1"/>
  <c r="F66" i="44"/>
  <c r="E66" i="44"/>
  <c r="D66" i="44"/>
  <c r="D68" i="44" s="1"/>
  <c r="C66" i="44"/>
  <c r="L61" i="44"/>
  <c r="L67" i="44" s="1"/>
  <c r="M60" i="44"/>
  <c r="L60" i="44"/>
  <c r="M59" i="44"/>
  <c r="L59" i="44"/>
  <c r="L58" i="44"/>
  <c r="M58" i="44" s="1"/>
  <c r="L57" i="44"/>
  <c r="M57" i="44" s="1"/>
  <c r="M56" i="44"/>
  <c r="L56" i="44"/>
  <c r="M55" i="44"/>
  <c r="L55" i="44"/>
  <c r="L54" i="44"/>
  <c r="M54" i="44" s="1"/>
  <c r="L53" i="44"/>
  <c r="M53" i="44" s="1"/>
  <c r="M52" i="44"/>
  <c r="L52" i="44"/>
  <c r="M48" i="44"/>
  <c r="M66" i="44" s="1"/>
  <c r="L48" i="44"/>
  <c r="L47" i="44"/>
  <c r="M47" i="44" s="1"/>
  <c r="L46" i="44"/>
  <c r="M46" i="44" s="1"/>
  <c r="M45" i="44"/>
  <c r="L45" i="44"/>
  <c r="M44" i="44"/>
  <c r="L44" i="44"/>
  <c r="L43" i="44"/>
  <c r="M43" i="44" s="1"/>
  <c r="L42" i="44"/>
  <c r="M42" i="44" s="1"/>
  <c r="M41" i="44"/>
  <c r="L41" i="44"/>
  <c r="M40" i="44"/>
  <c r="L40" i="44"/>
  <c r="L39" i="44"/>
  <c r="M39" i="44" s="1"/>
  <c r="F68" i="43"/>
  <c r="D68" i="43"/>
  <c r="K67" i="43"/>
  <c r="J67" i="43"/>
  <c r="I67" i="43"/>
  <c r="H67" i="43"/>
  <c r="G67" i="43"/>
  <c r="G68" i="43" s="1"/>
  <c r="F67" i="43"/>
  <c r="E67" i="43"/>
  <c r="D67" i="43"/>
  <c r="C67" i="43"/>
  <c r="L66" i="43"/>
  <c r="K66" i="43"/>
  <c r="K68" i="43" s="1"/>
  <c r="J66" i="43"/>
  <c r="J68" i="43" s="1"/>
  <c r="I66" i="43"/>
  <c r="I68" i="43" s="1"/>
  <c r="H66" i="43"/>
  <c r="H68" i="43" s="1"/>
  <c r="G66" i="43"/>
  <c r="F66" i="43"/>
  <c r="E66" i="43"/>
  <c r="E68" i="43" s="1"/>
  <c r="D66" i="43"/>
  <c r="C66" i="43"/>
  <c r="C68" i="43" s="1"/>
  <c r="M61" i="43"/>
  <c r="M67" i="43" s="1"/>
  <c r="L61" i="43"/>
  <c r="L67" i="43" s="1"/>
  <c r="L68" i="43" s="1"/>
  <c r="L60" i="43"/>
  <c r="M60" i="43" s="1"/>
  <c r="L59" i="43"/>
  <c r="M59" i="43" s="1"/>
  <c r="M58" i="43"/>
  <c r="L58" i="43"/>
  <c r="M57" i="43"/>
  <c r="L57" i="43"/>
  <c r="L56" i="43"/>
  <c r="M56" i="43" s="1"/>
  <c r="L55" i="43"/>
  <c r="M55" i="43" s="1"/>
  <c r="M54" i="43"/>
  <c r="L54" i="43"/>
  <c r="M53" i="43"/>
  <c r="L53" i="43"/>
  <c r="L52" i="43"/>
  <c r="M52" i="43" s="1"/>
  <c r="L48" i="43"/>
  <c r="M48" i="43" s="1"/>
  <c r="M66" i="43" s="1"/>
  <c r="M68" i="43" s="1"/>
  <c r="M47" i="43"/>
  <c r="L47" i="43"/>
  <c r="M46" i="43"/>
  <c r="L46" i="43"/>
  <c r="L45" i="43"/>
  <c r="M45" i="43" s="1"/>
  <c r="L44" i="43"/>
  <c r="M44" i="43" s="1"/>
  <c r="M43" i="43"/>
  <c r="L43" i="43"/>
  <c r="M42" i="43"/>
  <c r="L42" i="43"/>
  <c r="L41" i="43"/>
  <c r="M41" i="43" s="1"/>
  <c r="L40" i="43"/>
  <c r="M40" i="43" s="1"/>
  <c r="M39" i="43"/>
  <c r="L39" i="43"/>
  <c r="G68" i="42"/>
  <c r="F68" i="42"/>
  <c r="E68" i="42"/>
  <c r="K67" i="42"/>
  <c r="J67" i="42"/>
  <c r="I67" i="42"/>
  <c r="H67" i="42"/>
  <c r="H68" i="42" s="1"/>
  <c r="G67" i="42"/>
  <c r="F67" i="42"/>
  <c r="E67" i="42"/>
  <c r="D67" i="42"/>
  <c r="C67" i="42"/>
  <c r="K66" i="42"/>
  <c r="K68" i="42" s="1"/>
  <c r="J66" i="42"/>
  <c r="J68" i="42" s="1"/>
  <c r="I66" i="42"/>
  <c r="I68" i="42" s="1"/>
  <c r="H66" i="42"/>
  <c r="G66" i="42"/>
  <c r="F66" i="42"/>
  <c r="E66" i="42"/>
  <c r="D66" i="42"/>
  <c r="D68" i="42" s="1"/>
  <c r="C66" i="42"/>
  <c r="C68" i="42" s="1"/>
  <c r="M61" i="42"/>
  <c r="M67" i="42" s="1"/>
  <c r="L61" i="42"/>
  <c r="L67" i="42" s="1"/>
  <c r="M60" i="42"/>
  <c r="L60" i="42"/>
  <c r="L59" i="42"/>
  <c r="M59" i="42" s="1"/>
  <c r="L58" i="42"/>
  <c r="M58" i="42" s="1"/>
  <c r="M57" i="42"/>
  <c r="L57" i="42"/>
  <c r="M56" i="42"/>
  <c r="L56" i="42"/>
  <c r="L55" i="42"/>
  <c r="M55" i="42" s="1"/>
  <c r="L54" i="42"/>
  <c r="M54" i="42" s="1"/>
  <c r="M53" i="42"/>
  <c r="L53" i="42"/>
  <c r="M52" i="42"/>
  <c r="L52" i="42"/>
  <c r="L48" i="42"/>
  <c r="M48" i="42" s="1"/>
  <c r="M66" i="42" s="1"/>
  <c r="M68" i="42" s="1"/>
  <c r="L47" i="42"/>
  <c r="M47" i="42" s="1"/>
  <c r="M46" i="42"/>
  <c r="L46" i="42"/>
  <c r="M45" i="42"/>
  <c r="L45" i="42"/>
  <c r="L44" i="42"/>
  <c r="M44" i="42" s="1"/>
  <c r="L43" i="42"/>
  <c r="M43" i="42" s="1"/>
  <c r="M42" i="42"/>
  <c r="L42" i="42"/>
  <c r="M41" i="42"/>
  <c r="L41" i="42"/>
  <c r="L40" i="42"/>
  <c r="M40" i="42" s="1"/>
  <c r="L39" i="42"/>
  <c r="M39" i="42" s="1"/>
  <c r="H68" i="41"/>
  <c r="G68" i="41"/>
  <c r="F68" i="41"/>
  <c r="L67" i="41"/>
  <c r="K67" i="41"/>
  <c r="J67" i="41"/>
  <c r="I67" i="41"/>
  <c r="I68" i="41" s="1"/>
  <c r="H67" i="41"/>
  <c r="G67" i="41"/>
  <c r="F67" i="41"/>
  <c r="E67" i="41"/>
  <c r="D67" i="41"/>
  <c r="C67" i="41"/>
  <c r="L66" i="41"/>
  <c r="L68" i="41" s="1"/>
  <c r="K66" i="41"/>
  <c r="K68" i="41" s="1"/>
  <c r="J66" i="41"/>
  <c r="J68" i="41" s="1"/>
  <c r="I66" i="41"/>
  <c r="H66" i="41"/>
  <c r="G66" i="41"/>
  <c r="F66" i="41"/>
  <c r="E66" i="41"/>
  <c r="E68" i="41" s="1"/>
  <c r="D66" i="41"/>
  <c r="D68" i="41" s="1"/>
  <c r="C66" i="41"/>
  <c r="C68" i="41" s="1"/>
  <c r="L61" i="41"/>
  <c r="M61" i="41" s="1"/>
  <c r="M67" i="41" s="1"/>
  <c r="L60" i="41"/>
  <c r="M60" i="41" s="1"/>
  <c r="M59" i="41"/>
  <c r="L59" i="41"/>
  <c r="M58" i="41"/>
  <c r="L58" i="41"/>
  <c r="L57" i="41"/>
  <c r="M57" i="41" s="1"/>
  <c r="L56" i="41"/>
  <c r="M56" i="41" s="1"/>
  <c r="M55" i="41"/>
  <c r="L55" i="41"/>
  <c r="M54" i="41"/>
  <c r="L54" i="41"/>
  <c r="L53" i="41"/>
  <c r="M53" i="41" s="1"/>
  <c r="L52" i="41"/>
  <c r="M52" i="41" s="1"/>
  <c r="M48" i="41"/>
  <c r="M66" i="41" s="1"/>
  <c r="M68" i="41" s="1"/>
  <c r="L48" i="41"/>
  <c r="M47" i="41"/>
  <c r="L47" i="41"/>
  <c r="L46" i="41"/>
  <c r="M46" i="41" s="1"/>
  <c r="L45" i="41"/>
  <c r="M45" i="41" s="1"/>
  <c r="M44" i="41"/>
  <c r="L44" i="41"/>
  <c r="M43" i="41"/>
  <c r="L43" i="41"/>
  <c r="L42" i="41"/>
  <c r="M42" i="41" s="1"/>
  <c r="L41" i="41"/>
  <c r="M41" i="41" s="1"/>
  <c r="M40" i="41"/>
  <c r="L40" i="41"/>
  <c r="M39" i="41"/>
  <c r="L39" i="41"/>
  <c r="I68" i="40"/>
  <c r="H68" i="40"/>
  <c r="G68" i="40"/>
  <c r="M67" i="40"/>
  <c r="L67" i="40"/>
  <c r="K67" i="40"/>
  <c r="J67" i="40"/>
  <c r="J68" i="40" s="1"/>
  <c r="I67" i="40"/>
  <c r="H67" i="40"/>
  <c r="G67" i="40"/>
  <c r="F67" i="40"/>
  <c r="E67" i="40"/>
  <c r="D67" i="40"/>
  <c r="C67" i="40"/>
  <c r="K66" i="40"/>
  <c r="K68" i="40" s="1"/>
  <c r="J66" i="40"/>
  <c r="I66" i="40"/>
  <c r="H66" i="40"/>
  <c r="G66" i="40"/>
  <c r="F66" i="40"/>
  <c r="F68" i="40" s="1"/>
  <c r="E66" i="40"/>
  <c r="E68" i="40" s="1"/>
  <c r="D66" i="40"/>
  <c r="D68" i="40" s="1"/>
  <c r="C66" i="40"/>
  <c r="C68" i="40" s="1"/>
  <c r="M61" i="40"/>
  <c r="L61" i="40"/>
  <c r="L60" i="40"/>
  <c r="M60" i="40" s="1"/>
  <c r="L59" i="40"/>
  <c r="M59" i="40" s="1"/>
  <c r="M58" i="40"/>
  <c r="L58" i="40"/>
  <c r="M57" i="40"/>
  <c r="L57" i="40"/>
  <c r="L56" i="40"/>
  <c r="M56" i="40" s="1"/>
  <c r="L55" i="40"/>
  <c r="M55" i="40" s="1"/>
  <c r="M54" i="40"/>
  <c r="L54" i="40"/>
  <c r="M53" i="40"/>
  <c r="L53" i="40"/>
  <c r="L52" i="40"/>
  <c r="M52" i="40" s="1"/>
  <c r="L48" i="40"/>
  <c r="M48" i="40" s="1"/>
  <c r="M66" i="40" s="1"/>
  <c r="M68" i="40" s="1"/>
  <c r="M47" i="40"/>
  <c r="L47" i="40"/>
  <c r="M46" i="40"/>
  <c r="L46" i="40"/>
  <c r="L45" i="40"/>
  <c r="M45" i="40" s="1"/>
  <c r="L44" i="40"/>
  <c r="M44" i="40" s="1"/>
  <c r="M43" i="40"/>
  <c r="L43" i="40"/>
  <c r="M42" i="40"/>
  <c r="L42" i="40"/>
  <c r="L41" i="40"/>
  <c r="M41" i="40" s="1"/>
  <c r="L40" i="40"/>
  <c r="M40" i="40" s="1"/>
  <c r="M39" i="40"/>
  <c r="L39" i="40"/>
  <c r="M68" i="47" l="1"/>
  <c r="M68" i="46"/>
  <c r="L68" i="44"/>
  <c r="L66" i="40"/>
  <c r="L68" i="40" s="1"/>
  <c r="L66" i="48"/>
  <c r="L68" i="48" s="1"/>
  <c r="L66" i="42"/>
  <c r="L68" i="42" s="1"/>
  <c r="M61" i="44"/>
  <c r="M67" i="44" s="1"/>
  <c r="M68" i="44" s="1"/>
  <c r="L67" i="47"/>
  <c r="L68" i="47" s="1"/>
  <c r="L66" i="45"/>
  <c r="L68" i="45" s="1"/>
  <c r="K68" i="36" l="1"/>
  <c r="G68" i="36"/>
  <c r="C68" i="36"/>
  <c r="K67" i="36"/>
  <c r="J67" i="36"/>
  <c r="I67" i="36"/>
  <c r="H67" i="36"/>
  <c r="G67" i="36"/>
  <c r="F67" i="36"/>
  <c r="F68" i="36" s="1"/>
  <c r="E67" i="36"/>
  <c r="D67" i="36"/>
  <c r="C67" i="36"/>
  <c r="M66" i="36"/>
  <c r="K66" i="36"/>
  <c r="J66" i="36"/>
  <c r="J68" i="36" s="1"/>
  <c r="I66" i="36"/>
  <c r="I68" i="36" s="1"/>
  <c r="H66" i="36"/>
  <c r="H68" i="36" s="1"/>
  <c r="G66" i="36"/>
  <c r="F66" i="36"/>
  <c r="E66" i="36"/>
  <c r="E68" i="36" s="1"/>
  <c r="D66" i="36"/>
  <c r="D68" i="36" s="1"/>
  <c r="C66" i="36"/>
  <c r="M61" i="36"/>
  <c r="M67" i="36" s="1"/>
  <c r="L61" i="36"/>
  <c r="L67" i="36" s="1"/>
  <c r="M60" i="36"/>
  <c r="L60" i="36"/>
  <c r="M59" i="36"/>
  <c r="L59" i="36"/>
  <c r="M58" i="36"/>
  <c r="L58" i="36"/>
  <c r="M57" i="36"/>
  <c r="L57" i="36"/>
  <c r="M56" i="36"/>
  <c r="L56" i="36"/>
  <c r="M55" i="36"/>
  <c r="L55" i="36"/>
  <c r="M54" i="36"/>
  <c r="L54" i="36"/>
  <c r="M53" i="36"/>
  <c r="L53" i="36"/>
  <c r="M52" i="36"/>
  <c r="L52" i="36"/>
  <c r="M48" i="36"/>
  <c r="L48" i="36"/>
  <c r="L66" i="36" s="1"/>
  <c r="M47" i="36"/>
  <c r="L47" i="36"/>
  <c r="M46" i="36"/>
  <c r="L46" i="36"/>
  <c r="M45" i="36"/>
  <c r="L45" i="36"/>
  <c r="M44" i="36"/>
  <c r="L44" i="36"/>
  <c r="M43" i="36"/>
  <c r="L43" i="36"/>
  <c r="M42" i="36"/>
  <c r="L42" i="36"/>
  <c r="M41" i="36"/>
  <c r="L41" i="36"/>
  <c r="M40" i="36"/>
  <c r="L40" i="36"/>
  <c r="M39" i="36"/>
  <c r="L39" i="36"/>
  <c r="H68" i="35"/>
  <c r="D68" i="35"/>
  <c r="K67" i="35"/>
  <c r="J67" i="35"/>
  <c r="I67" i="35"/>
  <c r="H67" i="35"/>
  <c r="G67" i="35"/>
  <c r="G68" i="35" s="1"/>
  <c r="F67" i="35"/>
  <c r="E67" i="35"/>
  <c r="D67" i="35"/>
  <c r="C67" i="35"/>
  <c r="K66" i="35"/>
  <c r="K68" i="35" s="1"/>
  <c r="J66" i="35"/>
  <c r="J68" i="35" s="1"/>
  <c r="I66" i="35"/>
  <c r="I68" i="35" s="1"/>
  <c r="H66" i="35"/>
  <c r="G66" i="35"/>
  <c r="F66" i="35"/>
  <c r="F68" i="35" s="1"/>
  <c r="E66" i="35"/>
  <c r="E68" i="35" s="1"/>
  <c r="D66" i="35"/>
  <c r="C66" i="35"/>
  <c r="C68" i="35" s="1"/>
  <c r="M61" i="35"/>
  <c r="M67" i="35" s="1"/>
  <c r="L61" i="35"/>
  <c r="L67" i="35" s="1"/>
  <c r="M60" i="35"/>
  <c r="L60" i="35"/>
  <c r="M59" i="35"/>
  <c r="L59" i="35"/>
  <c r="M58" i="35"/>
  <c r="L58" i="35"/>
  <c r="M57" i="35"/>
  <c r="L57" i="35"/>
  <c r="M56" i="35"/>
  <c r="L56" i="35"/>
  <c r="M55" i="35"/>
  <c r="L55" i="35"/>
  <c r="M54" i="35"/>
  <c r="L54" i="35"/>
  <c r="M53" i="35"/>
  <c r="L53" i="35"/>
  <c r="M52" i="35"/>
  <c r="L52" i="35"/>
  <c r="M48" i="35"/>
  <c r="M66" i="35" s="1"/>
  <c r="M68" i="35" s="1"/>
  <c r="L48" i="35"/>
  <c r="L66" i="35" s="1"/>
  <c r="L68" i="35" s="1"/>
  <c r="M47" i="35"/>
  <c r="L47" i="35"/>
  <c r="M46" i="35"/>
  <c r="L46" i="35"/>
  <c r="M45" i="35"/>
  <c r="L45" i="35"/>
  <c r="M44" i="35"/>
  <c r="L44" i="35"/>
  <c r="M43" i="35"/>
  <c r="L43" i="35"/>
  <c r="M42" i="35"/>
  <c r="L42" i="35"/>
  <c r="M41" i="35"/>
  <c r="L41" i="35"/>
  <c r="M40" i="35"/>
  <c r="L40" i="35"/>
  <c r="M39" i="35"/>
  <c r="L39" i="35"/>
  <c r="I68" i="34"/>
  <c r="E68" i="34"/>
  <c r="L67" i="34"/>
  <c r="K67" i="34"/>
  <c r="J67" i="34"/>
  <c r="I67" i="34"/>
  <c r="H67" i="34"/>
  <c r="H68" i="34" s="1"/>
  <c r="G67" i="34"/>
  <c r="F67" i="34"/>
  <c r="E67" i="34"/>
  <c r="D67" i="34"/>
  <c r="C67" i="34"/>
  <c r="K66" i="34"/>
  <c r="K68" i="34" s="1"/>
  <c r="J66" i="34"/>
  <c r="J68" i="34" s="1"/>
  <c r="I66" i="34"/>
  <c r="H66" i="34"/>
  <c r="G66" i="34"/>
  <c r="G68" i="34" s="1"/>
  <c r="F66" i="34"/>
  <c r="F68" i="34" s="1"/>
  <c r="E66" i="34"/>
  <c r="D66" i="34"/>
  <c r="D68" i="34" s="1"/>
  <c r="C66" i="34"/>
  <c r="C68" i="34" s="1"/>
  <c r="M61" i="34"/>
  <c r="M67" i="34" s="1"/>
  <c r="L61" i="34"/>
  <c r="M60" i="34"/>
  <c r="L60" i="34"/>
  <c r="M59" i="34"/>
  <c r="L59" i="34"/>
  <c r="M58" i="34"/>
  <c r="L58" i="34"/>
  <c r="M57" i="34"/>
  <c r="L57" i="34"/>
  <c r="M56" i="34"/>
  <c r="L56" i="34"/>
  <c r="M55" i="34"/>
  <c r="L55" i="34"/>
  <c r="M54" i="34"/>
  <c r="L54" i="34"/>
  <c r="M53" i="34"/>
  <c r="L53" i="34"/>
  <c r="M52" i="34"/>
  <c r="L52" i="34"/>
  <c r="M48" i="34"/>
  <c r="M66" i="34" s="1"/>
  <c r="L48" i="34"/>
  <c r="L66" i="34" s="1"/>
  <c r="L68" i="34" s="1"/>
  <c r="M47" i="34"/>
  <c r="L47" i="34"/>
  <c r="M46" i="34"/>
  <c r="L46" i="34"/>
  <c r="M45" i="34"/>
  <c r="L45" i="34"/>
  <c r="M44" i="34"/>
  <c r="L44" i="34"/>
  <c r="M43" i="34"/>
  <c r="L43" i="34"/>
  <c r="M42" i="34"/>
  <c r="L42" i="34"/>
  <c r="M41" i="34"/>
  <c r="L41" i="34"/>
  <c r="M40" i="34"/>
  <c r="L40" i="34"/>
  <c r="M39" i="34"/>
  <c r="L39" i="34"/>
  <c r="J68" i="33"/>
  <c r="F68" i="33"/>
  <c r="M67" i="33"/>
  <c r="L67" i="33"/>
  <c r="K67" i="33"/>
  <c r="J67" i="33"/>
  <c r="I67" i="33"/>
  <c r="I68" i="33" s="1"/>
  <c r="H67" i="33"/>
  <c r="G67" i="33"/>
  <c r="F67" i="33"/>
  <c r="E67" i="33"/>
  <c r="D67" i="33"/>
  <c r="C67" i="33"/>
  <c r="L66" i="33"/>
  <c r="L68" i="33" s="1"/>
  <c r="K66" i="33"/>
  <c r="K68" i="33" s="1"/>
  <c r="J66" i="33"/>
  <c r="I66" i="33"/>
  <c r="H66" i="33"/>
  <c r="H68" i="33" s="1"/>
  <c r="G66" i="33"/>
  <c r="G68" i="33" s="1"/>
  <c r="F66" i="33"/>
  <c r="E66" i="33"/>
  <c r="E68" i="33" s="1"/>
  <c r="D66" i="33"/>
  <c r="D68" i="33" s="1"/>
  <c r="C66" i="33"/>
  <c r="C68" i="33" s="1"/>
  <c r="M61" i="33"/>
  <c r="L61" i="33"/>
  <c r="M60" i="33"/>
  <c r="L60" i="33"/>
  <c r="M59" i="33"/>
  <c r="L59" i="33"/>
  <c r="M58" i="33"/>
  <c r="L58" i="33"/>
  <c r="M57" i="33"/>
  <c r="L57" i="33"/>
  <c r="M56" i="33"/>
  <c r="L56" i="33"/>
  <c r="M55" i="33"/>
  <c r="L55" i="33"/>
  <c r="M54" i="33"/>
  <c r="L54" i="33"/>
  <c r="M53" i="33"/>
  <c r="L53" i="33"/>
  <c r="M52" i="33"/>
  <c r="L52" i="33"/>
  <c r="M48" i="33"/>
  <c r="M66" i="33" s="1"/>
  <c r="M68" i="33" s="1"/>
  <c r="L48" i="33"/>
  <c r="M47" i="33"/>
  <c r="L47" i="33"/>
  <c r="M46" i="33"/>
  <c r="L46" i="33"/>
  <c r="M45" i="33"/>
  <c r="L45" i="33"/>
  <c r="M44" i="33"/>
  <c r="L44" i="33"/>
  <c r="M43" i="33"/>
  <c r="L43" i="33"/>
  <c r="M42" i="33"/>
  <c r="L42" i="33"/>
  <c r="M41" i="33"/>
  <c r="L41" i="33"/>
  <c r="M40" i="33"/>
  <c r="L40" i="33"/>
  <c r="M39" i="33"/>
  <c r="L39" i="33"/>
  <c r="K68" i="32"/>
  <c r="G68" i="32"/>
  <c r="C68" i="32"/>
  <c r="M67" i="32"/>
  <c r="K67" i="32"/>
  <c r="J67" i="32"/>
  <c r="J68" i="32" s="1"/>
  <c r="I67" i="32"/>
  <c r="H67" i="32"/>
  <c r="G67" i="32"/>
  <c r="F67" i="32"/>
  <c r="E67" i="32"/>
  <c r="D67" i="32"/>
  <c r="C67" i="32"/>
  <c r="M66" i="32"/>
  <c r="M68" i="32" s="1"/>
  <c r="K66" i="32"/>
  <c r="J66" i="32"/>
  <c r="I66" i="32"/>
  <c r="I68" i="32" s="1"/>
  <c r="H66" i="32"/>
  <c r="H68" i="32" s="1"/>
  <c r="G66" i="32"/>
  <c r="F66" i="32"/>
  <c r="F68" i="32" s="1"/>
  <c r="E66" i="32"/>
  <c r="E68" i="32" s="1"/>
  <c r="D66" i="32"/>
  <c r="D68" i="32" s="1"/>
  <c r="C66" i="32"/>
  <c r="M61" i="32"/>
  <c r="L61" i="32"/>
  <c r="L67" i="32" s="1"/>
  <c r="M60" i="32"/>
  <c r="L60" i="32"/>
  <c r="M59" i="32"/>
  <c r="L59" i="32"/>
  <c r="M58" i="32"/>
  <c r="L58" i="32"/>
  <c r="M57" i="32"/>
  <c r="L57" i="32"/>
  <c r="M56" i="32"/>
  <c r="L56" i="32"/>
  <c r="M55" i="32"/>
  <c r="L55" i="32"/>
  <c r="M54" i="32"/>
  <c r="L54" i="32"/>
  <c r="M53" i="32"/>
  <c r="L53" i="32"/>
  <c r="M52" i="32"/>
  <c r="L52" i="32"/>
  <c r="M48" i="32"/>
  <c r="L48" i="32"/>
  <c r="L66" i="32" s="1"/>
  <c r="M47" i="32"/>
  <c r="L47" i="32"/>
  <c r="M46" i="32"/>
  <c r="L46" i="32"/>
  <c r="M45" i="32"/>
  <c r="L45" i="32"/>
  <c r="M44" i="32"/>
  <c r="L44" i="32"/>
  <c r="M43" i="32"/>
  <c r="L43" i="32"/>
  <c r="M42" i="32"/>
  <c r="L42" i="32"/>
  <c r="M41" i="32"/>
  <c r="L41" i="32"/>
  <c r="M40" i="32"/>
  <c r="L40" i="32"/>
  <c r="M39" i="32"/>
  <c r="L39" i="32"/>
  <c r="H68" i="31"/>
  <c r="D68" i="31"/>
  <c r="K67" i="31"/>
  <c r="K68" i="31" s="1"/>
  <c r="J67" i="31"/>
  <c r="I67" i="31"/>
  <c r="H67" i="31"/>
  <c r="G67" i="31"/>
  <c r="F67" i="31"/>
  <c r="E67" i="31"/>
  <c r="D67" i="31"/>
  <c r="C67" i="31"/>
  <c r="C68" i="31" s="1"/>
  <c r="K66" i="31"/>
  <c r="J66" i="31"/>
  <c r="J68" i="31" s="1"/>
  <c r="I66" i="31"/>
  <c r="I68" i="31" s="1"/>
  <c r="H66" i="31"/>
  <c r="G66" i="31"/>
  <c r="G68" i="31" s="1"/>
  <c r="F66" i="31"/>
  <c r="F68" i="31" s="1"/>
  <c r="E66" i="31"/>
  <c r="E68" i="31" s="1"/>
  <c r="D66" i="31"/>
  <c r="C66" i="31"/>
  <c r="M61" i="31"/>
  <c r="M67" i="31" s="1"/>
  <c r="L61" i="31"/>
  <c r="L67" i="31" s="1"/>
  <c r="M60" i="31"/>
  <c r="L60" i="31"/>
  <c r="M59" i="31"/>
  <c r="L59" i="31"/>
  <c r="M58" i="31"/>
  <c r="L58" i="31"/>
  <c r="M57" i="31"/>
  <c r="L57" i="31"/>
  <c r="M56" i="31"/>
  <c r="L56" i="31"/>
  <c r="M55" i="31"/>
  <c r="L55" i="31"/>
  <c r="M54" i="31"/>
  <c r="L54" i="31"/>
  <c r="M53" i="31"/>
  <c r="L53" i="31"/>
  <c r="M52" i="31"/>
  <c r="L52" i="31"/>
  <c r="M48" i="31"/>
  <c r="M66" i="31" s="1"/>
  <c r="M68" i="31" s="1"/>
  <c r="L48" i="31"/>
  <c r="L66" i="31" s="1"/>
  <c r="L68" i="31" s="1"/>
  <c r="M47" i="31"/>
  <c r="L47" i="31"/>
  <c r="M46" i="31"/>
  <c r="L46" i="31"/>
  <c r="M45" i="31"/>
  <c r="L45" i="31"/>
  <c r="M44" i="31"/>
  <c r="L44" i="31"/>
  <c r="M43" i="31"/>
  <c r="L43" i="31"/>
  <c r="M42" i="31"/>
  <c r="L42" i="31"/>
  <c r="M41" i="31"/>
  <c r="L41" i="31"/>
  <c r="M40" i="31"/>
  <c r="L40" i="31"/>
  <c r="M39" i="31"/>
  <c r="L39" i="31"/>
  <c r="I68" i="30"/>
  <c r="E68" i="30"/>
  <c r="L67" i="30"/>
  <c r="K67" i="30"/>
  <c r="J67" i="30"/>
  <c r="I67" i="30"/>
  <c r="H67" i="30"/>
  <c r="G67" i="30"/>
  <c r="F67" i="30"/>
  <c r="E67" i="30"/>
  <c r="D67" i="30"/>
  <c r="D68" i="30" s="1"/>
  <c r="C67" i="30"/>
  <c r="K66" i="30"/>
  <c r="K68" i="30" s="1"/>
  <c r="J66" i="30"/>
  <c r="J68" i="30" s="1"/>
  <c r="I66" i="30"/>
  <c r="H66" i="30"/>
  <c r="H68" i="30" s="1"/>
  <c r="G66" i="30"/>
  <c r="G68" i="30" s="1"/>
  <c r="F66" i="30"/>
  <c r="F68" i="30" s="1"/>
  <c r="E66" i="30"/>
  <c r="D66" i="30"/>
  <c r="C66" i="30"/>
  <c r="C68" i="30" s="1"/>
  <c r="M61" i="30"/>
  <c r="M67" i="30" s="1"/>
  <c r="L61" i="30"/>
  <c r="M60" i="30"/>
  <c r="L60" i="30"/>
  <c r="M59" i="30"/>
  <c r="L59" i="30"/>
  <c r="M58" i="30"/>
  <c r="L58" i="30"/>
  <c r="M57" i="30"/>
  <c r="L57" i="30"/>
  <c r="M56" i="30"/>
  <c r="L56" i="30"/>
  <c r="M55" i="30"/>
  <c r="L55" i="30"/>
  <c r="M54" i="30"/>
  <c r="L54" i="30"/>
  <c r="M53" i="30"/>
  <c r="L53" i="30"/>
  <c r="M52" i="30"/>
  <c r="L52" i="30"/>
  <c r="M48" i="30"/>
  <c r="M66" i="30" s="1"/>
  <c r="L48" i="30"/>
  <c r="L66" i="30" s="1"/>
  <c r="L68" i="30" s="1"/>
  <c r="M47" i="30"/>
  <c r="L47" i="30"/>
  <c r="M46" i="30"/>
  <c r="L46" i="30"/>
  <c r="M45" i="30"/>
  <c r="L45" i="30"/>
  <c r="M44" i="30"/>
  <c r="L44" i="30"/>
  <c r="M43" i="30"/>
  <c r="L43" i="30"/>
  <c r="M42" i="30"/>
  <c r="L42" i="30"/>
  <c r="M41" i="30"/>
  <c r="L41" i="30"/>
  <c r="M40" i="30"/>
  <c r="L40" i="30"/>
  <c r="M39" i="30"/>
  <c r="L39" i="30"/>
  <c r="E68" i="28"/>
  <c r="D68" i="28"/>
  <c r="K67" i="28"/>
  <c r="J67" i="28"/>
  <c r="I67" i="28"/>
  <c r="H67" i="28"/>
  <c r="G67" i="28"/>
  <c r="F67" i="28"/>
  <c r="E67" i="28"/>
  <c r="D67" i="28"/>
  <c r="C67" i="28"/>
  <c r="K66" i="28"/>
  <c r="K68" i="28" s="1"/>
  <c r="J66" i="28"/>
  <c r="J68" i="28" s="1"/>
  <c r="I66" i="28"/>
  <c r="I68" i="28" s="1"/>
  <c r="H66" i="28"/>
  <c r="H68" i="28" s="1"/>
  <c r="G66" i="28"/>
  <c r="G68" i="28" s="1"/>
  <c r="F66" i="28"/>
  <c r="F68" i="28" s="1"/>
  <c r="E66" i="28"/>
  <c r="D66" i="28"/>
  <c r="C66" i="28"/>
  <c r="C68" i="28" s="1"/>
  <c r="M62" i="28"/>
  <c r="M67" i="28" s="1"/>
  <c r="L62" i="28"/>
  <c r="L67" i="28" s="1"/>
  <c r="M61" i="28"/>
  <c r="L61" i="28"/>
  <c r="M60" i="28"/>
  <c r="L60" i="28"/>
  <c r="M59" i="28"/>
  <c r="L59" i="28"/>
  <c r="M58" i="28"/>
  <c r="L58" i="28"/>
  <c r="M57" i="28"/>
  <c r="L57" i="28"/>
  <c r="M56" i="28"/>
  <c r="L56" i="28"/>
  <c r="M55" i="28"/>
  <c r="L55" i="28"/>
  <c r="M54" i="28"/>
  <c r="L54" i="28"/>
  <c r="M53" i="28"/>
  <c r="L53" i="28"/>
  <c r="M52" i="28"/>
  <c r="L52" i="28"/>
  <c r="M48" i="28"/>
  <c r="M66" i="28" s="1"/>
  <c r="L48" i="28"/>
  <c r="L66" i="28" s="1"/>
  <c r="M47" i="28"/>
  <c r="L47" i="28"/>
  <c r="M46" i="28"/>
  <c r="L46" i="28"/>
  <c r="M45" i="28"/>
  <c r="L45" i="28"/>
  <c r="M44" i="28"/>
  <c r="L44" i="28"/>
  <c r="M43" i="28"/>
  <c r="L43" i="28"/>
  <c r="M42" i="28"/>
  <c r="L42" i="28"/>
  <c r="M41" i="28"/>
  <c r="L41" i="28"/>
  <c r="M40" i="28"/>
  <c r="L40" i="28"/>
  <c r="M39" i="28"/>
  <c r="L39" i="28"/>
  <c r="H68" i="27"/>
  <c r="G68" i="27"/>
  <c r="K67" i="27"/>
  <c r="J67" i="27"/>
  <c r="I67" i="27"/>
  <c r="H67" i="27"/>
  <c r="G67" i="27"/>
  <c r="F67" i="27"/>
  <c r="E67" i="27"/>
  <c r="D67" i="27"/>
  <c r="C67" i="27"/>
  <c r="M66" i="27"/>
  <c r="L66" i="27"/>
  <c r="K66" i="27"/>
  <c r="K68" i="27" s="1"/>
  <c r="J66" i="27"/>
  <c r="J68" i="27" s="1"/>
  <c r="I66" i="27"/>
  <c r="I68" i="27" s="1"/>
  <c r="H66" i="27"/>
  <c r="G66" i="27"/>
  <c r="F66" i="27"/>
  <c r="F68" i="27" s="1"/>
  <c r="E66" i="27"/>
  <c r="E68" i="27" s="1"/>
  <c r="D66" i="27"/>
  <c r="D68" i="27" s="1"/>
  <c r="C66" i="27"/>
  <c r="C68" i="27" s="1"/>
  <c r="M62" i="27"/>
  <c r="M67" i="27" s="1"/>
  <c r="L62" i="27"/>
  <c r="L67" i="27" s="1"/>
  <c r="M61" i="27"/>
  <c r="L61" i="27"/>
  <c r="M60" i="27"/>
  <c r="L60" i="27"/>
  <c r="M59" i="27"/>
  <c r="L59" i="27"/>
  <c r="M58" i="27"/>
  <c r="L58" i="27"/>
  <c r="M57" i="27"/>
  <c r="L57" i="27"/>
  <c r="M56" i="27"/>
  <c r="L56" i="27"/>
  <c r="M55" i="27"/>
  <c r="L55" i="27"/>
  <c r="M54" i="27"/>
  <c r="L54" i="27"/>
  <c r="M53" i="27"/>
  <c r="L53" i="27"/>
  <c r="M52" i="27"/>
  <c r="L52" i="27"/>
  <c r="M48" i="27"/>
  <c r="L48" i="27"/>
  <c r="M47" i="27"/>
  <c r="L47" i="27"/>
  <c r="M46" i="27"/>
  <c r="L46" i="27"/>
  <c r="M45" i="27"/>
  <c r="L45" i="27"/>
  <c r="M44" i="27"/>
  <c r="L44" i="27"/>
  <c r="M43" i="27"/>
  <c r="L43" i="27"/>
  <c r="M42" i="27"/>
  <c r="L42" i="27"/>
  <c r="M41" i="27"/>
  <c r="L41" i="27"/>
  <c r="M40" i="27"/>
  <c r="L40" i="27"/>
  <c r="M39" i="27"/>
  <c r="L39" i="27"/>
  <c r="K214" i="25"/>
  <c r="J214" i="25"/>
  <c r="I214" i="25"/>
  <c r="H214" i="25"/>
  <c r="G214" i="25"/>
  <c r="F214" i="25"/>
  <c r="E214" i="25"/>
  <c r="D214" i="25"/>
  <c r="C214" i="25"/>
  <c r="G68" i="25"/>
  <c r="F68" i="25"/>
  <c r="K67" i="25"/>
  <c r="J67" i="25"/>
  <c r="I67" i="25"/>
  <c r="H67" i="25"/>
  <c r="G67" i="25"/>
  <c r="F67" i="25"/>
  <c r="E67" i="25"/>
  <c r="D67" i="25"/>
  <c r="C67" i="25"/>
  <c r="L66" i="25"/>
  <c r="L68" i="25" s="1"/>
  <c r="K66" i="25"/>
  <c r="K68" i="25" s="1"/>
  <c r="J66" i="25"/>
  <c r="J68" i="25" s="1"/>
  <c r="I66" i="25"/>
  <c r="I68" i="25" s="1"/>
  <c r="H66" i="25"/>
  <c r="H68" i="25" s="1"/>
  <c r="G66" i="25"/>
  <c r="F66" i="25"/>
  <c r="E66" i="25"/>
  <c r="E68" i="25" s="1"/>
  <c r="D66" i="25"/>
  <c r="D68" i="25" s="1"/>
  <c r="C66" i="25"/>
  <c r="C68" i="25" s="1"/>
  <c r="M62" i="25"/>
  <c r="M67" i="25" s="1"/>
  <c r="L62" i="25"/>
  <c r="L67" i="25" s="1"/>
  <c r="M61" i="25"/>
  <c r="L61" i="25"/>
  <c r="M60" i="25"/>
  <c r="L60" i="25"/>
  <c r="M59" i="25"/>
  <c r="L59" i="25"/>
  <c r="M58" i="25"/>
  <c r="L58" i="25"/>
  <c r="M57" i="25"/>
  <c r="L57" i="25"/>
  <c r="M56" i="25"/>
  <c r="L56" i="25"/>
  <c r="M55" i="25"/>
  <c r="L55" i="25"/>
  <c r="M54" i="25"/>
  <c r="L54" i="25"/>
  <c r="M53" i="25"/>
  <c r="L53" i="25"/>
  <c r="M52" i="25"/>
  <c r="L52" i="25"/>
  <c r="M48" i="25"/>
  <c r="M66" i="25" s="1"/>
  <c r="L48" i="25"/>
  <c r="M47" i="25"/>
  <c r="L47" i="25"/>
  <c r="M46" i="25"/>
  <c r="L46" i="25"/>
  <c r="M45" i="25"/>
  <c r="L45" i="25"/>
  <c r="M44" i="25"/>
  <c r="L44" i="25"/>
  <c r="M43" i="25"/>
  <c r="L43" i="25"/>
  <c r="M42" i="25"/>
  <c r="L42" i="25"/>
  <c r="M41" i="25"/>
  <c r="L41" i="25"/>
  <c r="M40" i="25"/>
  <c r="L40" i="25"/>
  <c r="M39" i="25"/>
  <c r="L39" i="25"/>
  <c r="M68" i="36" l="1"/>
  <c r="M68" i="34"/>
  <c r="L68" i="36"/>
  <c r="M68" i="30"/>
  <c r="L68" i="32"/>
  <c r="M68" i="25"/>
  <c r="L68" i="28"/>
  <c r="L68" i="27"/>
  <c r="M68" i="28"/>
  <c r="M68" i="27"/>
  <c r="L39" i="21" l="1"/>
  <c r="M39" i="21"/>
  <c r="L40" i="21"/>
  <c r="M40" i="21"/>
  <c r="L41" i="21"/>
  <c r="M41" i="21"/>
  <c r="L42" i="21"/>
  <c r="M42" i="21"/>
  <c r="L43" i="21"/>
  <c r="M43" i="21"/>
  <c r="L44" i="21"/>
  <c r="M44" i="21"/>
  <c r="L45" i="21"/>
  <c r="M45" i="21"/>
  <c r="L46" i="21"/>
  <c r="M46" i="21"/>
  <c r="L47" i="21"/>
  <c r="M47" i="21"/>
  <c r="L48" i="21"/>
  <c r="M48" i="21"/>
  <c r="L52" i="21"/>
  <c r="M52" i="21"/>
  <c r="L53" i="21"/>
  <c r="M53" i="21"/>
  <c r="L54" i="21"/>
  <c r="M54" i="21"/>
  <c r="L55" i="21"/>
  <c r="M55" i="21"/>
  <c r="L56" i="21"/>
  <c r="M56" i="21"/>
  <c r="L57" i="21"/>
  <c r="M57" i="21"/>
  <c r="L58" i="21"/>
  <c r="M58" i="21"/>
  <c r="L59" i="21"/>
  <c r="M59" i="21"/>
  <c r="L60" i="21"/>
  <c r="M60" i="21"/>
  <c r="L61" i="21"/>
  <c r="L67" i="21" s="1"/>
  <c r="L68" i="21" s="1"/>
  <c r="M61" i="21"/>
  <c r="M67" i="21" s="1"/>
  <c r="M68" i="21" s="1"/>
  <c r="C66" i="21"/>
  <c r="D66" i="21"/>
  <c r="E66" i="21"/>
  <c r="F66" i="21"/>
  <c r="G66" i="21"/>
  <c r="G68" i="21" s="1"/>
  <c r="H66" i="21"/>
  <c r="I66" i="21"/>
  <c r="I68" i="21" s="1"/>
  <c r="J66" i="21"/>
  <c r="J68" i="21" s="1"/>
  <c r="K66" i="21"/>
  <c r="L66" i="21"/>
  <c r="M66" i="21"/>
  <c r="C67" i="21"/>
  <c r="D67" i="21"/>
  <c r="E67" i="21"/>
  <c r="F67" i="21"/>
  <c r="F68" i="21" s="1"/>
  <c r="G67" i="21"/>
  <c r="H67" i="21"/>
  <c r="I67" i="21"/>
  <c r="J67" i="21"/>
  <c r="K67" i="21"/>
  <c r="C68" i="21"/>
  <c r="D68" i="21"/>
  <c r="E68" i="21"/>
  <c r="H68" i="21"/>
  <c r="K68" i="21"/>
  <c r="L39" i="20"/>
  <c r="M39" i="20"/>
  <c r="L40" i="20"/>
  <c r="M40" i="20"/>
  <c r="L41" i="20"/>
  <c r="M41" i="20"/>
  <c r="L42" i="20"/>
  <c r="M42" i="20"/>
  <c r="L43" i="20"/>
  <c r="M43" i="20"/>
  <c r="L44" i="20"/>
  <c r="M44" i="20"/>
  <c r="L45" i="20"/>
  <c r="M45" i="20"/>
  <c r="L46" i="20"/>
  <c r="M46" i="20"/>
  <c r="L47" i="20"/>
  <c r="M47" i="20"/>
  <c r="L48" i="20"/>
  <c r="M48" i="20"/>
  <c r="M66" i="20" s="1"/>
  <c r="M68" i="20" s="1"/>
  <c r="L52" i="20"/>
  <c r="M52" i="20"/>
  <c r="L53" i="20"/>
  <c r="M53" i="20"/>
  <c r="L54" i="20"/>
  <c r="M54" i="20"/>
  <c r="L55" i="20"/>
  <c r="M55" i="20"/>
  <c r="L56" i="20"/>
  <c r="M56" i="20"/>
  <c r="L57" i="20"/>
  <c r="M57" i="20"/>
  <c r="L58" i="20"/>
  <c r="M58" i="20"/>
  <c r="L59" i="20"/>
  <c r="M59" i="20"/>
  <c r="L60" i="20"/>
  <c r="M60" i="20"/>
  <c r="L61" i="20"/>
  <c r="L67" i="20" s="1"/>
  <c r="L68" i="20" s="1"/>
  <c r="M61" i="20"/>
  <c r="C66" i="20"/>
  <c r="D66" i="20"/>
  <c r="E66" i="20"/>
  <c r="F66" i="20"/>
  <c r="F68" i="20" s="1"/>
  <c r="G66" i="20"/>
  <c r="G68" i="20" s="1"/>
  <c r="H66" i="20"/>
  <c r="H68" i="20" s="1"/>
  <c r="I66" i="20"/>
  <c r="I68" i="20" s="1"/>
  <c r="J66" i="20"/>
  <c r="K66" i="20"/>
  <c r="L66" i="20"/>
  <c r="C67" i="20"/>
  <c r="D67" i="20"/>
  <c r="E67" i="20"/>
  <c r="E68" i="20" s="1"/>
  <c r="F67" i="20"/>
  <c r="G67" i="20"/>
  <c r="H67" i="20"/>
  <c r="I67" i="20"/>
  <c r="J67" i="20"/>
  <c r="K67" i="20"/>
  <c r="M67" i="20"/>
  <c r="C68" i="20"/>
  <c r="D68" i="20"/>
  <c r="J68" i="20"/>
  <c r="K68" i="20"/>
  <c r="L39" i="19"/>
  <c r="M39" i="19"/>
  <c r="L40" i="19"/>
  <c r="M40" i="19"/>
  <c r="L41" i="19"/>
  <c r="M41" i="19"/>
  <c r="L42" i="19"/>
  <c r="M42" i="19"/>
  <c r="L43" i="19"/>
  <c r="M43" i="19"/>
  <c r="L44" i="19"/>
  <c r="M44" i="19"/>
  <c r="L45" i="19"/>
  <c r="M45" i="19"/>
  <c r="L46" i="19"/>
  <c r="M46" i="19"/>
  <c r="L47" i="19"/>
  <c r="M47" i="19"/>
  <c r="L48" i="19"/>
  <c r="L66" i="19" s="1"/>
  <c r="L68" i="19" s="1"/>
  <c r="M48" i="19"/>
  <c r="L52" i="19"/>
  <c r="M52" i="19"/>
  <c r="L53" i="19"/>
  <c r="M53" i="19"/>
  <c r="L54" i="19"/>
  <c r="M54" i="19"/>
  <c r="L55" i="19"/>
  <c r="M55" i="19"/>
  <c r="L56" i="19"/>
  <c r="M56" i="19"/>
  <c r="L57" i="19"/>
  <c r="M57" i="19"/>
  <c r="L58" i="19"/>
  <c r="M58" i="19"/>
  <c r="L59" i="19"/>
  <c r="M59" i="19"/>
  <c r="L60" i="19"/>
  <c r="M60" i="19"/>
  <c r="L61" i="19"/>
  <c r="M61" i="19"/>
  <c r="C66" i="19"/>
  <c r="C68" i="19" s="1"/>
  <c r="D66" i="19"/>
  <c r="E66" i="19"/>
  <c r="E68" i="19" s="1"/>
  <c r="F66" i="19"/>
  <c r="F68" i="19" s="1"/>
  <c r="G66" i="19"/>
  <c r="G68" i="19" s="1"/>
  <c r="H66" i="19"/>
  <c r="H68" i="19" s="1"/>
  <c r="I66" i="19"/>
  <c r="J66" i="19"/>
  <c r="K66" i="19"/>
  <c r="K68" i="19" s="1"/>
  <c r="M66" i="19"/>
  <c r="M68" i="19" s="1"/>
  <c r="C67" i="19"/>
  <c r="D67" i="19"/>
  <c r="D68" i="19" s="1"/>
  <c r="E67" i="19"/>
  <c r="F67" i="19"/>
  <c r="G67" i="19"/>
  <c r="H67" i="19"/>
  <c r="I67" i="19"/>
  <c r="J67" i="19"/>
  <c r="K67" i="19"/>
  <c r="L67" i="19"/>
  <c r="M67" i="19"/>
  <c r="I68" i="19"/>
  <c r="J68" i="19"/>
  <c r="L39" i="18"/>
  <c r="M39" i="18"/>
  <c r="L40" i="18"/>
  <c r="M40" i="18"/>
  <c r="L41" i="18"/>
  <c r="M41" i="18"/>
  <c r="L42" i="18"/>
  <c r="M42" i="18"/>
  <c r="L43" i="18"/>
  <c r="M43" i="18"/>
  <c r="L44" i="18"/>
  <c r="M44" i="18"/>
  <c r="L45" i="18"/>
  <c r="M45" i="18"/>
  <c r="L46" i="18"/>
  <c r="M46" i="18"/>
  <c r="L47" i="18"/>
  <c r="M47" i="18"/>
  <c r="L48" i="18"/>
  <c r="M48" i="18"/>
  <c r="M66" i="18" s="1"/>
  <c r="L52" i="18"/>
  <c r="M52" i="18"/>
  <c r="L53" i="18"/>
  <c r="M53" i="18"/>
  <c r="L54" i="18"/>
  <c r="M54" i="18"/>
  <c r="L55" i="18"/>
  <c r="M55" i="18"/>
  <c r="L56" i="18"/>
  <c r="M56" i="18"/>
  <c r="L57" i="18"/>
  <c r="M57" i="18"/>
  <c r="L58" i="18"/>
  <c r="M58" i="18"/>
  <c r="L59" i="18"/>
  <c r="M59" i="18"/>
  <c r="L60" i="18"/>
  <c r="M60" i="18"/>
  <c r="L61" i="18"/>
  <c r="M61" i="18"/>
  <c r="M67" i="18" s="1"/>
  <c r="C66" i="18"/>
  <c r="D66" i="18"/>
  <c r="D68" i="18" s="1"/>
  <c r="E66" i="18"/>
  <c r="F66" i="18"/>
  <c r="F68" i="18" s="1"/>
  <c r="G66" i="18"/>
  <c r="G68" i="18" s="1"/>
  <c r="H66" i="18"/>
  <c r="I66" i="18"/>
  <c r="J66" i="18"/>
  <c r="J68" i="18" s="1"/>
  <c r="K66" i="18"/>
  <c r="L66" i="18"/>
  <c r="L68" i="18" s="1"/>
  <c r="C67" i="18"/>
  <c r="C68" i="18" s="1"/>
  <c r="D67" i="18"/>
  <c r="E67" i="18"/>
  <c r="F67" i="18"/>
  <c r="G67" i="18"/>
  <c r="H67" i="18"/>
  <c r="I67" i="18"/>
  <c r="J67" i="18"/>
  <c r="K67" i="18"/>
  <c r="K68" i="18" s="1"/>
  <c r="L67" i="18"/>
  <c r="E68" i="18"/>
  <c r="H68" i="18"/>
  <c r="I68" i="18"/>
  <c r="L39" i="17"/>
  <c r="M39" i="17"/>
  <c r="L40" i="17"/>
  <c r="M40" i="17"/>
  <c r="L41" i="17"/>
  <c r="M41" i="17"/>
  <c r="L42" i="17"/>
  <c r="M42" i="17"/>
  <c r="L43" i="17"/>
  <c r="M43" i="17"/>
  <c r="L44" i="17"/>
  <c r="M44" i="17"/>
  <c r="L45" i="17"/>
  <c r="M45" i="17"/>
  <c r="L46" i="17"/>
  <c r="M46" i="17"/>
  <c r="L47" i="17"/>
  <c r="M47" i="17"/>
  <c r="L48" i="17"/>
  <c r="L66" i="17" s="1"/>
  <c r="M48" i="17"/>
  <c r="M66" i="17" s="1"/>
  <c r="M68" i="17" s="1"/>
  <c r="L52" i="17"/>
  <c r="M52" i="17"/>
  <c r="L53" i="17"/>
  <c r="M53" i="17"/>
  <c r="L54" i="17"/>
  <c r="M54" i="17"/>
  <c r="L55" i="17"/>
  <c r="M55" i="17"/>
  <c r="L56" i="17"/>
  <c r="M56" i="17"/>
  <c r="L57" i="17"/>
  <c r="M57" i="17"/>
  <c r="L58" i="17"/>
  <c r="M58" i="17"/>
  <c r="L59" i="17"/>
  <c r="M59" i="17"/>
  <c r="L60" i="17"/>
  <c r="M60" i="17"/>
  <c r="L61" i="17"/>
  <c r="L67" i="17" s="1"/>
  <c r="M61" i="17"/>
  <c r="C66" i="17"/>
  <c r="C68" i="17" s="1"/>
  <c r="D66" i="17"/>
  <c r="E66" i="17"/>
  <c r="E68" i="17" s="1"/>
  <c r="F66" i="17"/>
  <c r="F68" i="17" s="1"/>
  <c r="G66" i="17"/>
  <c r="H66" i="17"/>
  <c r="I66" i="17"/>
  <c r="I68" i="17" s="1"/>
  <c r="J66" i="17"/>
  <c r="K66" i="17"/>
  <c r="K68" i="17" s="1"/>
  <c r="C67" i="17"/>
  <c r="D67" i="17"/>
  <c r="E67" i="17"/>
  <c r="F67" i="17"/>
  <c r="G67" i="17"/>
  <c r="H67" i="17"/>
  <c r="I67" i="17"/>
  <c r="J67" i="17"/>
  <c r="J68" i="17" s="1"/>
  <c r="K67" i="17"/>
  <c r="M67" i="17"/>
  <c r="D68" i="17"/>
  <c r="G68" i="17"/>
  <c r="H68" i="17"/>
  <c r="L39" i="16"/>
  <c r="M39" i="16"/>
  <c r="L40" i="16"/>
  <c r="M40" i="16"/>
  <c r="L41" i="16"/>
  <c r="M41" i="16"/>
  <c r="L42" i="16"/>
  <c r="M42" i="16"/>
  <c r="L43" i="16"/>
  <c r="M43" i="16"/>
  <c r="L44" i="16"/>
  <c r="M44" i="16"/>
  <c r="L45" i="16"/>
  <c r="M45" i="16"/>
  <c r="L46" i="16"/>
  <c r="M46" i="16"/>
  <c r="L47" i="16"/>
  <c r="M47" i="16"/>
  <c r="L48" i="16"/>
  <c r="L66" i="16" s="1"/>
  <c r="M48" i="16"/>
  <c r="L52" i="16"/>
  <c r="M52" i="16"/>
  <c r="L53" i="16"/>
  <c r="M53" i="16"/>
  <c r="L54" i="16"/>
  <c r="M54" i="16"/>
  <c r="L55" i="16"/>
  <c r="M55" i="16"/>
  <c r="L56" i="16"/>
  <c r="M56" i="16"/>
  <c r="L57" i="16"/>
  <c r="M57" i="16"/>
  <c r="L58" i="16"/>
  <c r="M58" i="16"/>
  <c r="L59" i="16"/>
  <c r="M59" i="16"/>
  <c r="L60" i="16"/>
  <c r="M60" i="16"/>
  <c r="L61" i="16"/>
  <c r="L67" i="16" s="1"/>
  <c r="M61" i="16"/>
  <c r="M67" i="16" s="1"/>
  <c r="C66" i="16"/>
  <c r="D66" i="16"/>
  <c r="D68" i="16" s="1"/>
  <c r="E66" i="16"/>
  <c r="E68" i="16" s="1"/>
  <c r="F66" i="16"/>
  <c r="G66" i="16"/>
  <c r="H66" i="16"/>
  <c r="I66" i="16"/>
  <c r="J66" i="16"/>
  <c r="K66" i="16"/>
  <c r="M66" i="16"/>
  <c r="C67" i="16"/>
  <c r="D67" i="16"/>
  <c r="E67" i="16"/>
  <c r="F67" i="16"/>
  <c r="G67" i="16"/>
  <c r="G68" i="16" s="1"/>
  <c r="H67" i="16"/>
  <c r="H68" i="16" s="1"/>
  <c r="I67" i="16"/>
  <c r="I68" i="16" s="1"/>
  <c r="J67" i="16"/>
  <c r="K67" i="16"/>
  <c r="F68" i="16"/>
  <c r="L39" i="15"/>
  <c r="M39" i="15"/>
  <c r="L40" i="15"/>
  <c r="M40" i="15"/>
  <c r="L41" i="15"/>
  <c r="M41" i="15"/>
  <c r="L42" i="15"/>
  <c r="M42" i="15"/>
  <c r="L43" i="15"/>
  <c r="M43" i="15"/>
  <c r="L44" i="15"/>
  <c r="M44" i="15"/>
  <c r="L45" i="15"/>
  <c r="M45" i="15"/>
  <c r="L46" i="15"/>
  <c r="M46" i="15"/>
  <c r="L47" i="15"/>
  <c r="M47" i="15"/>
  <c r="L48" i="15"/>
  <c r="M48" i="15"/>
  <c r="L52" i="15"/>
  <c r="M52" i="15"/>
  <c r="L53" i="15"/>
  <c r="M53" i="15"/>
  <c r="L54" i="15"/>
  <c r="M54" i="15"/>
  <c r="L55" i="15"/>
  <c r="M55" i="15"/>
  <c r="L56" i="15"/>
  <c r="M56" i="15"/>
  <c r="L57" i="15"/>
  <c r="M57" i="15"/>
  <c r="L58" i="15"/>
  <c r="M58" i="15"/>
  <c r="L59" i="15"/>
  <c r="M59" i="15"/>
  <c r="L60" i="15"/>
  <c r="M60" i="15"/>
  <c r="L61" i="15"/>
  <c r="L67" i="15" s="1"/>
  <c r="M61" i="15"/>
  <c r="C66" i="15"/>
  <c r="C68" i="15" s="1"/>
  <c r="D66" i="15"/>
  <c r="D68" i="15" s="1"/>
  <c r="E66" i="15"/>
  <c r="F66" i="15"/>
  <c r="G66" i="15"/>
  <c r="H66" i="15"/>
  <c r="I66" i="15"/>
  <c r="I68" i="15" s="1"/>
  <c r="J66" i="15"/>
  <c r="K66" i="15"/>
  <c r="K68" i="15" s="1"/>
  <c r="L66" i="15"/>
  <c r="L68" i="15" s="1"/>
  <c r="M66" i="15"/>
  <c r="C67" i="15"/>
  <c r="D67" i="15"/>
  <c r="E67" i="15"/>
  <c r="F67" i="15"/>
  <c r="G67" i="15"/>
  <c r="H67" i="15"/>
  <c r="H68" i="15" s="1"/>
  <c r="I67" i="15"/>
  <c r="J67" i="15"/>
  <c r="K67" i="15"/>
  <c r="M67" i="15"/>
  <c r="E68" i="15"/>
  <c r="F68" i="15"/>
  <c r="G68" i="15"/>
  <c r="J68" i="15"/>
  <c r="M68" i="15"/>
  <c r="L39" i="14"/>
  <c r="M39" i="14"/>
  <c r="L40" i="14"/>
  <c r="M40" i="14"/>
  <c r="L41" i="14"/>
  <c r="M41" i="14"/>
  <c r="L42" i="14"/>
  <c r="M42" i="14"/>
  <c r="L43" i="14"/>
  <c r="M43" i="14"/>
  <c r="L44" i="14"/>
  <c r="M44" i="14"/>
  <c r="L45" i="14"/>
  <c r="M45" i="14"/>
  <c r="L46" i="14"/>
  <c r="M46" i="14"/>
  <c r="L47" i="14"/>
  <c r="M47" i="14"/>
  <c r="L48" i="14"/>
  <c r="M48" i="14"/>
  <c r="L52" i="14"/>
  <c r="M52" i="14"/>
  <c r="L53" i="14"/>
  <c r="M53" i="14"/>
  <c r="L54" i="14"/>
  <c r="M54" i="14"/>
  <c r="L55" i="14"/>
  <c r="M55" i="14"/>
  <c r="L56" i="14"/>
  <c r="M56" i="14"/>
  <c r="L57" i="14"/>
  <c r="M57" i="14"/>
  <c r="L58" i="14"/>
  <c r="M58" i="14"/>
  <c r="L59" i="14"/>
  <c r="M59" i="14"/>
  <c r="L60" i="14"/>
  <c r="M60" i="14"/>
  <c r="L61" i="14"/>
  <c r="L67" i="14" s="1"/>
  <c r="L68" i="14" s="1"/>
  <c r="M61" i="14"/>
  <c r="M67" i="14" s="1"/>
  <c r="M68" i="14" s="1"/>
  <c r="C66" i="14"/>
  <c r="C68" i="14" s="1"/>
  <c r="D66" i="14"/>
  <c r="E66" i="14"/>
  <c r="F66" i="14"/>
  <c r="G66" i="14"/>
  <c r="H66" i="14"/>
  <c r="H68" i="14" s="1"/>
  <c r="I66" i="14"/>
  <c r="I68" i="14" s="1"/>
  <c r="J66" i="14"/>
  <c r="J68" i="14" s="1"/>
  <c r="K66" i="14"/>
  <c r="K68" i="14" s="1"/>
  <c r="L66" i="14"/>
  <c r="M66" i="14"/>
  <c r="C67" i="14"/>
  <c r="D67" i="14"/>
  <c r="E67" i="14"/>
  <c r="F67" i="14"/>
  <c r="F68" i="14" s="1"/>
  <c r="G67" i="14"/>
  <c r="G68" i="14" s="1"/>
  <c r="H67" i="14"/>
  <c r="I67" i="14"/>
  <c r="J67" i="14"/>
  <c r="K67" i="14"/>
  <c r="D68" i="14"/>
  <c r="E68" i="14"/>
  <c r="L39" i="13"/>
  <c r="M39" i="13"/>
  <c r="L40" i="13"/>
  <c r="M40" i="13"/>
  <c r="L41" i="13"/>
  <c r="M41" i="13"/>
  <c r="L42" i="13"/>
  <c r="M42" i="13"/>
  <c r="L43" i="13"/>
  <c r="M43" i="13"/>
  <c r="L44" i="13"/>
  <c r="M44" i="13"/>
  <c r="L45" i="13"/>
  <c r="M45" i="13"/>
  <c r="L46" i="13"/>
  <c r="M46" i="13"/>
  <c r="L47" i="13"/>
  <c r="M47" i="13"/>
  <c r="L48" i="13"/>
  <c r="M48" i="13"/>
  <c r="L52" i="13"/>
  <c r="M52" i="13"/>
  <c r="L53" i="13"/>
  <c r="M53" i="13"/>
  <c r="L54" i="13"/>
  <c r="M54" i="13"/>
  <c r="L55" i="13"/>
  <c r="M55" i="13"/>
  <c r="L56" i="13"/>
  <c r="M56" i="13"/>
  <c r="L57" i="13"/>
  <c r="M57" i="13"/>
  <c r="L58" i="13"/>
  <c r="M58" i="13"/>
  <c r="L59" i="13"/>
  <c r="M59" i="13"/>
  <c r="L60" i="13"/>
  <c r="M60" i="13"/>
  <c r="L61" i="13"/>
  <c r="L67" i="13" s="1"/>
  <c r="L68" i="13" s="1"/>
  <c r="M61" i="13"/>
  <c r="M67" i="13" s="1"/>
  <c r="M68" i="13" s="1"/>
  <c r="C66" i="13"/>
  <c r="D66" i="13"/>
  <c r="E66" i="13"/>
  <c r="F66" i="13"/>
  <c r="G66" i="13"/>
  <c r="G68" i="13" s="1"/>
  <c r="H66" i="13"/>
  <c r="I66" i="13"/>
  <c r="I68" i="13" s="1"/>
  <c r="J66" i="13"/>
  <c r="J68" i="13" s="1"/>
  <c r="K66" i="13"/>
  <c r="L66" i="13"/>
  <c r="M66" i="13"/>
  <c r="C67" i="13"/>
  <c r="D67" i="13"/>
  <c r="E67" i="13"/>
  <c r="F67" i="13"/>
  <c r="F68" i="13" s="1"/>
  <c r="G67" i="13"/>
  <c r="H67" i="13"/>
  <c r="H68" i="13" s="1"/>
  <c r="I67" i="13"/>
  <c r="J67" i="13"/>
  <c r="K67" i="13"/>
  <c r="C68" i="13"/>
  <c r="D68" i="13"/>
  <c r="E68" i="13"/>
  <c r="K68" i="13"/>
  <c r="L68" i="16" l="1"/>
  <c r="K68" i="16"/>
  <c r="J68" i="16"/>
  <c r="C68" i="16"/>
  <c r="M68" i="16"/>
  <c r="M68" i="18"/>
  <c r="L68" i="17"/>
  <c r="L39" i="12"/>
  <c r="M39" i="12" s="1"/>
  <c r="L40" i="12"/>
  <c r="M40" i="12"/>
  <c r="L41" i="12"/>
  <c r="M41" i="12" s="1"/>
  <c r="L42" i="12"/>
  <c r="M42" i="12" s="1"/>
  <c r="L43" i="12"/>
  <c r="M43" i="12" s="1"/>
  <c r="L44" i="12"/>
  <c r="M44" i="12"/>
  <c r="L45" i="12"/>
  <c r="M45" i="12"/>
  <c r="L46" i="12"/>
  <c r="M46" i="12"/>
  <c r="L47" i="12"/>
  <c r="M47" i="12" s="1"/>
  <c r="L48" i="12"/>
  <c r="M48" i="12"/>
  <c r="M66" i="12" s="1"/>
  <c r="M68" i="12" s="1"/>
  <c r="L52" i="12"/>
  <c r="M52" i="12"/>
  <c r="L53" i="12"/>
  <c r="M53" i="12"/>
  <c r="L54" i="12"/>
  <c r="M54" i="12" s="1"/>
  <c r="L55" i="12"/>
  <c r="M55" i="12"/>
  <c r="L56" i="12"/>
  <c r="M56" i="12"/>
  <c r="L57" i="12"/>
  <c r="M57" i="12"/>
  <c r="L58" i="12"/>
  <c r="M58" i="12" s="1"/>
  <c r="L59" i="12"/>
  <c r="M59" i="12"/>
  <c r="L60" i="12"/>
  <c r="M60" i="12"/>
  <c r="L61" i="12"/>
  <c r="M61" i="12"/>
  <c r="C66" i="12"/>
  <c r="C68" i="12" s="1"/>
  <c r="D66" i="12"/>
  <c r="E66" i="12"/>
  <c r="F66" i="12"/>
  <c r="F68" i="12" s="1"/>
  <c r="G66" i="12"/>
  <c r="G68" i="12" s="1"/>
  <c r="H66" i="12"/>
  <c r="H68" i="12" s="1"/>
  <c r="I66" i="12"/>
  <c r="J66" i="12"/>
  <c r="K66" i="12"/>
  <c r="K68" i="12" s="1"/>
  <c r="L66" i="12"/>
  <c r="C67" i="12"/>
  <c r="D67" i="12"/>
  <c r="D68" i="12" s="1"/>
  <c r="E67" i="12"/>
  <c r="E68" i="12" s="1"/>
  <c r="F67" i="12"/>
  <c r="G67" i="12"/>
  <c r="H67" i="12"/>
  <c r="I67" i="12"/>
  <c r="J67" i="12"/>
  <c r="K67" i="12"/>
  <c r="L67" i="12"/>
  <c r="L68" i="12" s="1"/>
  <c r="M67" i="12"/>
  <c r="I68" i="12"/>
  <c r="J68" i="12"/>
  <c r="L39" i="11"/>
  <c r="M39" i="11" s="1"/>
  <c r="L40" i="11"/>
  <c r="M40" i="11"/>
  <c r="L41" i="11"/>
  <c r="M41" i="11" s="1"/>
  <c r="L42" i="11"/>
  <c r="M42" i="11"/>
  <c r="L43" i="11"/>
  <c r="M43" i="11" s="1"/>
  <c r="L44" i="11"/>
  <c r="M44" i="11"/>
  <c r="L45" i="11"/>
  <c r="M45" i="11" s="1"/>
  <c r="L46" i="11"/>
  <c r="M46" i="11"/>
  <c r="L47" i="11"/>
  <c r="M47" i="11" s="1"/>
  <c r="L48" i="11"/>
  <c r="L66" i="11" s="1"/>
  <c r="L68" i="11" s="1"/>
  <c r="M48" i="11"/>
  <c r="M66" i="11" s="1"/>
  <c r="L52" i="11"/>
  <c r="M52" i="11" s="1"/>
  <c r="L53" i="11"/>
  <c r="M53" i="11"/>
  <c r="L54" i="11"/>
  <c r="M54" i="11" s="1"/>
  <c r="L55" i="11"/>
  <c r="M55" i="11"/>
  <c r="L56" i="11"/>
  <c r="M56" i="11" s="1"/>
  <c r="L57" i="11"/>
  <c r="M57" i="11"/>
  <c r="L58" i="11"/>
  <c r="M58" i="11" s="1"/>
  <c r="L59" i="11"/>
  <c r="M59" i="11"/>
  <c r="L60" i="11"/>
  <c r="M60" i="11" s="1"/>
  <c r="L61" i="11"/>
  <c r="M61" i="11"/>
  <c r="M67" i="11" s="1"/>
  <c r="C66" i="11"/>
  <c r="D66" i="11"/>
  <c r="E66" i="11"/>
  <c r="F66" i="11"/>
  <c r="F68" i="11" s="1"/>
  <c r="G66" i="11"/>
  <c r="G68" i="11" s="1"/>
  <c r="H66" i="11"/>
  <c r="I66" i="11"/>
  <c r="J66" i="11"/>
  <c r="J68" i="11" s="1"/>
  <c r="K66" i="11"/>
  <c r="C67" i="11"/>
  <c r="C68" i="11" s="1"/>
  <c r="D67" i="11"/>
  <c r="D68" i="11" s="1"/>
  <c r="E67" i="11"/>
  <c r="F67" i="11"/>
  <c r="G67" i="11"/>
  <c r="H67" i="11"/>
  <c r="I67" i="11"/>
  <c r="J67" i="11"/>
  <c r="K67" i="11"/>
  <c r="K68" i="11" s="1"/>
  <c r="L67" i="11"/>
  <c r="E68" i="11"/>
  <c r="H68" i="11"/>
  <c r="I68" i="11"/>
  <c r="L39" i="10"/>
  <c r="M39" i="10"/>
  <c r="L40" i="10"/>
  <c r="M40" i="10"/>
  <c r="L41" i="10"/>
  <c r="M41" i="10"/>
  <c r="L42" i="10"/>
  <c r="M42" i="10" s="1"/>
  <c r="L43" i="10"/>
  <c r="M43" i="10"/>
  <c r="L44" i="10"/>
  <c r="M44" i="10"/>
  <c r="L45" i="10"/>
  <c r="M45" i="10"/>
  <c r="L46" i="10"/>
  <c r="M46" i="10" s="1"/>
  <c r="L47" i="10"/>
  <c r="M47" i="10"/>
  <c r="L48" i="10"/>
  <c r="L66" i="10" s="1"/>
  <c r="M48" i="10"/>
  <c r="M66" i="10" s="1"/>
  <c r="M68" i="10" s="1"/>
  <c r="L52" i="10"/>
  <c r="M52" i="10"/>
  <c r="L53" i="10"/>
  <c r="M53" i="10" s="1"/>
  <c r="L54" i="10"/>
  <c r="M54" i="10"/>
  <c r="L55" i="10"/>
  <c r="M55" i="10"/>
  <c r="L56" i="10"/>
  <c r="M56" i="10"/>
  <c r="L57" i="10"/>
  <c r="M57" i="10" s="1"/>
  <c r="L58" i="10"/>
  <c r="M58" i="10"/>
  <c r="L59" i="10"/>
  <c r="M59" i="10"/>
  <c r="L60" i="10"/>
  <c r="M60" i="10"/>
  <c r="L61" i="10"/>
  <c r="M61" i="10" s="1"/>
  <c r="M67" i="10" s="1"/>
  <c r="C66" i="10"/>
  <c r="D66" i="10"/>
  <c r="E66" i="10"/>
  <c r="E68" i="10" s="1"/>
  <c r="F66" i="10"/>
  <c r="F68" i="10" s="1"/>
  <c r="G66" i="10"/>
  <c r="H66" i="10"/>
  <c r="I66" i="10"/>
  <c r="I68" i="10" s="1"/>
  <c r="J66" i="10"/>
  <c r="K66" i="10"/>
  <c r="C67" i="10"/>
  <c r="C68" i="10" s="1"/>
  <c r="D67" i="10"/>
  <c r="E67" i="10"/>
  <c r="F67" i="10"/>
  <c r="G67" i="10"/>
  <c r="H67" i="10"/>
  <c r="I67" i="10"/>
  <c r="J67" i="10"/>
  <c r="J68" i="10" s="1"/>
  <c r="K67" i="10"/>
  <c r="K68" i="10" s="1"/>
  <c r="D68" i="10"/>
  <c r="G68" i="10"/>
  <c r="H68" i="10"/>
  <c r="L39" i="9"/>
  <c r="M39" i="9"/>
  <c r="L40" i="9"/>
  <c r="M40" i="9" s="1"/>
  <c r="L41" i="9"/>
  <c r="M41" i="9"/>
  <c r="L42" i="9"/>
  <c r="M42" i="9" s="1"/>
  <c r="L43" i="9"/>
  <c r="M43" i="9"/>
  <c r="L44" i="9"/>
  <c r="M44" i="9" s="1"/>
  <c r="L45" i="9"/>
  <c r="M45" i="9"/>
  <c r="L46" i="9"/>
  <c r="M46" i="9" s="1"/>
  <c r="L47" i="9"/>
  <c r="M47" i="9"/>
  <c r="L48" i="9"/>
  <c r="L66" i="9" s="1"/>
  <c r="L68" i="9" s="1"/>
  <c r="L52" i="9"/>
  <c r="M52" i="9"/>
  <c r="L53" i="9"/>
  <c r="M53" i="9" s="1"/>
  <c r="L54" i="9"/>
  <c r="M54" i="9"/>
  <c r="L55" i="9"/>
  <c r="M55" i="9" s="1"/>
  <c r="L56" i="9"/>
  <c r="M56" i="9"/>
  <c r="L57" i="9"/>
  <c r="M57" i="9" s="1"/>
  <c r="L58" i="9"/>
  <c r="M58" i="9"/>
  <c r="L59" i="9"/>
  <c r="M59" i="9" s="1"/>
  <c r="L60" i="9"/>
  <c r="M60" i="9"/>
  <c r="L61" i="9"/>
  <c r="M61" i="9" s="1"/>
  <c r="M67" i="9" s="1"/>
  <c r="C66" i="9"/>
  <c r="D66" i="9"/>
  <c r="D68" i="9" s="1"/>
  <c r="E66" i="9"/>
  <c r="E68" i="9" s="1"/>
  <c r="F66" i="9"/>
  <c r="G66" i="9"/>
  <c r="H66" i="9"/>
  <c r="H68" i="9" s="1"/>
  <c r="I66" i="9"/>
  <c r="J66" i="9"/>
  <c r="K66" i="9"/>
  <c r="C67" i="9"/>
  <c r="D67" i="9"/>
  <c r="E67" i="9"/>
  <c r="F67" i="9"/>
  <c r="G67" i="9"/>
  <c r="H67" i="9"/>
  <c r="I67" i="9"/>
  <c r="I68" i="9" s="1"/>
  <c r="J67" i="9"/>
  <c r="J68" i="9" s="1"/>
  <c r="K67" i="9"/>
  <c r="L67" i="9"/>
  <c r="C68" i="9"/>
  <c r="F68" i="9"/>
  <c r="G68" i="9"/>
  <c r="K68" i="9"/>
  <c r="L39" i="8"/>
  <c r="M39" i="8"/>
  <c r="L40" i="8"/>
  <c r="M40" i="8"/>
  <c r="L41" i="8"/>
  <c r="M41" i="8" s="1"/>
  <c r="L42" i="8"/>
  <c r="M42" i="8"/>
  <c r="L43" i="8"/>
  <c r="M43" i="8"/>
  <c r="L44" i="8"/>
  <c r="M44" i="8"/>
  <c r="L45" i="8"/>
  <c r="M45" i="8" s="1"/>
  <c r="L46" i="8"/>
  <c r="M46" i="8"/>
  <c r="L47" i="8"/>
  <c r="M47" i="8"/>
  <c r="L48" i="8"/>
  <c r="M48" i="8"/>
  <c r="M66" i="8" s="1"/>
  <c r="M68" i="8" s="1"/>
  <c r="L52" i="8"/>
  <c r="M52" i="8" s="1"/>
  <c r="L53" i="8"/>
  <c r="M53" i="8"/>
  <c r="L54" i="8"/>
  <c r="M54" i="8"/>
  <c r="L55" i="8"/>
  <c r="M55" i="8"/>
  <c r="L56" i="8"/>
  <c r="M56" i="8" s="1"/>
  <c r="L57" i="8"/>
  <c r="M57" i="8"/>
  <c r="L58" i="8"/>
  <c r="M58" i="8"/>
  <c r="L59" i="8"/>
  <c r="M59" i="8"/>
  <c r="L60" i="8"/>
  <c r="M60" i="8" s="1"/>
  <c r="L61" i="8"/>
  <c r="M61" i="8"/>
  <c r="C66" i="8"/>
  <c r="C68" i="8" s="1"/>
  <c r="D66" i="8"/>
  <c r="D68" i="8" s="1"/>
  <c r="E66" i="8"/>
  <c r="F66" i="8"/>
  <c r="G66" i="8"/>
  <c r="G68" i="8" s="1"/>
  <c r="H66" i="8"/>
  <c r="I66" i="8"/>
  <c r="J66" i="8"/>
  <c r="K66" i="8"/>
  <c r="K68" i="8" s="1"/>
  <c r="L66" i="8"/>
  <c r="L68" i="8" s="1"/>
  <c r="C67" i="8"/>
  <c r="D67" i="8"/>
  <c r="E67" i="8"/>
  <c r="F67" i="8"/>
  <c r="G67" i="8"/>
  <c r="H67" i="8"/>
  <c r="H68" i="8" s="1"/>
  <c r="I67" i="8"/>
  <c r="I68" i="8" s="1"/>
  <c r="J67" i="8"/>
  <c r="K67" i="8"/>
  <c r="L67" i="8"/>
  <c r="M67" i="8"/>
  <c r="E68" i="8"/>
  <c r="F68" i="8"/>
  <c r="J68" i="8"/>
  <c r="L39" i="7"/>
  <c r="M39" i="7" s="1"/>
  <c r="L40" i="7"/>
  <c r="M40" i="7"/>
  <c r="L41" i="7"/>
  <c r="M41" i="7" s="1"/>
  <c r="L42" i="7"/>
  <c r="M42" i="7"/>
  <c r="L43" i="7"/>
  <c r="M43" i="7" s="1"/>
  <c r="L44" i="7"/>
  <c r="M44" i="7"/>
  <c r="L45" i="7"/>
  <c r="M45" i="7" s="1"/>
  <c r="L46" i="7"/>
  <c r="M46" i="7"/>
  <c r="L47" i="7"/>
  <c r="M47" i="7" s="1"/>
  <c r="L48" i="7"/>
  <c r="L66" i="7" s="1"/>
  <c r="L68" i="7" s="1"/>
  <c r="M48" i="7"/>
  <c r="M66" i="7" s="1"/>
  <c r="L52" i="7"/>
  <c r="M52" i="7" s="1"/>
  <c r="L53" i="7"/>
  <c r="M53" i="7"/>
  <c r="L54" i="7"/>
  <c r="M54" i="7" s="1"/>
  <c r="L55" i="7"/>
  <c r="M55" i="7"/>
  <c r="L56" i="7"/>
  <c r="M56" i="7" s="1"/>
  <c r="L57" i="7"/>
  <c r="M57" i="7"/>
  <c r="L58" i="7"/>
  <c r="M58" i="7" s="1"/>
  <c r="L59" i="7"/>
  <c r="M59" i="7"/>
  <c r="L60" i="7"/>
  <c r="M60" i="7" s="1"/>
  <c r="L61" i="7"/>
  <c r="M61" i="7"/>
  <c r="M67" i="7" s="1"/>
  <c r="C66" i="7"/>
  <c r="C68" i="7" s="1"/>
  <c r="D66" i="7"/>
  <c r="E66" i="7"/>
  <c r="F66" i="7"/>
  <c r="F68" i="7" s="1"/>
  <c r="G66" i="7"/>
  <c r="H66" i="7"/>
  <c r="I66" i="7"/>
  <c r="J66" i="7"/>
  <c r="J68" i="7" s="1"/>
  <c r="K66" i="7"/>
  <c r="K68" i="7" s="1"/>
  <c r="C67" i="7"/>
  <c r="D67" i="7"/>
  <c r="E67" i="7"/>
  <c r="F67" i="7"/>
  <c r="G67" i="7"/>
  <c r="G68" i="7" s="1"/>
  <c r="H67" i="7"/>
  <c r="H68" i="7" s="1"/>
  <c r="I67" i="7"/>
  <c r="J67" i="7"/>
  <c r="K67" i="7"/>
  <c r="L67" i="7"/>
  <c r="D68" i="7"/>
  <c r="E68" i="7"/>
  <c r="I68" i="7"/>
  <c r="L39" i="6"/>
  <c r="M39" i="6"/>
  <c r="L40" i="6"/>
  <c r="M40" i="6" s="1"/>
  <c r="L41" i="6"/>
  <c r="M41" i="6"/>
  <c r="L42" i="6"/>
  <c r="M42" i="6"/>
  <c r="L43" i="6"/>
  <c r="M43" i="6"/>
  <c r="L44" i="6"/>
  <c r="M44" i="6" s="1"/>
  <c r="L45" i="6"/>
  <c r="M45" i="6"/>
  <c r="L46" i="6"/>
  <c r="M46" i="6"/>
  <c r="L47" i="6"/>
  <c r="M47" i="6"/>
  <c r="L48" i="6"/>
  <c r="M48" i="6" s="1"/>
  <c r="M66" i="6" s="1"/>
  <c r="L52" i="6"/>
  <c r="M52" i="6"/>
  <c r="L53" i="6"/>
  <c r="M53" i="6"/>
  <c r="L54" i="6"/>
  <c r="M54" i="6"/>
  <c r="L55" i="6"/>
  <c r="M55" i="6" s="1"/>
  <c r="L56" i="6"/>
  <c r="M56" i="6"/>
  <c r="L57" i="6"/>
  <c r="M57" i="6"/>
  <c r="L58" i="6"/>
  <c r="M58" i="6"/>
  <c r="L59" i="6"/>
  <c r="M59" i="6" s="1"/>
  <c r="L60" i="6"/>
  <c r="M60" i="6"/>
  <c r="L61" i="6"/>
  <c r="L67" i="6" s="1"/>
  <c r="M61" i="6"/>
  <c r="M67" i="6" s="1"/>
  <c r="C66" i="6"/>
  <c r="D66" i="6"/>
  <c r="E66" i="6"/>
  <c r="E68" i="6" s="1"/>
  <c r="F66" i="6"/>
  <c r="G66" i="6"/>
  <c r="H66" i="6"/>
  <c r="I66" i="6"/>
  <c r="I68" i="6" s="1"/>
  <c r="J66" i="6"/>
  <c r="J68" i="6" s="1"/>
  <c r="K66" i="6"/>
  <c r="C67" i="6"/>
  <c r="D67" i="6"/>
  <c r="E67" i="6"/>
  <c r="F67" i="6"/>
  <c r="F68" i="6" s="1"/>
  <c r="G67" i="6"/>
  <c r="G68" i="6" s="1"/>
  <c r="H67" i="6"/>
  <c r="I67" i="6"/>
  <c r="J67" i="6"/>
  <c r="K67" i="6"/>
  <c r="C68" i="6"/>
  <c r="D68" i="6"/>
  <c r="H68" i="6"/>
  <c r="K68" i="6"/>
  <c r="M149" i="2"/>
  <c r="L149" i="2"/>
  <c r="L139" i="2"/>
  <c r="M139" i="2"/>
  <c r="M154" i="2" s="1"/>
  <c r="L140" i="2"/>
  <c r="M140" i="2"/>
  <c r="L141" i="2"/>
  <c r="M141" i="2"/>
  <c r="L142" i="2"/>
  <c r="M142" i="2"/>
  <c r="L143" i="2"/>
  <c r="M143" i="2"/>
  <c r="L144" i="2"/>
  <c r="M144" i="2"/>
  <c r="L145" i="2"/>
  <c r="M145" i="2"/>
  <c r="L146" i="2"/>
  <c r="M146" i="2"/>
  <c r="L147" i="2"/>
  <c r="M147" i="2"/>
  <c r="L148" i="2"/>
  <c r="M148" i="2"/>
  <c r="L125" i="2"/>
  <c r="L153" i="2" s="1"/>
  <c r="L155" i="2" s="1"/>
  <c r="M125" i="2"/>
  <c r="M153" i="2" s="1"/>
  <c r="L126" i="2"/>
  <c r="M126" i="2"/>
  <c r="L127" i="2"/>
  <c r="M127" i="2"/>
  <c r="L128" i="2"/>
  <c r="M128" i="2"/>
  <c r="L129" i="2"/>
  <c r="M129" i="2"/>
  <c r="L130" i="2"/>
  <c r="M130" i="2"/>
  <c r="L131" i="2"/>
  <c r="M131" i="2"/>
  <c r="L132" i="2"/>
  <c r="M132" i="2"/>
  <c r="L133" i="2"/>
  <c r="M133" i="2"/>
  <c r="L134" i="2"/>
  <c r="M134" i="2"/>
  <c r="L154" i="2"/>
  <c r="K154" i="2"/>
  <c r="J154" i="2"/>
  <c r="I154" i="2"/>
  <c r="H154" i="2"/>
  <c r="G154" i="2"/>
  <c r="F154" i="2"/>
  <c r="E154" i="2"/>
  <c r="D154" i="2"/>
  <c r="K153" i="2"/>
  <c r="K155" i="2" s="1"/>
  <c r="J153" i="2"/>
  <c r="J155" i="2" s="1"/>
  <c r="I153" i="2"/>
  <c r="H153" i="2"/>
  <c r="H155" i="2" s="1"/>
  <c r="G153" i="2"/>
  <c r="F153" i="2"/>
  <c r="E153" i="2"/>
  <c r="E155" i="2" s="1"/>
  <c r="D153" i="2"/>
  <c r="D155" i="2" s="1"/>
  <c r="C154" i="2"/>
  <c r="C153" i="2"/>
  <c r="M68" i="11" l="1"/>
  <c r="M68" i="7"/>
  <c r="M68" i="6"/>
  <c r="L66" i="6"/>
  <c r="L68" i="6" s="1"/>
  <c r="M48" i="9"/>
  <c r="M66" i="9" s="1"/>
  <c r="M68" i="9" s="1"/>
  <c r="L67" i="10"/>
  <c r="L68" i="10" s="1"/>
  <c r="C155" i="2"/>
  <c r="I155" i="2"/>
  <c r="M155" i="2"/>
  <c r="F155" i="2"/>
  <c r="G155" i="2"/>
</calcChain>
</file>

<file path=xl/sharedStrings.xml><?xml version="1.0" encoding="utf-8"?>
<sst xmlns="http://schemas.openxmlformats.org/spreadsheetml/2006/main" count="13204" uniqueCount="569">
  <si>
    <t>Government revenue (2023-24$ million)</t>
  </si>
  <si>
    <t>Aust Govt</t>
  </si>
  <si>
    <t>NSW</t>
  </si>
  <si>
    <t>VIC</t>
  </si>
  <si>
    <t>QLD</t>
  </si>
  <si>
    <t>SA</t>
  </si>
  <si>
    <t>WA</t>
  </si>
  <si>
    <t>TAS</t>
  </si>
  <si>
    <t>NT</t>
  </si>
  <si>
    <t>ACT</t>
  </si>
  <si>
    <t>States</t>
  </si>
  <si>
    <t>Total</t>
  </si>
  <si>
    <t>Taxes on income</t>
  </si>
  <si>
    <t>Taxes on factor inputs</t>
  </si>
  <si>
    <t>Taxes on the provision of goods &amp; services</t>
  </si>
  <si>
    <t>GST grant income</t>
  </si>
  <si>
    <t>Non-GST grant income</t>
  </si>
  <si>
    <t>Sales of goods &amp; services</t>
  </si>
  <si>
    <t>Interest receipts</t>
  </si>
  <si>
    <t>Dividend income</t>
  </si>
  <si>
    <t>Other revenue</t>
  </si>
  <si>
    <t>Total revenue</t>
  </si>
  <si>
    <t>Government expenses (2023-24$ million)</t>
  </si>
  <si>
    <t>Gross operating expenses</t>
  </si>
  <si>
    <t>Interest expenses</t>
  </si>
  <si>
    <t>Property expenses</t>
  </si>
  <si>
    <t>GST grants to the states</t>
  </si>
  <si>
    <t>Non-GST grants to the states</t>
  </si>
  <si>
    <t>Other grants</t>
  </si>
  <si>
    <t>Subsidy expenses</t>
  </si>
  <si>
    <t>Personal benefit payments</t>
  </si>
  <si>
    <t>Capital transfers</t>
  </si>
  <si>
    <t>Total expenses</t>
  </si>
  <si>
    <t>Net operating balance (2023-24$ million)</t>
  </si>
  <si>
    <t>Net operating balance</t>
  </si>
  <si>
    <t>1 ShpGranCattl</t>
  </si>
  <si>
    <t>2 OthLivestock</t>
  </si>
  <si>
    <t>3 OthAgricul</t>
  </si>
  <si>
    <t>4 Aquaculture</t>
  </si>
  <si>
    <t>5 Forestry</t>
  </si>
  <si>
    <t>6 Fishing</t>
  </si>
  <si>
    <t>7 AgriServs</t>
  </si>
  <si>
    <t>8 Coal</t>
  </si>
  <si>
    <t>9 OilGas</t>
  </si>
  <si>
    <t>10 IronOre</t>
  </si>
  <si>
    <t>11 NFerMetOre</t>
  </si>
  <si>
    <t>12 NMetMinerl</t>
  </si>
  <si>
    <t>13 MingServs</t>
  </si>
  <si>
    <t>14 MeatProds</t>
  </si>
  <si>
    <t>15 ProcSeafood</t>
  </si>
  <si>
    <t>16 DairyProds</t>
  </si>
  <si>
    <t>17 FruitVege</t>
  </si>
  <si>
    <t>18 OilsFats</t>
  </si>
  <si>
    <t>19 Cereal</t>
  </si>
  <si>
    <t>20 Bakery</t>
  </si>
  <si>
    <t>21 Sugar</t>
  </si>
  <si>
    <t>22 OthFood</t>
  </si>
  <si>
    <t>23 SoftDrinks</t>
  </si>
  <si>
    <t>24 Beer</t>
  </si>
  <si>
    <t>25 WineTobacco</t>
  </si>
  <si>
    <t>26 Textile</t>
  </si>
  <si>
    <t>27 Leather</t>
  </si>
  <si>
    <t>28 TextileProds</t>
  </si>
  <si>
    <t>29 KnittedPrds</t>
  </si>
  <si>
    <t>30 Clothing</t>
  </si>
  <si>
    <t>31 Footwear</t>
  </si>
  <si>
    <t>32 Sawmill</t>
  </si>
  <si>
    <t>33 OthWood</t>
  </si>
  <si>
    <t>34 PulpPaper</t>
  </si>
  <si>
    <t>35 OthPaperPrds</t>
  </si>
  <si>
    <t>36 Printing</t>
  </si>
  <si>
    <t>37 PetrolCoalPr</t>
  </si>
  <si>
    <t>38 HumPharma</t>
  </si>
  <si>
    <t>39 VetPharma</t>
  </si>
  <si>
    <t>40 BasicChem</t>
  </si>
  <si>
    <t>41 CleangComp</t>
  </si>
  <si>
    <t>42 PolyProds</t>
  </si>
  <si>
    <t>43 NatRubber</t>
  </si>
  <si>
    <t>44 Glass</t>
  </si>
  <si>
    <t>45 CeramicPrds</t>
  </si>
  <si>
    <t>46 Cement</t>
  </si>
  <si>
    <t>47 Plaster</t>
  </si>
  <si>
    <t>48 OthNMetPrds</t>
  </si>
  <si>
    <t>49 IronSteel</t>
  </si>
  <si>
    <t>50 NFerMetal</t>
  </si>
  <si>
    <t>51 ForgIronStee</t>
  </si>
  <si>
    <t>52 StrucMetal</t>
  </si>
  <si>
    <t>53 MetContainrs</t>
  </si>
  <si>
    <t>54 OthFabMetal</t>
  </si>
  <si>
    <t>55 MotorVParts</t>
  </si>
  <si>
    <t>56 ShipsBoat</t>
  </si>
  <si>
    <t>57 RailwayRStk</t>
  </si>
  <si>
    <t>58 Aircraft</t>
  </si>
  <si>
    <t>59 ElectronEqp</t>
  </si>
  <si>
    <t>60 ElectricEqp</t>
  </si>
  <si>
    <t>61 DomApplns</t>
  </si>
  <si>
    <t>62 OthMachine</t>
  </si>
  <si>
    <t>63 Furniture</t>
  </si>
  <si>
    <t>64 OthManufs</t>
  </si>
  <si>
    <t>65 ElecGenern</t>
  </si>
  <si>
    <t>66 ElecTrans</t>
  </si>
  <si>
    <t>67 GasSup</t>
  </si>
  <si>
    <t>68 WaterSup</t>
  </si>
  <si>
    <t>69 WasteServs</t>
  </si>
  <si>
    <t>70 ResidCons</t>
  </si>
  <si>
    <t>71 NResidCons</t>
  </si>
  <si>
    <t>72 CivilEngCons</t>
  </si>
  <si>
    <t>73 ConsServs</t>
  </si>
  <si>
    <t>74 Wholesale</t>
  </si>
  <si>
    <t>75 Retail</t>
  </si>
  <si>
    <t>76 Accommodn</t>
  </si>
  <si>
    <t>77 FoodServs</t>
  </si>
  <si>
    <t>78 RoadTrans</t>
  </si>
  <si>
    <t>79 RailTrans</t>
  </si>
  <si>
    <t>80 WaterTrans</t>
  </si>
  <si>
    <t>81 AirTrans</t>
  </si>
  <si>
    <t>82 PostServ</t>
  </si>
  <si>
    <t>83 TransServs</t>
  </si>
  <si>
    <t>84 Publishing</t>
  </si>
  <si>
    <t>85 MPicSouRec</t>
  </si>
  <si>
    <t>86 Broadcasting</t>
  </si>
  <si>
    <t>87 InternetServ</t>
  </si>
  <si>
    <t>88 Telecom</t>
  </si>
  <si>
    <t>89 Library</t>
  </si>
  <si>
    <t>90 Finance</t>
  </si>
  <si>
    <t>91 InsurSuper</t>
  </si>
  <si>
    <t>92 AuxFinServs</t>
  </si>
  <si>
    <t>93 HiringServs</t>
  </si>
  <si>
    <t>94 OwnerDwelgs</t>
  </si>
  <si>
    <t>95 NResiPtyREst</t>
  </si>
  <si>
    <t>96 SciTechServs</t>
  </si>
  <si>
    <t>97 ComputerSer</t>
  </si>
  <si>
    <t>98 EmpTravServs</t>
  </si>
  <si>
    <t>99 BldgCleanSrv</t>
  </si>
  <si>
    <t>100 PublicAdmin</t>
  </si>
  <si>
    <t>101 Defence</t>
  </si>
  <si>
    <t>102 PublicSafety</t>
  </si>
  <si>
    <t>103 PrimSecEdu</t>
  </si>
  <si>
    <t>104 TechTerEdu</t>
  </si>
  <si>
    <t>105 ArtSprtEdu</t>
  </si>
  <si>
    <t>106 HealthCare</t>
  </si>
  <si>
    <t>107 ResidCare</t>
  </si>
  <si>
    <t>108 PerformArts</t>
  </si>
  <si>
    <t>109 SportsRectn</t>
  </si>
  <si>
    <t>110 Gambling</t>
  </si>
  <si>
    <t>111 AutoRepair</t>
  </si>
  <si>
    <t>112 OthRepair</t>
  </si>
  <si>
    <t>113 PersonalSer</t>
  </si>
  <si>
    <t>114 OthServices</t>
  </si>
  <si>
    <t>Initial data</t>
  </si>
  <si>
    <t>Gross State Product, 2018-19 ($ million)</t>
  </si>
  <si>
    <t>Net government finances, 2023-24 ($ million)</t>
  </si>
  <si>
    <t>N000</t>
  </si>
  <si>
    <t>I000</t>
  </si>
  <si>
    <t>E000</t>
  </si>
  <si>
    <t>E100</t>
  </si>
  <si>
    <t>E200</t>
  </si>
  <si>
    <t>E300</t>
  </si>
  <si>
    <t>E411</t>
  </si>
  <si>
    <t>E412</t>
  </si>
  <si>
    <t>E420</t>
  </si>
  <si>
    <t>E500</t>
  </si>
  <si>
    <t>E600</t>
  </si>
  <si>
    <t>E700</t>
  </si>
  <si>
    <t>E800</t>
  </si>
  <si>
    <t>I110</t>
  </si>
  <si>
    <t>I120</t>
  </si>
  <si>
    <t>I130</t>
  </si>
  <si>
    <t>I210</t>
  </si>
  <si>
    <t>I220</t>
  </si>
  <si>
    <t>I300</t>
  </si>
  <si>
    <t>I400</t>
  </si>
  <si>
    <t>I500</t>
  </si>
  <si>
    <t>I600</t>
  </si>
  <si>
    <t>Sheep, grains, beef and dairy cattle</t>
  </si>
  <si>
    <t>Poultry and other livestock</t>
  </si>
  <si>
    <t>Other agriculture</t>
  </si>
  <si>
    <t>Aquaculture</t>
  </si>
  <si>
    <t>Forestry and logging</t>
  </si>
  <si>
    <t>Fishing, hunting and trapping</t>
  </si>
  <si>
    <t>Agriculture, forestry and fishing support services</t>
  </si>
  <si>
    <t>Coal mining</t>
  </si>
  <si>
    <t>Oil and gas extraction</t>
  </si>
  <si>
    <t>Iron ore mining</t>
  </si>
  <si>
    <t>Non-ferrous metal ore mining</t>
  </si>
  <si>
    <t>Non-metallic mineral mining</t>
  </si>
  <si>
    <t>Exploration and mining support services</t>
  </si>
  <si>
    <t>Meat and meat product manufacturing</t>
  </si>
  <si>
    <t>Processed seafood manufacturing</t>
  </si>
  <si>
    <t>Dairy product manufacturing</t>
  </si>
  <si>
    <t>Fruit and vegetable product manufacturing</t>
  </si>
  <si>
    <t>Oils and fats manufacturing</t>
  </si>
  <si>
    <t>Grain mill and cereal product manufacturing</t>
  </si>
  <si>
    <t>Bakery product manufacturing</t>
  </si>
  <si>
    <t>Sugar and confectionery manufacturing</t>
  </si>
  <si>
    <t>Other food product manufacturing</t>
  </si>
  <si>
    <t>Soft drinks, cordials and syrup manufacturing</t>
  </si>
  <si>
    <t>Beer manufacturing</t>
  </si>
  <si>
    <t>Wine, spirits and tobacco</t>
  </si>
  <si>
    <t>Textile manufacturing</t>
  </si>
  <si>
    <t>Tanned leather, dressed fur and leather product manufacturing</t>
  </si>
  <si>
    <t>Textile product manufacturing</t>
  </si>
  <si>
    <t>Knitted product manufacturing</t>
  </si>
  <si>
    <t>Clothing manufacturing</t>
  </si>
  <si>
    <t>Footwear manufacturing</t>
  </si>
  <si>
    <t>Sawmill product manufacturing</t>
  </si>
  <si>
    <t>Other wood product manufacturing</t>
  </si>
  <si>
    <t>Pulp, paper and paperboard manufacturing</t>
  </si>
  <si>
    <t>Paper stationery and other converted paper product manufacturing</t>
  </si>
  <si>
    <t>Printing (including the reproduction of recorded media)</t>
  </si>
  <si>
    <t>Petroleum and coal product manufacturing</t>
  </si>
  <si>
    <t>Human pharmaceutical and medicinal product manufacturing</t>
  </si>
  <si>
    <t>Veterinary pharmaceutical and medicinal product manufacturing</t>
  </si>
  <si>
    <t>Basic chemical manufacturing</t>
  </si>
  <si>
    <t>Cleaning compounds and toiletry preparation manufacturing</t>
  </si>
  <si>
    <t>Polymer product manufacturing</t>
  </si>
  <si>
    <t>Natural rubber product manufacturing</t>
  </si>
  <si>
    <t>Glass and glass product manufacturing</t>
  </si>
  <si>
    <t>Ceramic product manufacturing</t>
  </si>
  <si>
    <t>Cement, lime and ready-mixed concrete manufacturing</t>
  </si>
  <si>
    <t>Plaster and concrete product manufacturing</t>
  </si>
  <si>
    <t>Other non-metallic mineral product manufacturing</t>
  </si>
  <si>
    <t>Iron and steel manufacturing</t>
  </si>
  <si>
    <t>Basic non-ferrous metal manufacturing</t>
  </si>
  <si>
    <t>Forged iron and steel product manufacturing</t>
  </si>
  <si>
    <t>Structural metal product manufacturing</t>
  </si>
  <si>
    <t>Metal containers and other sheet metal product manufacturing</t>
  </si>
  <si>
    <t>Other fabricated metal product manufacturing</t>
  </si>
  <si>
    <t>Motor vehicles and parts; other transport equipment manufacturing</t>
  </si>
  <si>
    <t>Ships and boat manufacturing</t>
  </si>
  <si>
    <t>Railway rolling stock manufacturing</t>
  </si>
  <si>
    <t>Aircraft manufacturing</t>
  </si>
  <si>
    <t>Professional, scientific, computer and electronic equipment manufacturing</t>
  </si>
  <si>
    <t>Electrical equipment manufacturing</t>
  </si>
  <si>
    <t>Domestic appliance manufacturing</t>
  </si>
  <si>
    <t>Specialised and other machinery and equipment manufacturing</t>
  </si>
  <si>
    <t>Furniture manufacturing</t>
  </si>
  <si>
    <t>Other manufactured products</t>
  </si>
  <si>
    <t>Electricity generation</t>
  </si>
  <si>
    <t>Electricity transmission, distribution, on selling and electricity market operation</t>
  </si>
  <si>
    <t>Gas supply</t>
  </si>
  <si>
    <t>Water supply, sewerage and drainage services</t>
  </si>
  <si>
    <t>Waste collection, treatment and disposal services</t>
  </si>
  <si>
    <t>Residential building construction</t>
  </si>
  <si>
    <t>Non-residential building construction</t>
  </si>
  <si>
    <t>Heavy and civil engineering construction</t>
  </si>
  <si>
    <t>Construction services</t>
  </si>
  <si>
    <t>Wholesale trade</t>
  </si>
  <si>
    <t>Retail trade</t>
  </si>
  <si>
    <t>Accommodation</t>
  </si>
  <si>
    <t>Food and beverage services</t>
  </si>
  <si>
    <t>Road transport</t>
  </si>
  <si>
    <t>Rail transport</t>
  </si>
  <si>
    <t>Water, pipeline and other transport</t>
  </si>
  <si>
    <t>Air and space transport</t>
  </si>
  <si>
    <t>Postal and courier pick-up and delivery service</t>
  </si>
  <si>
    <t>Transport support services and storage</t>
  </si>
  <si>
    <t>Publishing (except internet and music publishing)</t>
  </si>
  <si>
    <t>Motion picture and sound recording</t>
  </si>
  <si>
    <t>Broadcasting (except internet)</t>
  </si>
  <si>
    <t>Internet service providers, internet publishing and broadcasting, websearch portals and data processing</t>
  </si>
  <si>
    <t>Telecommunication services</t>
  </si>
  <si>
    <t>Library and other information services</t>
  </si>
  <si>
    <t>Finance</t>
  </si>
  <si>
    <t>Insurance and superannuation funds</t>
  </si>
  <si>
    <t>Auxiliary finance and insurance services</t>
  </si>
  <si>
    <t>Rental and hiring services (except real estate)</t>
  </si>
  <si>
    <t>Ownership of dwellings</t>
  </si>
  <si>
    <t>Non-residential property operators and real estate services</t>
  </si>
  <si>
    <t>Professional, scientific and technical services</t>
  </si>
  <si>
    <t>Computer systems design and related services</t>
  </si>
  <si>
    <t>Employment, travel agency and other administrative services</t>
  </si>
  <si>
    <t>Building cleaning, pest control and other support services</t>
  </si>
  <si>
    <t>Public administration and regulatory services</t>
  </si>
  <si>
    <t>Defence</t>
  </si>
  <si>
    <t>Public order and safety</t>
  </si>
  <si>
    <t>Primary and secondary education services (including pre-schools and special schools)</t>
  </si>
  <si>
    <t>Technical, vocational and tertiary education services (including undergraduate and postgraduate)</t>
  </si>
  <si>
    <t>Arts, sports, adult and other education services (including community education)</t>
  </si>
  <si>
    <t>Health care services</t>
  </si>
  <si>
    <t>Residential care and social assistance services</t>
  </si>
  <si>
    <t>Heritage, creative and performing arts</t>
  </si>
  <si>
    <t>Sports and recreation</t>
  </si>
  <si>
    <t>Gambling</t>
  </si>
  <si>
    <t>Automotive repair and maintenance</t>
  </si>
  <si>
    <t>Other repair and maintenance</t>
  </si>
  <si>
    <t>Personal services</t>
  </si>
  <si>
    <t>Other services</t>
  </si>
  <si>
    <t>PCN Code</t>
  </si>
  <si>
    <t>Lump-sum transfers</t>
  </si>
  <si>
    <t>About this workbook</t>
  </si>
  <si>
    <t>This workbook contains:</t>
  </si>
  <si>
    <t>● the initial levels data from the model database for Gross State Product (GSP) and government revenues and expenditures (both in $ million)</t>
  </si>
  <si>
    <t xml:space="preserve">   These are listed on the contents tab together with a linked to the relevant results tab.  Many reforms may consist of more than one stream (simulation).</t>
  </si>
  <si>
    <t xml:space="preserve">The workbook also contains the sensitivity testings undertaken using PC National. The sensitivity test corresponding to the lower bound of a simulation will have the same name </t>
  </si>
  <si>
    <t>The economy-wide modelling was undertaken using the PC National Computable general equilibrium model. The model is outlined in Appendix C of the final report.</t>
  </si>
  <si>
    <t>Each of the scenarios modelled are outlined in detail in appendix B1 to B5.  The shock applied to the PC National model are outlined in tables C.5 to C.10 in appendix C.</t>
  </si>
  <si>
    <t xml:space="preserve">● the economy-wide results for each simulation undertaken. Each tab contains the results for one simulation (stream). Each tab is labelled using the  NCP code used in the report. </t>
  </si>
  <si>
    <t>as the main scenario presented but with '_lower' in their name. So the table NZ3aml_lower contains the lower bound sensitivity test of the NZ3aml scenario.</t>
  </si>
  <si>
    <t>GSP at purchasers' prices</t>
  </si>
  <si>
    <t>Taxes on products</t>
  </si>
  <si>
    <t>GSP at basic prices</t>
  </si>
  <si>
    <t>Other Services</t>
  </si>
  <si>
    <t>Arts and Recreation Services</t>
  </si>
  <si>
    <t>Health Care and Social Assistance</t>
  </si>
  <si>
    <t>Education and Training</t>
  </si>
  <si>
    <t>Public Administration and Safety</t>
  </si>
  <si>
    <t>Administrative and Support Services</t>
  </si>
  <si>
    <t>Professional, Scientific and Technical Services</t>
  </si>
  <si>
    <t>Rental, Hiring and Real Estate Services</t>
  </si>
  <si>
    <t>Financial and Insurance Services</t>
  </si>
  <si>
    <t>Information Media and Telecommunications</t>
  </si>
  <si>
    <t>Transport, Postal and Warehousing</t>
  </si>
  <si>
    <t>Accommodation and Food Services</t>
  </si>
  <si>
    <t>Retail Trade</t>
  </si>
  <si>
    <t>Wholesale Trade</t>
  </si>
  <si>
    <t>Construction</t>
  </si>
  <si>
    <t>Electricity, Gas, Water and Waste Services</t>
  </si>
  <si>
    <t>Manufacturing</t>
  </si>
  <si>
    <t>Mining</t>
  </si>
  <si>
    <t>Agriculture, Forestry and Fishing</t>
  </si>
  <si>
    <t>AUST</t>
  </si>
  <si>
    <t>Industry</t>
  </si>
  <si>
    <t>Contributions to change in real GSP (% pts)</t>
  </si>
  <si>
    <t>Real GSP (%)</t>
  </si>
  <si>
    <t>Financial</t>
  </si>
  <si>
    <t>Education</t>
  </si>
  <si>
    <t>Recreation</t>
  </si>
  <si>
    <t>Communicate</t>
  </si>
  <si>
    <t>Transport</t>
  </si>
  <si>
    <t>Health</t>
  </si>
  <si>
    <t>Furnish</t>
  </si>
  <si>
    <t>Housing</t>
  </si>
  <si>
    <t>Clothing</t>
  </si>
  <si>
    <t>Alcohol</t>
  </si>
  <si>
    <t>Food</t>
  </si>
  <si>
    <t>CPI Group</t>
  </si>
  <si>
    <t>CPI components (%)</t>
  </si>
  <si>
    <t>Changes in government accounts</t>
  </si>
  <si>
    <t>Government price index</t>
  </si>
  <si>
    <t>Investment price index</t>
  </si>
  <si>
    <t>Rental price of capital</t>
  </si>
  <si>
    <t>Terms of trade</t>
  </si>
  <si>
    <t>Import price index</t>
  </si>
  <si>
    <t>Export price index</t>
  </si>
  <si>
    <t>Consumer price index</t>
  </si>
  <si>
    <t>GDP deflator</t>
  </si>
  <si>
    <t>Nominal exchange rate</t>
  </si>
  <si>
    <t>Capital stock</t>
  </si>
  <si>
    <t>Employment</t>
  </si>
  <si>
    <t>Rate of return on capital</t>
  </si>
  <si>
    <t>Real wages</t>
  </si>
  <si>
    <t>Import volumes</t>
  </si>
  <si>
    <t>Export volumes</t>
  </si>
  <si>
    <t>Real government consumption</t>
  </si>
  <si>
    <t>Real investment</t>
  </si>
  <si>
    <t>Real consumption</t>
  </si>
  <si>
    <t>Real GDP</t>
  </si>
  <si>
    <t>Macroeconomic results (%)</t>
  </si>
  <si>
    <t>Output of the Sheep, grains and cattle industry increases by 0.72%</t>
  </si>
  <si>
    <t>Scenario</t>
  </si>
  <si>
    <t>Sheep, grains and cattle</t>
  </si>
  <si>
    <t>PC National sectors:</t>
  </si>
  <si>
    <t>Remove barriers to the 'right to repair'</t>
  </si>
  <si>
    <t>PC long name:</t>
  </si>
  <si>
    <t>NZ1agr</t>
  </si>
  <si>
    <t>PC scenario code:</t>
  </si>
  <si>
    <t>NZ1agr: Right to repair (grains)</t>
  </si>
  <si>
    <t>Other repairs and maintenance</t>
  </si>
  <si>
    <t>NZ1rep</t>
  </si>
  <si>
    <t>NZ1rep: Right to repair (repair rents)</t>
  </si>
  <si>
    <t>Decrease in the productivity of heavy and civil engineering construction used by the Road transport industry by 2.5%</t>
  </si>
  <si>
    <t>Capital productivity in the Road transport industry increases by 1.4%</t>
  </si>
  <si>
    <t>Lower barriers to the adoption of electric vehicle (EV) trucks and buses that meet trusted overseas standards</t>
  </si>
  <si>
    <t>NZ3aml</t>
  </si>
  <si>
    <t>NZ3aml: Heavy Evs (steering axle mass limit)</t>
  </si>
  <si>
    <t>Decrease in the productivity of heavy and civil engineering construction used by the Road transport industry by 5%</t>
  </si>
  <si>
    <t>Capital productivity in the Road transport industry increases by 0.4%</t>
  </si>
  <si>
    <t>NZ3aml_lower</t>
  </si>
  <si>
    <t>Import price of Motor vehicles and parts decreases 0.37%</t>
  </si>
  <si>
    <t>Motor vehicles and parts</t>
  </si>
  <si>
    <t>NZ3pir</t>
  </si>
  <si>
    <t>NZ3pir: Heavy Evs (parallel import restrictions)</t>
  </si>
  <si>
    <t>The tariff on imported Motor vehicles and parts is 18.5% lower</t>
  </si>
  <si>
    <t>NZ3tar</t>
  </si>
  <si>
    <t>The price of imported Motor vehicles and parts is 1.2% lower</t>
  </si>
  <si>
    <t>Lower barriers to the uptake of imported Evs</t>
  </si>
  <si>
    <t>NZ5</t>
  </si>
  <si>
    <t>NZ5: EV imports</t>
  </si>
  <si>
    <t>Labour productivity is 0.1% higher for all sectors</t>
  </si>
  <si>
    <t>All sectors</t>
  </si>
  <si>
    <t>Assist health and care service users to find the best service providers</t>
  </si>
  <si>
    <t>H1</t>
  </si>
  <si>
    <t>H1: Matching</t>
  </si>
  <si>
    <t>Removal of rents in the Healthcare industry of $823m</t>
  </si>
  <si>
    <t>Healthcare</t>
  </si>
  <si>
    <t>Improve labour mobility in health care</t>
  </si>
  <si>
    <t>H2nur</t>
  </si>
  <si>
    <t>H2: Labour mobility (case study: nurse practitioners)</t>
  </si>
  <si>
    <t>Removal of rents in the Healthcare industry of $400m</t>
  </si>
  <si>
    <t>Human pharmaceuticals, Retail</t>
  </si>
  <si>
    <t>H2pha</t>
  </si>
  <si>
    <t>H2: Labour mobility (case study: pharmacists)</t>
  </si>
  <si>
    <t>Labour productivity increases by 0.5% in regional and remote Australia</t>
  </si>
  <si>
    <t>All sectors by regional and remote employees per sector</t>
  </si>
  <si>
    <t>Reform market access arrangements for service providers</t>
  </si>
  <si>
    <t>H3reg</t>
  </si>
  <si>
    <t>H3: Access arrangements (regional health)</t>
  </si>
  <si>
    <t>Labour productivity increases by 0.25% in regional and remote Australia</t>
  </si>
  <si>
    <t>Labour and capital productivity in health care are 0.29% higher</t>
  </si>
  <si>
    <t>H3hlt</t>
  </si>
  <si>
    <t>H3: Access arrangements (health sector productivity)</t>
  </si>
  <si>
    <t>Price of imported human pharmaceuticals is 0.699% lower</t>
  </si>
  <si>
    <t>Human pharmaceuticals</t>
  </si>
  <si>
    <t>Reduce the cost of medicine</t>
  </si>
  <si>
    <t>H4</t>
  </si>
  <si>
    <t>H4: Medicine pricing</t>
  </si>
  <si>
    <t>Labour productivity is 0.03% higher</t>
  </si>
  <si>
    <t>Remove barriers to Telehealth</t>
  </si>
  <si>
    <t>H5</t>
  </si>
  <si>
    <t>H5: Telehealth</t>
  </si>
  <si>
    <t>L1:Restraint of trade clauses</t>
  </si>
  <si>
    <t>L1</t>
  </si>
  <si>
    <t>Limit the unreasonable use of restraint of trade clauses</t>
  </si>
  <si>
    <t>107 non-agricultural industries</t>
  </si>
  <si>
    <t>Labour productivity is 0.24% higher in 24 service industries and 0.14% higher in all other industries except agricultural industries (in which labour productivity is unchanged)</t>
  </si>
  <si>
    <t>Lump-sum transfer</t>
  </si>
  <si>
    <t xml:space="preserve">L2: Occupational licencing </t>
  </si>
  <si>
    <t>L2</t>
  </si>
  <si>
    <t>Streamline occupational licensing and registration requirements</t>
  </si>
  <si>
    <t xml:space="preserve">15 industries (Residential construction; Non-residential construction; Civil engineering construction; Construction services; </t>
  </si>
  <si>
    <t xml:space="preserve">Wholesale trade; Road transport; Rail transport; Water transport; Air transport; Transport services; Professional, scientific &amp; technical services; </t>
  </si>
  <si>
    <t>School education; Tertiary education; Healthcare; and Residential care)</t>
  </si>
  <si>
    <t xml:space="preserve">Increase labour productivity by 0.8% </t>
  </si>
  <si>
    <t>Based on: PC Productivity Review 2023</t>
  </si>
  <si>
    <t>2 industries (Healthcare; and Residential care)</t>
  </si>
  <si>
    <t>D2: Data sharing</t>
  </si>
  <si>
    <t>D2</t>
  </si>
  <si>
    <t>Optimise data availability and sharing to improve competition</t>
  </si>
  <si>
    <t>Capital and labour productivity assumed to be 1% higher in health care with real government consumption held fixed</t>
  </si>
  <si>
    <t>D3: Emerging technology</t>
  </si>
  <si>
    <t>D3</t>
  </si>
  <si>
    <t>Address regulatory barriers to the development and growth of emerging technologies</t>
  </si>
  <si>
    <t>Agriculture: Sheep grain cattle, Other livestock, Other agriculture, Aquaculture, Forestry, Fishing, Agricultural services</t>
  </si>
  <si>
    <t>Mining: Coal, Oil gas, Iron Ore, Mining services, Non-ferrous metal ore, Non-metal minerals</t>
  </si>
  <si>
    <t>Capital and labour productivity are 0.1% higher in all agriculture and mining industries</t>
  </si>
  <si>
    <t>D4: Banking (business loans)</t>
  </si>
  <si>
    <t>D4bl</t>
  </si>
  <si>
    <t>Remove barriers to competition in banking</t>
  </si>
  <si>
    <t xml:space="preserve">All industries proportionate to SME share of value added per industry </t>
  </si>
  <si>
    <t>D4: Banking (home loans)</t>
  </si>
  <si>
    <t>D4hl</t>
  </si>
  <si>
    <t>Removal of the rent on the use of finance by the ownership of dwellings industry</t>
  </si>
  <si>
    <t>D5: Payment systems</t>
  </si>
  <si>
    <t>D5</t>
  </si>
  <si>
    <t>Increase access by non‑Authorised Deposit‑taking Institutions (ADIs) to payment systems</t>
  </si>
  <si>
    <t>All industries use of finance inputs</t>
  </si>
  <si>
    <t>Removal of a lower rent on the use of finance inputs of $527.6712m</t>
  </si>
  <si>
    <t>Linearity sensitivity test for D4hl</t>
  </si>
  <si>
    <t>Varying original shock by 25%, 50% and 75%</t>
  </si>
  <si>
    <t>Summary results</t>
  </si>
  <si>
    <t>GDP (%)</t>
  </si>
  <si>
    <t>CPI (%)</t>
  </si>
  <si>
    <t>National net revenue</t>
  </si>
  <si>
    <t>State and territories net revenue</t>
  </si>
  <si>
    <t>D4hl 25%</t>
  </si>
  <si>
    <t>D4hl 50%</t>
  </si>
  <si>
    <t>D4hl 75%</t>
  </si>
  <si>
    <t>D4hl 100%</t>
  </si>
  <si>
    <t>L2 75%</t>
  </si>
  <si>
    <t>Linearity sensitivity test for L2</t>
  </si>
  <si>
    <t>L2 25%</t>
  </si>
  <si>
    <t>L2 50%</t>
  </si>
  <si>
    <t>L2 100%</t>
  </si>
  <si>
    <t>Removal of a $1.878b rent on capital income across industries (considering the share of SMEs and large businesses per industry)</t>
  </si>
  <si>
    <t>Removal of a $3.267b rent on the use of finance by the ownership of dwellings industry</t>
  </si>
  <si>
    <t xml:space="preserve">Removal of a $981.55m rent on the use of finance by the ownership of dwellings industry </t>
  </si>
  <si>
    <t>Removal of a $1.372b rent on the use of finance inputs</t>
  </si>
  <si>
    <t>Removal of 10% of factor income rent in the Other repairs and maintenance industry</t>
  </si>
  <si>
    <t>B2: Commercial planning and zoning</t>
  </si>
  <si>
    <t>B2</t>
  </si>
  <si>
    <t>Liberalise and standardise commercial zoning rules and review planning requirements to ensure they do not distort competition</t>
  </si>
  <si>
    <t>Retail</t>
  </si>
  <si>
    <t>Capital productivity increases by 0.1% in the Retail sector</t>
  </si>
  <si>
    <t>B3: Public procurement</t>
  </si>
  <si>
    <t>B3</t>
  </si>
  <si>
    <t>Improve contestability and value for money in public procurement</t>
  </si>
  <si>
    <t>All commodities used in government final consumption expenditure</t>
  </si>
  <si>
    <t>Removal of rents (2% of expenditures) on all goods and services in government expenditures</t>
  </si>
  <si>
    <t>B7ice:  Distribution networks (internal combustion engines)</t>
  </si>
  <si>
    <t>B7ice</t>
  </si>
  <si>
    <t>Improve domestic distribution networks</t>
  </si>
  <si>
    <t>Price of imported Motor vehicles and parts decreases by 0.098%</t>
  </si>
  <si>
    <t>B7tar: Distribution networks (tariffs and compliance costs)</t>
  </si>
  <si>
    <t>B7tar</t>
  </si>
  <si>
    <t>All industries</t>
  </si>
  <si>
    <t>Removal of all tariffs and increase multifactor productivity (labour and capital) across all industries by 0.06% (representing the removal of the associated compliance costs)</t>
  </si>
  <si>
    <t>Removal of all tariffs and increase multifactor productivity (labour and capital) across all industries by 0.03% (representing the removal of the associated compliance costs)</t>
  </si>
  <si>
    <t>Tariffs only</t>
  </si>
  <si>
    <t>Compliance only</t>
  </si>
  <si>
    <t>Removal of all tariffs and increase multifactor productivity (labour and capital) across all industries by 0.09% (representing the removal of the associated compliance costs)</t>
  </si>
  <si>
    <t>B8: Efficient user charging (case study: road transport)</t>
  </si>
  <si>
    <t>B8</t>
  </si>
  <si>
    <t>Implement forward-looking efficient user charging approaches</t>
  </si>
  <si>
    <t>Primary factor productivity is 1% higher in Road transport sector</t>
  </si>
  <si>
    <t>B9rc: Modern methods of construction (residential construction)</t>
  </si>
  <si>
    <t>B9rc</t>
  </si>
  <si>
    <t>Lower barriers to modern methods of construction</t>
  </si>
  <si>
    <t>Output in Residential building construction industry is 2% higher</t>
  </si>
  <si>
    <t>Labour productivity in the Residential building construction industry is 5% higher</t>
  </si>
  <si>
    <t>B9nrc: Modern methods of construction (non-residential construction)</t>
  </si>
  <si>
    <t>B9nrc</t>
  </si>
  <si>
    <t>Output in Non-residential building construction industry is 2% higher</t>
  </si>
  <si>
    <t>Labour productivity in the Non-residential building construction industry is 5% higher</t>
  </si>
  <si>
    <t>Linearity sensitivity tests for B9rc and B9nrc</t>
  </si>
  <si>
    <t>Shock values varied from original shock by 25%, 50% and 75%</t>
  </si>
  <si>
    <t>B9rc 25%</t>
  </si>
  <si>
    <t>B9nrc 25%</t>
  </si>
  <si>
    <t>B9rc 50%</t>
  </si>
  <si>
    <t>B9nrc 50%</t>
  </si>
  <si>
    <t>B9rc 75%</t>
  </si>
  <si>
    <t>B9nrc 75%</t>
  </si>
  <si>
    <t>B9rc 100%</t>
  </si>
  <si>
    <t>B9nrc 100%</t>
  </si>
  <si>
    <t>B7tar_lower</t>
  </si>
  <si>
    <t>B7tar_upper</t>
  </si>
  <si>
    <t>L2_lower</t>
  </si>
  <si>
    <t>H2nur_lower</t>
  </si>
  <si>
    <t>H3reg_lower</t>
  </si>
  <si>
    <t>D4hl_lower</t>
  </si>
  <si>
    <t>D5_lower</t>
  </si>
  <si>
    <t>`</t>
  </si>
  <si>
    <t>Worksheet</t>
  </si>
  <si>
    <t>Contents</t>
  </si>
  <si>
    <t>Simulation</t>
  </si>
  <si>
    <t>Net zero</t>
  </si>
  <si>
    <t>Dynamic business environment</t>
  </si>
  <si>
    <t>Data and digital</t>
  </si>
  <si>
    <t>Human services</t>
  </si>
  <si>
    <t>Labour mobility</t>
  </si>
  <si>
    <t>Removal of a $196m rent on the retail margin on the sale of human pharmaceuticals to households</t>
  </si>
  <si>
    <t>L2 linearity sensitivity test</t>
  </si>
  <si>
    <t>B9rc and B9nrc linearity sensitivity tests</t>
  </si>
  <si>
    <t>D4hl linearity sensitivity test</t>
  </si>
  <si>
    <t xml:space="preserve">   The NZ3 reform, for example, consists of three streams: (1) steering axle mass limit (NZ3aml); (2) parallel import restrictions (NZ3pir); and (3) tariffs (NZ3tar).</t>
  </si>
  <si>
    <r>
      <t xml:space="preserve">The </t>
    </r>
    <r>
      <rPr>
        <b/>
        <sz val="10"/>
        <color theme="1"/>
        <rFont val="Arial"/>
        <family val="2"/>
      </rPr>
      <t>Contents</t>
    </r>
    <r>
      <rPr>
        <sz val="10"/>
        <color theme="1"/>
        <rFont val="Arial"/>
        <family val="2"/>
      </rPr>
      <t xml:space="preserve"> worksheet links to the data for each simulation.</t>
    </r>
  </si>
  <si>
    <t>Labour productivity is 0.1% lower for all sectors</t>
  </si>
  <si>
    <t>H1_lower</t>
  </si>
  <si>
    <t>B7tar: Distribution networks (tariffs and compliance costs) (lower estimate)</t>
  </si>
  <si>
    <t>NZ3aml: Heavy Evs (steering axle mass limit) (lower estimate)</t>
  </si>
  <si>
    <t>L2: Occupational licencing (lower estimate)</t>
  </si>
  <si>
    <t>H1: Matching (lower estimate)</t>
  </si>
  <si>
    <t>H2: Labour mobility (case study: nurse practitioners) (lower estimate)</t>
  </si>
  <si>
    <t>H3: Access arrangements (regional health) (lower estimate)</t>
  </si>
  <si>
    <t>D4: Banking (home loans) (lower estimate)</t>
  </si>
  <si>
    <t>D5: Payment systems (lower estimate)</t>
  </si>
  <si>
    <t>B7tar: Distribution networks (tariffs and compliance costs) (higher estimate)</t>
  </si>
  <si>
    <t>L2 - Linearity sensitivity test</t>
  </si>
  <si>
    <t>B9 - Linearity sensitivity test</t>
  </si>
  <si>
    <t>D4hl - Linearity sensitivity test</t>
  </si>
  <si>
    <t>This Excel workbook contains the detailed economy-wide modelling results that support those presented in in the Productivity Commission's report on National Competition Policy: modelling proposed reforms.</t>
  </si>
  <si>
    <t xml:space="preserve">The workbook also provides additional detail on the results reported in appendix D. </t>
  </si>
  <si>
    <t>NZ3tar: Heavy EVs (tariffs)</t>
  </si>
  <si>
    <t>L1: Restraint of trade clauses</t>
  </si>
  <si>
    <t>Section: Net zero</t>
  </si>
  <si>
    <t>Section: Dynamic business environment</t>
  </si>
  <si>
    <t>Section: Labour mobility</t>
  </si>
  <si>
    <t>Section: Human services</t>
  </si>
  <si>
    <t>Section: Data and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</si>
</sst>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Red]\-#,##0;0"/>
    <numFmt numFmtId="165" formatCode="#,##0.0000;[Red]\-#,##0.0000;0"/>
    <numFmt numFmtId="166" formatCode="0.0000_ ;[Red]\-0.0000\ "/>
    <numFmt numFmtId="167" formatCode="#,##0.0000;[Red]\-#,##0.0000;0.0000"/>
    <numFmt numFmtId="168" formatCode="#,##0.00000_ ;[Red]\-#,##0.00000\ "/>
    <numFmt numFmtId="169" formatCode="#,##0.000000_ ;[Red]\-#,##0.000000\ "/>
    <numFmt numFmtId="170" formatCode="0.0000"/>
    <numFmt numFmtId="171" formatCode="#,##0_ ;[Red]\-#,##0\ "/>
  </numFmts>
  <fonts count="21">
    <font>
      <sz val="8"/>
      <color theme="1"/>
      <name val="Arial"/>
      <family val="2"/>
    </font>
    <font>
      <b/>
      <sz val="15"/>
      <color theme="3"/>
      <name val="Aptos Narrow"/>
      <family val="2"/>
      <scheme val="minor"/>
    </font>
    <font>
      <b/>
      <sz val="13"/>
      <color theme="3"/>
      <name val="Aptos Narrow"/>
      <family val="2"/>
      <scheme val="minor"/>
    </font>
    <font>
      <b/>
      <sz val="8"/>
      <color theme="1"/>
      <name val="Arial"/>
      <family val="2"/>
    </font>
    <font>
      <b/>
      <sz val="9"/>
      <color rgb="FF265A9A"/>
      <name val="Arial (Body)"/>
    </font>
    <font>
      <b/>
      <sz val="12"/>
      <color rgb="FF265A9A"/>
      <name val="Arial (Body)"/>
    </font>
    <font>
      <b/>
      <sz val="16"/>
      <color rgb="FF265A9A"/>
      <name val="Aptos Narrow"/>
      <family val="2"/>
      <scheme val="minor"/>
    </font>
    <font>
      <sz val="9"/>
      <color rgb="FF000000"/>
      <name val="Arial (Body)"/>
    </font>
    <font>
      <sz val="10"/>
      <color theme="1"/>
      <name val="Arial"/>
      <family val="2"/>
    </font>
    <font>
      <b/>
      <sz val="10"/>
      <color theme="1"/>
      <name val="Arial"/>
      <family val="2"/>
    </font>
    <font>
      <b/>
      <sz val="12"/>
      <color theme="1"/>
      <name val="Arial"/>
      <family val="2"/>
    </font>
    <font>
      <b/>
      <sz val="8"/>
      <color theme="1"/>
      <name val="Arial (Body)"/>
    </font>
    <font>
      <sz val="8"/>
      <name val="Arial"/>
      <family val="2"/>
    </font>
    <font>
      <sz val="8"/>
      <color rgb="FFFF0000"/>
      <name val="Arial"/>
      <family val="2"/>
    </font>
    <font>
      <b/>
      <sz val="12"/>
      <name val="Arial (Body)"/>
    </font>
    <font>
      <b/>
      <sz val="13"/>
      <name val="Aptos Narrow"/>
      <family val="2"/>
      <scheme val="minor"/>
    </font>
    <font>
      <sz val="8"/>
      <color rgb="FF000000"/>
      <name val="Arial"/>
      <family val="2"/>
    </font>
    <font>
      <u/>
      <sz val="8"/>
      <color theme="10"/>
      <name val="Arial"/>
      <family val="2"/>
    </font>
    <font>
      <b/>
      <sz val="8"/>
      <color rgb="FF265A9A"/>
      <name val="Arial"/>
      <family val="2"/>
    </font>
    <font>
      <sz val="14"/>
      <color theme="0"/>
      <name val="Arial"/>
      <family val="2"/>
    </font>
    <font>
      <b/>
      <sz val="14"/>
      <color theme="0"/>
      <name val="Arial"/>
      <family val="2"/>
    </font>
  </fonts>
  <fills count="8">
    <fill>
      <patternFill patternType="none"/>
    </fill>
    <fill>
      <patternFill patternType="gray125"/>
    </fill>
    <fill>
      <patternFill patternType="solid">
        <fgColor rgb="FFF2F2F2"/>
        <bgColor indexed="64"/>
      </patternFill>
    </fill>
    <fill>
      <patternFill patternType="solid">
        <fgColor rgb="FF66BCDB"/>
        <bgColor indexed="64"/>
      </patternFill>
    </fill>
    <fill>
      <patternFill patternType="solid">
        <fgColor rgb="FF265A9A"/>
        <bgColor indexed="64"/>
      </patternFill>
    </fill>
    <fill>
      <patternFill patternType="solid">
        <fgColor rgb="FF78A22F"/>
        <bgColor indexed="64"/>
      </patternFill>
    </fill>
    <fill>
      <patternFill patternType="solid">
        <fgColor rgb="FF4D7028"/>
        <bgColor indexed="64"/>
      </patternFill>
    </fill>
    <fill>
      <patternFill patternType="solid">
        <fgColor rgb="FFF4B123"/>
        <bgColor indexed="64"/>
      </patternFill>
    </fill>
  </fills>
  <borders count="6">
    <border>
      <left/>
      <right/>
      <top/>
      <bottom/>
      <diagonal/>
    </border>
    <border>
      <left/>
      <right/>
      <top/>
      <bottom style="thick">
        <color theme="4"/>
      </bottom>
      <diagonal/>
    </border>
    <border>
      <left/>
      <right/>
      <top/>
      <bottom style="thick">
        <color theme="4" tint="0.499984740745262"/>
      </bottom>
      <diagonal/>
    </border>
    <border>
      <left/>
      <right/>
      <top/>
      <bottom style="thin">
        <color rgb="FFB3B3B3"/>
      </bottom>
      <diagonal/>
    </border>
    <border>
      <left/>
      <right/>
      <top style="medium">
        <color indexed="64"/>
      </top>
      <bottom/>
      <diagonal/>
    </border>
    <border>
      <left style="thin">
        <color theme="0"/>
      </left>
      <right style="thin">
        <color theme="0"/>
      </right>
      <top style="thin">
        <color theme="0"/>
      </top>
      <bottom style="thin">
        <color theme="0"/>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8" fillId="0" borderId="0"/>
    <xf numFmtId="0" fontId="17" fillId="0" borderId="0" applyNumberFormat="0" applyFill="0" applyBorder="0" applyAlignment="0" applyProtection="0"/>
  </cellStyleXfs>
  <cellXfs count="74">
    <xf numFmtId="0" fontId="0" fillId="0" borderId="0" xfId="0"/>
    <xf numFmtId="0" fontId="3" fillId="0" borderId="0" xfId="0" applyFont="1"/>
    <xf numFmtId="164" fontId="0" fillId="0" borderId="0" xfId="0" applyNumberFormat="1"/>
    <xf numFmtId="0" fontId="4" fillId="0" borderId="3" xfId="0" applyFont="1" applyBorder="1" applyAlignment="1">
      <alignment horizontal="left"/>
    </xf>
    <xf numFmtId="0" fontId="4" fillId="0" borderId="3" xfId="0" applyFont="1" applyBorder="1" applyAlignment="1">
      <alignment horizontal="right"/>
    </xf>
    <xf numFmtId="0" fontId="6" fillId="0" borderId="0" xfId="1" applyFont="1" applyBorder="1"/>
    <xf numFmtId="0" fontId="5" fillId="0" borderId="0" xfId="0" applyFont="1" applyAlignment="1">
      <alignment horizontal="left"/>
    </xf>
    <xf numFmtId="0" fontId="2" fillId="0" borderId="0" xfId="2" applyBorder="1"/>
    <xf numFmtId="0" fontId="7" fillId="0" borderId="0" xfId="0" applyFont="1" applyAlignment="1">
      <alignment horizontal="left" vertical="top"/>
    </xf>
    <xf numFmtId="164" fontId="7" fillId="0" borderId="0" xfId="0" applyNumberFormat="1" applyFont="1" applyAlignment="1">
      <alignment horizontal="left" vertical="top"/>
    </xf>
    <xf numFmtId="0" fontId="4" fillId="0" borderId="0" xfId="0" applyFont="1" applyAlignment="1">
      <alignment horizontal="left" vertical="top"/>
    </xf>
    <xf numFmtId="0" fontId="4" fillId="2" borderId="3" xfId="0" applyFont="1" applyFill="1" applyBorder="1" applyAlignment="1">
      <alignment horizontal="left" vertical="top"/>
    </xf>
    <xf numFmtId="0" fontId="7" fillId="2" borderId="3" xfId="0" applyFont="1" applyFill="1" applyBorder="1" applyAlignment="1">
      <alignment horizontal="left" vertical="top"/>
    </xf>
    <xf numFmtId="164" fontId="7" fillId="2" borderId="3" xfId="0" applyNumberFormat="1" applyFont="1" applyFill="1" applyBorder="1" applyAlignment="1">
      <alignment horizontal="left" vertical="top"/>
    </xf>
    <xf numFmtId="0" fontId="4" fillId="2" borderId="0" xfId="0" applyFont="1" applyFill="1" applyAlignment="1">
      <alignment horizontal="left" vertical="top"/>
    </xf>
    <xf numFmtId="0" fontId="7" fillId="2" borderId="0" xfId="0" applyFont="1" applyFill="1" applyAlignment="1">
      <alignment horizontal="left" vertical="top"/>
    </xf>
    <xf numFmtId="164" fontId="7" fillId="2" borderId="0" xfId="0" applyNumberFormat="1" applyFont="1" applyFill="1" applyAlignment="1">
      <alignment horizontal="left" vertical="top"/>
    </xf>
    <xf numFmtId="164" fontId="7" fillId="2" borderId="0" xfId="0" applyNumberFormat="1" applyFont="1" applyFill="1" applyAlignment="1">
      <alignment horizontal="right" vertical="top"/>
    </xf>
    <xf numFmtId="164" fontId="7" fillId="0" borderId="0" xfId="0" applyNumberFormat="1" applyFont="1" applyAlignment="1">
      <alignment horizontal="right" vertical="top"/>
    </xf>
    <xf numFmtId="164" fontId="7" fillId="2" borderId="3" xfId="0" applyNumberFormat="1" applyFont="1" applyFill="1" applyBorder="1" applyAlignment="1">
      <alignment horizontal="right" vertical="top"/>
    </xf>
    <xf numFmtId="0" fontId="8" fillId="0" borderId="0" xfId="3"/>
    <xf numFmtId="0" fontId="10" fillId="0" borderId="0" xfId="3" applyFont="1"/>
    <xf numFmtId="165" fontId="3" fillId="0" borderId="0" xfId="0" applyNumberFormat="1" applyFont="1"/>
    <xf numFmtId="165" fontId="0" fillId="0" borderId="0" xfId="0" applyNumberFormat="1"/>
    <xf numFmtId="0" fontId="0" fillId="0" borderId="0" xfId="0" applyAlignment="1">
      <alignment horizontal="right"/>
    </xf>
    <xf numFmtId="166" fontId="0" fillId="0" borderId="0" xfId="0" applyNumberFormat="1"/>
    <xf numFmtId="9" fontId="0" fillId="0" borderId="0" xfId="0" applyNumberFormat="1"/>
    <xf numFmtId="0" fontId="11" fillId="0" borderId="0" xfId="0" applyFont="1" applyAlignment="1">
      <alignment horizontal="left"/>
    </xf>
    <xf numFmtId="0" fontId="11" fillId="0" borderId="3" xfId="0" applyFont="1" applyBorder="1" applyAlignment="1">
      <alignment horizontal="left"/>
    </xf>
    <xf numFmtId="0" fontId="0" fillId="0" borderId="0" xfId="0" applyAlignment="1">
      <alignment wrapText="1"/>
    </xf>
    <xf numFmtId="167" fontId="0" fillId="0" borderId="0" xfId="0" applyNumberFormat="1"/>
    <xf numFmtId="168" fontId="0" fillId="0" borderId="0" xfId="0" applyNumberFormat="1"/>
    <xf numFmtId="169" fontId="0" fillId="0" borderId="0" xfId="0" applyNumberFormat="1"/>
    <xf numFmtId="0" fontId="0" fillId="3" borderId="0" xfId="0" applyFill="1"/>
    <xf numFmtId="170" fontId="3" fillId="0" borderId="0" xfId="0" applyNumberFormat="1" applyFont="1"/>
    <xf numFmtId="170" fontId="0" fillId="0" borderId="0" xfId="0" applyNumberFormat="1"/>
    <xf numFmtId="1" fontId="0" fillId="0" borderId="0" xfId="0" applyNumberFormat="1"/>
    <xf numFmtId="0" fontId="2" fillId="0" borderId="0" xfId="2" applyFill="1" applyBorder="1"/>
    <xf numFmtId="0" fontId="12" fillId="0" borderId="0" xfId="0" applyFont="1"/>
    <xf numFmtId="0" fontId="13" fillId="0" borderId="0" xfId="0" applyFont="1"/>
    <xf numFmtId="0" fontId="6" fillId="0" borderId="0" xfId="1" applyFont="1" applyFill="1" applyBorder="1"/>
    <xf numFmtId="0" fontId="0" fillId="4" borderId="0" xfId="0" applyFill="1"/>
    <xf numFmtId="0" fontId="0" fillId="5" borderId="0" xfId="0" applyFill="1"/>
    <xf numFmtId="164" fontId="0" fillId="0" borderId="4" xfId="0" applyNumberFormat="1" applyBorder="1"/>
    <xf numFmtId="0" fontId="0" fillId="6" borderId="0" xfId="0" applyFill="1"/>
    <xf numFmtId="0" fontId="0" fillId="7" borderId="0" xfId="0" applyFill="1"/>
    <xf numFmtId="0" fontId="14" fillId="0" borderId="0" xfId="0" applyFont="1" applyAlignment="1">
      <alignment horizontal="left"/>
    </xf>
    <xf numFmtId="0" fontId="15" fillId="0" borderId="0" xfId="2" applyFont="1" applyFill="1" applyBorder="1"/>
    <xf numFmtId="0" fontId="16" fillId="0" borderId="0" xfId="0" applyFont="1" applyAlignment="1">
      <alignment vertical="center"/>
    </xf>
    <xf numFmtId="0" fontId="16" fillId="0" borderId="0" xfId="0" applyFont="1" applyAlignment="1">
      <alignment horizontal="right" vertical="center"/>
    </xf>
    <xf numFmtId="171" fontId="0" fillId="0" borderId="0" xfId="0" applyNumberFormat="1"/>
    <xf numFmtId="3" fontId="16" fillId="0" borderId="0" xfId="0" applyNumberFormat="1" applyFont="1" applyAlignment="1">
      <alignment horizontal="right" vertical="center"/>
    </xf>
    <xf numFmtId="165" fontId="0" fillId="0" borderId="0" xfId="0" applyNumberFormat="1" applyAlignment="1">
      <alignment horizontal="right"/>
    </xf>
    <xf numFmtId="0" fontId="4" fillId="0" borderId="0" xfId="0" applyFont="1" applyAlignment="1">
      <alignment horizontal="right"/>
    </xf>
    <xf numFmtId="0" fontId="0" fillId="0" borderId="0" xfId="0" quotePrefix="1"/>
    <xf numFmtId="0" fontId="17" fillId="0" borderId="0" xfId="4" quotePrefix="1"/>
    <xf numFmtId="0" fontId="3" fillId="0" borderId="0" xfId="4" quotePrefix="1" applyFont="1" applyFill="1" applyBorder="1"/>
    <xf numFmtId="0" fontId="18" fillId="0" borderId="0" xfId="0" applyFont="1"/>
    <xf numFmtId="0" fontId="17" fillId="0" borderId="0" xfId="4"/>
    <xf numFmtId="0" fontId="6" fillId="0" borderId="5" xfId="1" applyFont="1" applyBorder="1"/>
    <xf numFmtId="0" fontId="0" fillId="0" borderId="5" xfId="0" applyBorder="1"/>
    <xf numFmtId="0" fontId="13" fillId="0" borderId="5" xfId="0" applyFont="1" applyBorder="1"/>
    <xf numFmtId="0" fontId="5" fillId="0" borderId="5" xfId="0" applyFont="1" applyBorder="1" applyAlignment="1">
      <alignment horizontal="left"/>
    </xf>
    <xf numFmtId="0" fontId="2" fillId="0" borderId="5" xfId="2" applyBorder="1"/>
    <xf numFmtId="0" fontId="16" fillId="0" borderId="5" xfId="0" applyFont="1" applyBorder="1" applyAlignment="1">
      <alignment vertical="center"/>
    </xf>
    <xf numFmtId="165" fontId="0" fillId="0" borderId="5" xfId="0" applyNumberFormat="1" applyBorder="1"/>
    <xf numFmtId="171" fontId="0" fillId="0" borderId="5" xfId="0" applyNumberFormat="1" applyBorder="1"/>
    <xf numFmtId="164" fontId="0" fillId="0" borderId="5" xfId="0" applyNumberFormat="1" applyBorder="1"/>
    <xf numFmtId="165" fontId="0" fillId="0" borderId="5" xfId="0" applyNumberFormat="1" applyBorder="1" applyAlignment="1">
      <alignment horizontal="right"/>
    </xf>
    <xf numFmtId="0" fontId="19" fillId="4" borderId="0" xfId="0" applyFont="1" applyFill="1"/>
    <xf numFmtId="0" fontId="20" fillId="3" borderId="0" xfId="0" applyFont="1" applyFill="1"/>
    <xf numFmtId="0" fontId="20" fillId="5" borderId="0" xfId="0" applyFont="1" applyFill="1"/>
    <xf numFmtId="0" fontId="20" fillId="6" borderId="0" xfId="0" applyFont="1" applyFill="1"/>
    <xf numFmtId="0" fontId="20" fillId="7" borderId="0" xfId="0" applyFont="1" applyFill="1"/>
  </cellXfs>
  <cellStyles count="5">
    <cellStyle name="Heading 1" xfId="1" builtinId="16"/>
    <cellStyle name="Heading 2" xfId="2" builtinId="17"/>
    <cellStyle name="Hyperlink" xfId="4" builtinId="8"/>
    <cellStyle name="Normal" xfId="0" builtinId="0"/>
    <cellStyle name="Normal 2" xfId="3" xr:uid="{6BE40D36-204B-42CD-9C51-5990AC6B4307}"/>
  </cellStyles>
  <dxfs count="3">
    <dxf>
      <font>
        <color rgb="FFFF0000"/>
      </font>
    </dxf>
    <dxf>
      <font>
        <color rgb="FFFF0000"/>
      </font>
    </dxf>
    <dxf>
      <font>
        <color rgb="FFFF0000"/>
      </font>
    </dxf>
  </dxfs>
  <tableStyles count="0" defaultTableStyle="TableStyleMedium2" defaultPivotStyle="PivotStyleLight16"/>
  <colors>
    <mruColors>
      <color rgb="FFF4B123"/>
      <color rgb="FF4D7028"/>
      <color rgb="FF78A22F"/>
      <color rgb="FF66BCDB"/>
      <color rgb="FFBFBFBF"/>
      <color rgb="FF265A9A"/>
      <color rgb="FF8956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161925</xdr:rowOff>
    </xdr:from>
    <xdr:to>
      <xdr:col>2</xdr:col>
      <xdr:colOff>397386</xdr:colOff>
      <xdr:row>0</xdr:row>
      <xdr:rowOff>527686</xdr:rowOff>
    </xdr:to>
    <xdr:pic>
      <xdr:nvPicPr>
        <xdr:cNvPr id="2" name="Picture 1" descr="Australian Government Productivity Commission logo">
          <a:extLst>
            <a:ext uri="{FF2B5EF4-FFF2-40B4-BE49-F238E27FC236}">
              <a16:creationId xmlns:a16="http://schemas.microsoft.com/office/drawing/2014/main" id="{A2813687-6751-4E59-B322-8265C0A2EC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55575"/>
          <a:ext cx="1575311" cy="38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cgov-my.sharepoint.com/personal/ogabbita_pc_gov_au/Documents/NCP%20results%2020241002.xlsx" TargetMode="External"/><Relationship Id="rId1" Type="http://schemas.openxmlformats.org/officeDocument/2006/relationships/externalLinkPath" Target="/teams/NationalCompetitionPolicyProject/Shared%20Documents/Reports/Final%20report/Drafts/NCP%20results%2020241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2"/>
      <sheetName val="Summary"/>
      <sheetName val="Summary (2)"/>
      <sheetName val="Revenue"/>
      <sheetName val="CPI"/>
      <sheetName val="Real GSP"/>
      <sheetName val="B2"/>
      <sheetName val="B3"/>
      <sheetName val="B3 (2)"/>
      <sheetName val="B3 (3)"/>
      <sheetName val="B7"/>
      <sheetName val="B7ice"/>
      <sheetName val="B7tar_3aF"/>
      <sheetName val="B7tar"/>
      <sheetName val="B7tar_9aF"/>
      <sheetName val="B8"/>
      <sheetName val="B9"/>
      <sheetName val="B9nrc"/>
      <sheetName val="B9rc"/>
      <sheetName val="NZ1"/>
      <sheetName val="NZ1agr"/>
      <sheetName val="NZ1rep"/>
      <sheetName val="NZ3"/>
      <sheetName val="NZ3aml"/>
      <sheetName val="NZ3pir"/>
      <sheetName val="NZ3tar"/>
      <sheetName val="NZ5"/>
      <sheetName val="L1"/>
      <sheetName val="L1_40aF"/>
      <sheetName val="L2"/>
      <sheetName val="H1"/>
      <sheetName val="H2"/>
      <sheetName val="H2htl"/>
      <sheetName val="H2pha"/>
      <sheetName val="H3"/>
      <sheetName val="H3htl"/>
      <sheetName val="H3reg"/>
      <sheetName val="H4"/>
      <sheetName val="H5"/>
      <sheetName val="D2"/>
      <sheetName val="D3"/>
      <sheetName val="D4bl"/>
      <sheetName val="D4hl"/>
      <sheetName val="D5"/>
    </sheetNames>
    <sheetDataSet>
      <sheetData sheetId="0"/>
      <sheetData sheetId="1">
        <row r="7">
          <cell r="O7">
            <v>2670754</v>
          </cell>
        </row>
        <row r="9">
          <cell r="O9">
            <v>1.1446639645365784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54B67-0095-465D-AEB1-866030E77086}">
  <sheetPr codeName="Sheet1">
    <tabColor rgb="FFBFBFBF"/>
  </sheetPr>
  <dimension ref="A1:A20"/>
  <sheetViews>
    <sheetView showGridLines="0" zoomScaleNormal="100" workbookViewId="0">
      <selection activeCell="A2" sqref="A2"/>
    </sheetView>
  </sheetViews>
  <sheetFormatPr defaultColWidth="11.21875" defaultRowHeight="12.5"/>
  <cols>
    <col min="1" max="16384" width="11.21875" style="20"/>
  </cols>
  <sheetData>
    <row r="1" spans="1:1" ht="54.75" customHeight="1"/>
    <row r="2" spans="1:1" ht="15.5">
      <c r="A2" s="21" t="s">
        <v>290</v>
      </c>
    </row>
    <row r="3" spans="1:1" ht="15.5">
      <c r="A3" s="21"/>
    </row>
    <row r="4" spans="1:1" ht="12.5" customHeight="1">
      <c r="A4" s="20" t="s">
        <v>560</v>
      </c>
    </row>
    <row r="5" spans="1:1" ht="12.5" customHeight="1">
      <c r="A5" s="20" t="s">
        <v>561</v>
      </c>
    </row>
    <row r="6" spans="1:1" ht="12.5" customHeight="1"/>
    <row r="7" spans="1:1" ht="13">
      <c r="A7" s="20" t="s">
        <v>545</v>
      </c>
    </row>
    <row r="9" spans="1:1">
      <c r="A9" s="20" t="s">
        <v>295</v>
      </c>
    </row>
    <row r="11" spans="1:1">
      <c r="A11" s="20" t="s">
        <v>296</v>
      </c>
    </row>
    <row r="13" spans="1:1">
      <c r="A13" s="20" t="s">
        <v>291</v>
      </c>
    </row>
    <row r="14" spans="1:1">
      <c r="A14" s="20" t="s">
        <v>292</v>
      </c>
    </row>
    <row r="15" spans="1:1">
      <c r="A15" s="20" t="s">
        <v>297</v>
      </c>
    </row>
    <row r="16" spans="1:1">
      <c r="A16" s="20" t="s">
        <v>293</v>
      </c>
    </row>
    <row r="17" spans="1:1">
      <c r="A17" s="20" t="s">
        <v>544</v>
      </c>
    </row>
    <row r="19" spans="1:1">
      <c r="A19" s="20" t="s">
        <v>294</v>
      </c>
    </row>
    <row r="20" spans="1:1">
      <c r="A20" s="20" t="s">
        <v>298</v>
      </c>
    </row>
  </sheetData>
  <dataConsolidate/>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7EAB2-8A34-4275-B501-4FA842CC4C4B}">
  <sheetPr codeName="Sheet44">
    <tabColor rgb="FF66BCDB"/>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6" ht="21">
      <c r="A1" s="5" t="s">
        <v>556</v>
      </c>
      <c r="B1" s="5"/>
    </row>
    <row r="3" spans="1:6" ht="13.4" customHeight="1">
      <c r="A3" t="s">
        <v>366</v>
      </c>
      <c r="C3" t="s">
        <v>525</v>
      </c>
    </row>
    <row r="4" spans="1:6" ht="13.4" customHeight="1">
      <c r="A4" t="s">
        <v>364</v>
      </c>
      <c r="C4" t="s">
        <v>491</v>
      </c>
    </row>
    <row r="5" spans="1:6" ht="13.4" customHeight="1">
      <c r="A5" t="s">
        <v>362</v>
      </c>
      <c r="C5" t="s">
        <v>495</v>
      </c>
    </row>
    <row r="10" spans="1:6" ht="17.149999999999999" customHeight="1">
      <c r="A10" s="6" t="s">
        <v>360</v>
      </c>
      <c r="B10" s="6"/>
      <c r="C10" s="7"/>
    </row>
    <row r="11" spans="1:6" ht="13.4" customHeight="1">
      <c r="A11" t="s">
        <v>500</v>
      </c>
    </row>
    <row r="14" spans="1:6" ht="17.149999999999999" customHeight="1">
      <c r="A14" s="6" t="s">
        <v>358</v>
      </c>
      <c r="B14" s="6"/>
      <c r="C14" s="7"/>
      <c r="E14" t="s">
        <v>498</v>
      </c>
      <c r="F14" t="s">
        <v>499</v>
      </c>
    </row>
    <row r="15" spans="1:6" ht="13.4" customHeight="1">
      <c r="A15" t="s">
        <v>357</v>
      </c>
      <c r="C15" s="23">
        <v>0.29849999999999999</v>
      </c>
      <c r="D15" s="30"/>
      <c r="E15" s="23">
        <v>0.15479999999999999</v>
      </c>
      <c r="F15" s="23">
        <v>0.14319999999999999</v>
      </c>
    </row>
    <row r="16" spans="1:6" ht="13.4" customHeight="1">
      <c r="A16" t="s">
        <v>356</v>
      </c>
      <c r="C16" s="23">
        <v>0.1812</v>
      </c>
      <c r="D16" s="30"/>
      <c r="E16" s="23">
        <v>8.6900000000000005E-2</v>
      </c>
      <c r="F16" s="23">
        <v>9.4E-2</v>
      </c>
    </row>
    <row r="17" spans="1:6" ht="13.4" customHeight="1">
      <c r="A17" t="s">
        <v>355</v>
      </c>
      <c r="C17" s="23">
        <v>0.1303</v>
      </c>
      <c r="D17" s="30"/>
      <c r="E17" s="23">
        <v>7.9699999999999993E-2</v>
      </c>
      <c r="F17" s="23">
        <v>5.04E-2</v>
      </c>
    </row>
    <row r="18" spans="1:6" ht="13.4" customHeight="1">
      <c r="A18" t="s">
        <v>354</v>
      </c>
      <c r="C18" s="23">
        <v>-0.33610000000000001</v>
      </c>
      <c r="D18" s="30"/>
      <c r="E18" s="23">
        <v>-0.43130000000000002</v>
      </c>
      <c r="F18" s="23">
        <v>9.5500000000000002E-2</v>
      </c>
    </row>
    <row r="19" spans="1:6" ht="13.4" customHeight="1">
      <c r="A19" t="s">
        <v>353</v>
      </c>
      <c r="C19" s="23">
        <v>1.3404</v>
      </c>
      <c r="D19" s="30"/>
      <c r="E19" s="23">
        <v>1.0077</v>
      </c>
      <c r="F19" s="23">
        <v>0.33090000000000003</v>
      </c>
    </row>
    <row r="20" spans="1:6" ht="13.4" customHeight="1">
      <c r="A20" t="s">
        <v>352</v>
      </c>
      <c r="C20" s="23">
        <v>0.39789999999999998</v>
      </c>
      <c r="D20" s="30"/>
      <c r="E20" s="23">
        <v>0.31859999999999999</v>
      </c>
      <c r="F20" s="23">
        <v>7.8899999999999998E-2</v>
      </c>
    </row>
    <row r="21" spans="1:6" ht="13.4" customHeight="1">
      <c r="A21" t="s">
        <v>351</v>
      </c>
      <c r="C21" s="23">
        <v>0.31569999999999998</v>
      </c>
      <c r="D21" s="30"/>
      <c r="E21" s="23">
        <v>0.16950000000000001</v>
      </c>
      <c r="F21" s="23">
        <v>0.1457</v>
      </c>
    </row>
    <row r="22" spans="1:6" ht="13.4" customHeight="1">
      <c r="A22" t="s">
        <v>350</v>
      </c>
      <c r="C22" s="23">
        <v>0</v>
      </c>
      <c r="D22" s="30"/>
      <c r="E22" s="23">
        <v>0</v>
      </c>
      <c r="F22" s="23">
        <v>0</v>
      </c>
    </row>
    <row r="23" spans="1:6" ht="13.4" customHeight="1">
      <c r="A23" t="s">
        <v>349</v>
      </c>
      <c r="C23" s="23">
        <v>0</v>
      </c>
      <c r="E23" s="23">
        <v>0</v>
      </c>
      <c r="F23" s="23">
        <v>0</v>
      </c>
    </row>
    <row r="24" spans="1:6" ht="13.4" customHeight="1">
      <c r="A24" t="s">
        <v>348</v>
      </c>
      <c r="C24" s="23">
        <v>0.46139999999999998</v>
      </c>
      <c r="E24" s="23">
        <v>0.33839999999999998</v>
      </c>
      <c r="F24" s="23">
        <v>0.12230000000000001</v>
      </c>
    </row>
    <row r="25" spans="1:6" ht="13.4" customHeight="1">
      <c r="A25" t="s">
        <v>347</v>
      </c>
      <c r="C25" s="23">
        <v>0</v>
      </c>
      <c r="E25" s="23">
        <v>0</v>
      </c>
      <c r="F25" s="23">
        <v>0</v>
      </c>
    </row>
    <row r="26" spans="1:6" ht="13.4" customHeight="1">
      <c r="A26" t="s">
        <v>346</v>
      </c>
      <c r="C26" s="23">
        <v>-0.30680000000000002</v>
      </c>
      <c r="D26" s="30"/>
      <c r="E26" s="23">
        <v>-0.25109999999999999</v>
      </c>
      <c r="F26" s="23">
        <v>-5.6099999999999997E-2</v>
      </c>
    </row>
    <row r="27" spans="1:6" ht="13.4" customHeight="1">
      <c r="A27" t="s">
        <v>345</v>
      </c>
      <c r="C27" s="23">
        <v>-0.2666</v>
      </c>
      <c r="D27" s="30"/>
      <c r="E27" s="23">
        <v>-0.2177</v>
      </c>
      <c r="F27" s="23">
        <v>-4.9299999999999997E-2</v>
      </c>
    </row>
    <row r="28" spans="1:6" ht="13.4" customHeight="1">
      <c r="A28" t="s">
        <v>344</v>
      </c>
      <c r="C28" s="23">
        <v>-0.26769999999999999</v>
      </c>
      <c r="D28" s="30"/>
      <c r="E28" s="23">
        <v>-0.20169999999999999</v>
      </c>
      <c r="F28" s="23">
        <v>-6.6400000000000001E-2</v>
      </c>
    </row>
    <row r="29" spans="1:6" ht="13.4" customHeight="1">
      <c r="A29" t="s">
        <v>343</v>
      </c>
      <c r="C29" s="23">
        <v>0</v>
      </c>
      <c r="E29" s="23">
        <v>0</v>
      </c>
      <c r="F29" s="23">
        <v>0</v>
      </c>
    </row>
    <row r="30" spans="1:6" ht="13.4" customHeight="1">
      <c r="A30" t="s">
        <v>342</v>
      </c>
      <c r="C30" s="23">
        <v>-0.26769999999999999</v>
      </c>
      <c r="D30" s="30"/>
      <c r="E30" s="23">
        <v>-0.20169999999999999</v>
      </c>
      <c r="F30" s="23">
        <v>-6.6400000000000001E-2</v>
      </c>
    </row>
    <row r="31" spans="1:6" ht="13.4" customHeight="1">
      <c r="A31" t="s">
        <v>341</v>
      </c>
      <c r="C31" s="23">
        <v>-0.29709999999999998</v>
      </c>
      <c r="D31" s="30"/>
      <c r="E31" s="23">
        <v>-0.26040000000000002</v>
      </c>
      <c r="F31" s="23">
        <v>-3.7100000000000001E-2</v>
      </c>
    </row>
    <row r="32" spans="1:6" ht="13.4" customHeight="1">
      <c r="A32" t="s">
        <v>340</v>
      </c>
      <c r="C32" s="23">
        <v>-0.29709999999999998</v>
      </c>
      <c r="D32" s="30"/>
      <c r="E32" s="23">
        <v>-0.26040000000000002</v>
      </c>
      <c r="F32" s="23">
        <v>-3.7100000000000001E-2</v>
      </c>
    </row>
    <row r="33" spans="1:13" ht="13.4" customHeight="1">
      <c r="A33" t="s">
        <v>339</v>
      </c>
      <c r="C33" s="23">
        <v>-0.14360000000000001</v>
      </c>
      <c r="D33" s="30"/>
      <c r="E33" s="23">
        <v>-0.1197</v>
      </c>
      <c r="F33" s="23">
        <v>-2.4400000000000002E-2</v>
      </c>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600.60599999999999</v>
      </c>
      <c r="D39" s="2">
        <v>0</v>
      </c>
      <c r="E39" s="2">
        <v>0</v>
      </c>
      <c r="F39" s="2">
        <v>0</v>
      </c>
      <c r="G39" s="2">
        <v>0</v>
      </c>
      <c r="H39" s="2">
        <v>0</v>
      </c>
      <c r="I39" s="2">
        <v>0</v>
      </c>
      <c r="J39" s="2">
        <v>0</v>
      </c>
      <c r="K39" s="2">
        <v>0</v>
      </c>
      <c r="L39" s="2">
        <f>SUM(D39:K39)</f>
        <v>0</v>
      </c>
      <c r="M39" s="2">
        <f>SUM(C39+L39)</f>
        <v>600.60599999999999</v>
      </c>
    </row>
    <row r="40" spans="1:13" ht="13.4" customHeight="1">
      <c r="A40" t="s">
        <v>13</v>
      </c>
      <c r="C40" s="2">
        <v>0.58550000000000002</v>
      </c>
      <c r="D40" s="2">
        <v>24.283200000000001</v>
      </c>
      <c r="E40" s="2">
        <v>24.8066</v>
      </c>
      <c r="F40" s="2">
        <v>15.444000000000001</v>
      </c>
      <c r="G40" s="2">
        <v>5.5057</v>
      </c>
      <c r="H40" s="2">
        <v>9.5276999999999994</v>
      </c>
      <c r="I40" s="2">
        <v>1.4413</v>
      </c>
      <c r="J40" s="2">
        <v>0.41139999999999999</v>
      </c>
      <c r="K40" s="2">
        <v>2.1385000000000001</v>
      </c>
      <c r="L40" s="2">
        <f t="shared" ref="L40:L48" si="0">SUM(D40:K40)</f>
        <v>83.558399999999992</v>
      </c>
      <c r="M40" s="2">
        <f t="shared" ref="M40:M48" si="1">SUM(C40+L40)</f>
        <v>84.143899999999988</v>
      </c>
    </row>
    <row r="41" spans="1:13" ht="13.4" customHeight="1">
      <c r="A41" s="29" t="s">
        <v>14</v>
      </c>
      <c r="B41" s="29"/>
      <c r="C41" s="2">
        <v>-1877.7659000000001</v>
      </c>
      <c r="D41" s="2">
        <v>1.6672</v>
      </c>
      <c r="E41" s="2">
        <v>3.6873999999999998</v>
      </c>
      <c r="F41" s="2">
        <v>2.2896999999999998</v>
      </c>
      <c r="G41" s="2">
        <v>0.81610000000000005</v>
      </c>
      <c r="H41" s="2">
        <v>0.14940000000000001</v>
      </c>
      <c r="I41" s="2">
        <v>0.123</v>
      </c>
      <c r="J41" s="2">
        <v>0.20580000000000001</v>
      </c>
      <c r="K41" s="2">
        <v>6.6900000000000001E-2</v>
      </c>
      <c r="L41" s="2">
        <f t="shared" si="0"/>
        <v>9.0054999999999996</v>
      </c>
      <c r="M41" s="2">
        <f t="shared" si="1"/>
        <v>-1868.7604000000001</v>
      </c>
    </row>
    <row r="42" spans="1:13" ht="13.4" customHeight="1">
      <c r="A42" t="s">
        <v>15</v>
      </c>
      <c r="C42" s="2">
        <v>0</v>
      </c>
      <c r="D42" s="2">
        <v>-24.211200000000002</v>
      </c>
      <c r="E42" s="2">
        <v>-19.008600000000001</v>
      </c>
      <c r="F42" s="2">
        <v>-17.176300000000001</v>
      </c>
      <c r="G42" s="2">
        <v>-7.3922999999999996</v>
      </c>
      <c r="H42" s="2">
        <v>-5.7826000000000004</v>
      </c>
      <c r="I42" s="2">
        <v>-3.2856000000000001</v>
      </c>
      <c r="J42" s="2">
        <v>-3.6614</v>
      </c>
      <c r="K42" s="2">
        <v>-1.5543</v>
      </c>
      <c r="L42" s="2">
        <f t="shared" si="0"/>
        <v>-82.072300000000013</v>
      </c>
      <c r="M42" s="2">
        <f t="shared" si="1"/>
        <v>-82.072300000000013</v>
      </c>
    </row>
    <row r="43" spans="1:13" ht="13.4" customHeight="1">
      <c r="A43" t="s">
        <v>16</v>
      </c>
      <c r="C43" s="2">
        <v>0</v>
      </c>
      <c r="D43" s="2">
        <v>-56.438200000000002</v>
      </c>
      <c r="E43" s="2">
        <v>-45.840200000000003</v>
      </c>
      <c r="F43" s="2">
        <v>-33.505899999999997</v>
      </c>
      <c r="G43" s="2">
        <v>-10.723100000000001</v>
      </c>
      <c r="H43" s="2">
        <v>-19.532900000000001</v>
      </c>
      <c r="I43" s="2">
        <v>-3.9731000000000001</v>
      </c>
      <c r="J43" s="2">
        <v>-3.4634999999999998</v>
      </c>
      <c r="K43" s="2">
        <v>-3.4695999999999998</v>
      </c>
      <c r="L43" s="2">
        <f t="shared" si="0"/>
        <v>-176.94650000000001</v>
      </c>
      <c r="M43" s="2">
        <f t="shared" si="1"/>
        <v>-176.94650000000001</v>
      </c>
    </row>
    <row r="44" spans="1:13" ht="13.4" customHeight="1">
      <c r="A44" t="s">
        <v>17</v>
      </c>
      <c r="C44" s="2">
        <v>-1.0077</v>
      </c>
      <c r="D44" s="2">
        <v>-1.1121000000000001</v>
      </c>
      <c r="E44" s="2">
        <v>-1.0739000000000001</v>
      </c>
      <c r="F44" s="2">
        <v>-1.0185999999999999</v>
      </c>
      <c r="G44" s="2">
        <v>-0.34399999999999997</v>
      </c>
      <c r="H44" s="2">
        <v>-0.4325</v>
      </c>
      <c r="I44" s="2">
        <v>-8.3400000000000002E-2</v>
      </c>
      <c r="J44" s="2">
        <v>-5.3100000000000001E-2</v>
      </c>
      <c r="K44" s="2">
        <v>-5.8999999999999997E-2</v>
      </c>
      <c r="L44" s="2">
        <f t="shared" si="0"/>
        <v>-4.1765999999999996</v>
      </c>
      <c r="M44" s="2">
        <f t="shared" si="1"/>
        <v>-5.1842999999999995</v>
      </c>
    </row>
    <row r="45" spans="1:13" ht="13.4" customHeight="1">
      <c r="A45" t="s">
        <v>18</v>
      </c>
      <c r="C45" s="2">
        <v>-0.4738</v>
      </c>
      <c r="D45" s="2">
        <v>-3.4700000000000002E-2</v>
      </c>
      <c r="E45" s="2">
        <v>-6.1400000000000003E-2</v>
      </c>
      <c r="F45" s="2">
        <v>-0.2752</v>
      </c>
      <c r="G45" s="2">
        <v>-1.6999999999999999E-3</v>
      </c>
      <c r="H45" s="2">
        <v>-1.78E-2</v>
      </c>
      <c r="I45" s="2">
        <v>-1.6999999999999999E-3</v>
      </c>
      <c r="J45" s="2">
        <v>-1.09E-2</v>
      </c>
      <c r="K45" s="2">
        <v>-1.46E-2</v>
      </c>
      <c r="L45" s="2">
        <f t="shared" si="0"/>
        <v>-0.41799999999999998</v>
      </c>
      <c r="M45" s="2">
        <f t="shared" si="1"/>
        <v>-0.89179999999999993</v>
      </c>
    </row>
    <row r="46" spans="1:13" ht="13.4" customHeight="1">
      <c r="A46" t="s">
        <v>19</v>
      </c>
      <c r="C46" s="2">
        <v>-1.2084999999999999</v>
      </c>
      <c r="D46" s="2">
        <v>-0.32419999999999999</v>
      </c>
      <c r="E46" s="2">
        <v>-5.7200000000000001E-2</v>
      </c>
      <c r="F46" s="2">
        <v>-8.6999999999999994E-2</v>
      </c>
      <c r="G46" s="2">
        <v>-2.58E-2</v>
      </c>
      <c r="H46" s="2">
        <v>-8.3699999999999997E-2</v>
      </c>
      <c r="I46" s="2">
        <v>-2.9700000000000001E-2</v>
      </c>
      <c r="J46" s="2">
        <v>-5.1000000000000004E-3</v>
      </c>
      <c r="K46" s="2">
        <v>-5.3800000000000001E-2</v>
      </c>
      <c r="L46" s="2">
        <f t="shared" si="0"/>
        <v>-0.66649999999999976</v>
      </c>
      <c r="M46" s="2">
        <f t="shared" si="1"/>
        <v>-1.8749999999999996</v>
      </c>
    </row>
    <row r="47" spans="1:13" ht="13.4" customHeight="1">
      <c r="A47" t="s">
        <v>20</v>
      </c>
      <c r="C47" s="2">
        <v>-2.5994000000000002</v>
      </c>
      <c r="D47" s="2">
        <v>-1.3438000000000001</v>
      </c>
      <c r="E47" s="2">
        <v>-0.79420000000000002</v>
      </c>
      <c r="F47" s="2">
        <v>-1.6536999999999999</v>
      </c>
      <c r="G47" s="2">
        <v>-0.2732</v>
      </c>
      <c r="H47" s="2">
        <v>-1.4581</v>
      </c>
      <c r="I47" s="2">
        <v>-7.9600000000000004E-2</v>
      </c>
      <c r="J47" s="2">
        <v>-8.2000000000000003E-2</v>
      </c>
      <c r="K47" s="2">
        <v>-4.6100000000000002E-2</v>
      </c>
      <c r="L47" s="2">
        <f t="shared" si="0"/>
        <v>-5.7306999999999997</v>
      </c>
      <c r="M47" s="2">
        <f t="shared" si="1"/>
        <v>-8.3300999999999998</v>
      </c>
    </row>
    <row r="48" spans="1:13" ht="13.4" customHeight="1">
      <c r="A48" t="s">
        <v>21</v>
      </c>
      <c r="C48" s="2">
        <v>-1281.864</v>
      </c>
      <c r="D48" s="2">
        <v>-57.5139</v>
      </c>
      <c r="E48" s="2">
        <v>-38.341500000000003</v>
      </c>
      <c r="F48" s="2">
        <v>-35.982999999999997</v>
      </c>
      <c r="G48" s="2">
        <v>-12.4383</v>
      </c>
      <c r="H48" s="2">
        <v>-17.630500000000001</v>
      </c>
      <c r="I48" s="2">
        <v>-5.8887</v>
      </c>
      <c r="J48" s="2">
        <v>-6.6586999999999996</v>
      </c>
      <c r="K48" s="2">
        <v>-2.9921000000000002</v>
      </c>
      <c r="L48" s="2">
        <f t="shared" si="0"/>
        <v>-177.44670000000002</v>
      </c>
      <c r="M48" s="2">
        <f t="shared" si="1"/>
        <v>-1459.3107</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-924.23030000000006</v>
      </c>
      <c r="D52" s="2">
        <v>-148.06610000000001</v>
      </c>
      <c r="E52" s="2">
        <v>-148.4014</v>
      </c>
      <c r="F52" s="2">
        <v>-72.654200000000003</v>
      </c>
      <c r="G52" s="2">
        <v>-33.082500000000003</v>
      </c>
      <c r="H52" s="2">
        <v>-63.016599999999997</v>
      </c>
      <c r="I52" s="2">
        <v>-10.045999999999999</v>
      </c>
      <c r="J52" s="2">
        <v>-8.9567999999999994</v>
      </c>
      <c r="K52" s="2">
        <v>-6.4722</v>
      </c>
      <c r="L52" s="2">
        <f t="shared" ref="L52:L61" si="2">SUM(D52:K52)</f>
        <v>-490.69579999999991</v>
      </c>
      <c r="M52" s="2">
        <f>C52+L52</f>
        <v>-1414.9260999999999</v>
      </c>
      <c r="O52" s="2"/>
    </row>
    <row r="53" spans="1:15" ht="13.4" customHeight="1">
      <c r="A53" t="s">
        <v>24</v>
      </c>
      <c r="C53" s="2">
        <v>-2.9279000000000002</v>
      </c>
      <c r="D53" s="2">
        <v>-0.38640000000000002</v>
      </c>
      <c r="E53" s="2">
        <v>-0.34079999999999999</v>
      </c>
      <c r="F53" s="2">
        <v>-0.2185</v>
      </c>
      <c r="G53" s="2">
        <v>-6.6000000000000003E-2</v>
      </c>
      <c r="H53" s="2">
        <v>-0.10059999999999999</v>
      </c>
      <c r="I53" s="2">
        <v>-2.5899999999999999E-2</v>
      </c>
      <c r="J53" s="2">
        <v>-4.3099999999999999E-2</v>
      </c>
      <c r="K53" s="2">
        <v>-5.6800000000000003E-2</v>
      </c>
      <c r="L53" s="2">
        <f t="shared" si="2"/>
        <v>-1.2381</v>
      </c>
      <c r="M53" s="2">
        <f t="shared" ref="M53:M61" si="3">C53+L53</f>
        <v>-4.1660000000000004</v>
      </c>
    </row>
    <row r="54" spans="1:15" ht="13.4" customHeight="1">
      <c r="A54" t="s">
        <v>25</v>
      </c>
      <c r="C54" s="2">
        <v>0</v>
      </c>
      <c r="D54" s="2">
        <v>0</v>
      </c>
      <c r="E54" s="2">
        <v>0</v>
      </c>
      <c r="F54" s="2">
        <v>0</v>
      </c>
      <c r="G54" s="2">
        <v>0</v>
      </c>
      <c r="H54" s="2">
        <v>0</v>
      </c>
      <c r="I54" s="2">
        <v>0</v>
      </c>
      <c r="J54" s="2">
        <v>-4.0000000000000002E-4</v>
      </c>
      <c r="K54" s="2">
        <v>0</v>
      </c>
      <c r="L54" s="2">
        <f t="shared" si="2"/>
        <v>-4.0000000000000002E-4</v>
      </c>
      <c r="M54" s="2">
        <f t="shared" si="3"/>
        <v>-4.0000000000000002E-4</v>
      </c>
    </row>
    <row r="55" spans="1:15" ht="13.4" customHeight="1">
      <c r="A55" t="s">
        <v>26</v>
      </c>
      <c r="C55" s="2">
        <v>-82.072299999999998</v>
      </c>
      <c r="D55" s="2">
        <v>0</v>
      </c>
      <c r="E55" s="2">
        <v>0</v>
      </c>
      <c r="F55" s="2">
        <v>0</v>
      </c>
      <c r="G55" s="2">
        <v>0</v>
      </c>
      <c r="H55" s="2">
        <v>0</v>
      </c>
      <c r="I55" s="2">
        <v>0</v>
      </c>
      <c r="J55" s="2">
        <v>0</v>
      </c>
      <c r="K55" s="2">
        <v>0</v>
      </c>
      <c r="L55" s="2">
        <f t="shared" si="2"/>
        <v>0</v>
      </c>
      <c r="M55" s="2">
        <f t="shared" si="3"/>
        <v>-82.072299999999998</v>
      </c>
    </row>
    <row r="56" spans="1:15" ht="13.4" customHeight="1">
      <c r="A56" t="s">
        <v>27</v>
      </c>
      <c r="C56" s="2">
        <v>-176.94649999999999</v>
      </c>
      <c r="D56" s="2">
        <v>0</v>
      </c>
      <c r="E56" s="2">
        <v>0</v>
      </c>
      <c r="F56" s="2">
        <v>0</v>
      </c>
      <c r="G56" s="2">
        <v>0</v>
      </c>
      <c r="H56" s="2">
        <v>0</v>
      </c>
      <c r="I56" s="2">
        <v>0</v>
      </c>
      <c r="J56" s="2">
        <v>0</v>
      </c>
      <c r="K56" s="2">
        <v>0</v>
      </c>
      <c r="L56" s="2">
        <f t="shared" si="2"/>
        <v>0</v>
      </c>
      <c r="M56" s="2">
        <f t="shared" si="3"/>
        <v>-176.94649999999999</v>
      </c>
    </row>
    <row r="57" spans="1:15" ht="13.4" customHeight="1">
      <c r="A57" t="s">
        <v>28</v>
      </c>
      <c r="C57" s="2">
        <v>-1.5995999999999999</v>
      </c>
      <c r="D57" s="2">
        <v>-0.36020000000000002</v>
      </c>
      <c r="E57" s="2">
        <v>-0.37880000000000003</v>
      </c>
      <c r="F57" s="2">
        <v>-0.22009999999999999</v>
      </c>
      <c r="G57" s="2">
        <v>-7.5600000000000001E-2</v>
      </c>
      <c r="H57" s="2">
        <v>-0.1031</v>
      </c>
      <c r="I57" s="2">
        <v>-2.5000000000000001E-3</v>
      </c>
      <c r="J57" s="2">
        <v>-2.07E-2</v>
      </c>
      <c r="K57" s="2">
        <v>-2.0000000000000001E-4</v>
      </c>
      <c r="L57" s="2">
        <f t="shared" si="2"/>
        <v>-1.1611999999999998</v>
      </c>
      <c r="M57" s="2">
        <f t="shared" si="3"/>
        <v>-2.7607999999999997</v>
      </c>
    </row>
    <row r="58" spans="1:15" ht="13.4" customHeight="1">
      <c r="A58" t="s">
        <v>29</v>
      </c>
      <c r="C58" s="2">
        <v>-2.0158</v>
      </c>
      <c r="D58" s="2">
        <v>-1.7382</v>
      </c>
      <c r="E58" s="2">
        <v>-1.2825</v>
      </c>
      <c r="F58" s="2">
        <v>-0.34610000000000002</v>
      </c>
      <c r="G58" s="2">
        <v>-5.9900000000000002E-2</v>
      </c>
      <c r="H58" s="2">
        <v>-9.5399999999999999E-2</v>
      </c>
      <c r="I58" s="2">
        <v>-1.3299999999999999E-2</v>
      </c>
      <c r="J58" s="2">
        <v>-9.9000000000000008E-3</v>
      </c>
      <c r="K58" s="2">
        <v>-6.4000000000000001E-2</v>
      </c>
      <c r="L58" s="2">
        <f t="shared" si="2"/>
        <v>-3.6092999999999997</v>
      </c>
      <c r="M58" s="2">
        <f t="shared" si="3"/>
        <v>-5.6250999999999998</v>
      </c>
    </row>
    <row r="59" spans="1:15" ht="13.4" customHeight="1">
      <c r="A59" t="s">
        <v>30</v>
      </c>
      <c r="C59" s="2">
        <v>-536.48469999999998</v>
      </c>
      <c r="D59" s="2">
        <v>-15.0335</v>
      </c>
      <c r="E59" s="2">
        <v>-6.1261000000000001</v>
      </c>
      <c r="F59" s="2">
        <v>-7.1189999999999998</v>
      </c>
      <c r="G59" s="2">
        <v>-2.5724</v>
      </c>
      <c r="H59" s="2">
        <v>-3.1855000000000002</v>
      </c>
      <c r="I59" s="2">
        <v>-1.7292000000000001</v>
      </c>
      <c r="J59" s="2">
        <v>-1.0190999999999999</v>
      </c>
      <c r="K59" s="2">
        <v>-1.4317</v>
      </c>
      <c r="L59" s="2">
        <f t="shared" si="2"/>
        <v>-38.216499999999996</v>
      </c>
      <c r="M59" s="2">
        <f t="shared" si="3"/>
        <v>-574.70119999999997</v>
      </c>
    </row>
    <row r="60" spans="1:15" ht="13.4" customHeight="1">
      <c r="A60" t="s">
        <v>31</v>
      </c>
      <c r="C60" s="2">
        <v>-2.3206000000000002</v>
      </c>
      <c r="D60" s="2">
        <v>-8.8499999999999995E-2</v>
      </c>
      <c r="E60" s="2">
        <v>-0.2475</v>
      </c>
      <c r="F60" s="2">
        <v>-9.4700000000000006E-2</v>
      </c>
      <c r="G60" s="2">
        <v>-4.1799999999999997E-2</v>
      </c>
      <c r="H60" s="2">
        <v>-0.1176</v>
      </c>
      <c r="I60" s="2">
        <v>-4.1999999999999997E-3</v>
      </c>
      <c r="J60" s="2">
        <v>-1.21E-2</v>
      </c>
      <c r="K60" s="2">
        <v>-2.7000000000000001E-3</v>
      </c>
      <c r="L60" s="2">
        <f t="shared" si="2"/>
        <v>-0.60909999999999997</v>
      </c>
      <c r="M60" s="2">
        <f t="shared" si="3"/>
        <v>-2.9297000000000004</v>
      </c>
    </row>
    <row r="61" spans="1:15" ht="13.4" customHeight="1">
      <c r="A61" t="s">
        <v>32</v>
      </c>
      <c r="C61" s="2">
        <v>-1728.5979</v>
      </c>
      <c r="D61" s="2">
        <v>-165.6728</v>
      </c>
      <c r="E61" s="2">
        <v>-156.7773</v>
      </c>
      <c r="F61" s="2">
        <v>-80.652500000000003</v>
      </c>
      <c r="G61" s="2">
        <v>-35.898099999999999</v>
      </c>
      <c r="H61" s="2">
        <v>-66.618799999999993</v>
      </c>
      <c r="I61" s="2">
        <v>-11.821099999999999</v>
      </c>
      <c r="J61" s="2">
        <v>-10.062200000000001</v>
      </c>
      <c r="K61" s="2">
        <v>-8.0275999999999996</v>
      </c>
      <c r="L61" s="2">
        <f t="shared" si="2"/>
        <v>-535.53039999999999</v>
      </c>
      <c r="M61" s="2">
        <f t="shared" si="3"/>
        <v>-2264.1282999999999</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-1281.864</v>
      </c>
      <c r="D66" s="2">
        <f t="shared" ref="D66:M66" si="4">D48</f>
        <v>-57.5139</v>
      </c>
      <c r="E66" s="2">
        <f t="shared" si="4"/>
        <v>-38.341500000000003</v>
      </c>
      <c r="F66" s="2">
        <f t="shared" si="4"/>
        <v>-35.982999999999997</v>
      </c>
      <c r="G66" s="2">
        <f t="shared" si="4"/>
        <v>-12.4383</v>
      </c>
      <c r="H66" s="2">
        <f t="shared" si="4"/>
        <v>-17.630500000000001</v>
      </c>
      <c r="I66" s="2">
        <f t="shared" si="4"/>
        <v>-5.8887</v>
      </c>
      <c r="J66" s="2">
        <f t="shared" si="4"/>
        <v>-6.6586999999999996</v>
      </c>
      <c r="K66" s="2">
        <f t="shared" si="4"/>
        <v>-2.9921000000000002</v>
      </c>
      <c r="L66" s="2">
        <f t="shared" si="4"/>
        <v>-177.44670000000002</v>
      </c>
      <c r="M66" s="2">
        <f t="shared" si="4"/>
        <v>-1459.3107</v>
      </c>
    </row>
    <row r="67" spans="1:13" ht="13.4" customHeight="1">
      <c r="A67" t="s">
        <v>32</v>
      </c>
      <c r="C67" s="2">
        <f>C61</f>
        <v>-1728.5979</v>
      </c>
      <c r="D67" s="2">
        <f t="shared" ref="D67:M67" si="5">D61</f>
        <v>-165.6728</v>
      </c>
      <c r="E67" s="2">
        <f t="shared" si="5"/>
        <v>-156.7773</v>
      </c>
      <c r="F67" s="2">
        <f t="shared" si="5"/>
        <v>-80.652500000000003</v>
      </c>
      <c r="G67" s="2">
        <f t="shared" si="5"/>
        <v>-35.898099999999999</v>
      </c>
      <c r="H67" s="2">
        <f t="shared" si="5"/>
        <v>-66.618799999999993</v>
      </c>
      <c r="I67" s="2">
        <f t="shared" si="5"/>
        <v>-11.821099999999999</v>
      </c>
      <c r="J67" s="2">
        <f t="shared" si="5"/>
        <v>-10.062200000000001</v>
      </c>
      <c r="K67" s="2">
        <f t="shared" si="5"/>
        <v>-8.0275999999999996</v>
      </c>
      <c r="L67" s="2">
        <f>L61</f>
        <v>-535.53039999999999</v>
      </c>
      <c r="M67" s="2">
        <f t="shared" si="5"/>
        <v>-2264.1282999999999</v>
      </c>
    </row>
    <row r="68" spans="1:13" ht="13.4" customHeight="1">
      <c r="A68" t="s">
        <v>34</v>
      </c>
      <c r="C68" s="2">
        <f>C66-C67</f>
        <v>446.73389999999995</v>
      </c>
      <c r="D68" s="2">
        <f t="shared" ref="D68:M68" si="6">D66-D67</f>
        <v>108.15889999999999</v>
      </c>
      <c r="E68" s="2">
        <f t="shared" si="6"/>
        <v>118.4358</v>
      </c>
      <c r="F68" s="2">
        <f t="shared" si="6"/>
        <v>44.669500000000006</v>
      </c>
      <c r="G68" s="2">
        <f t="shared" si="6"/>
        <v>23.459800000000001</v>
      </c>
      <c r="H68" s="2">
        <f t="shared" si="6"/>
        <v>48.988299999999995</v>
      </c>
      <c r="I68" s="2">
        <f t="shared" si="6"/>
        <v>5.9323999999999995</v>
      </c>
      <c r="J68" s="2">
        <f t="shared" si="6"/>
        <v>3.4035000000000011</v>
      </c>
      <c r="K68" s="2">
        <f t="shared" si="6"/>
        <v>5.035499999999999</v>
      </c>
      <c r="L68" s="2">
        <f t="shared" si="6"/>
        <v>358.08369999999996</v>
      </c>
      <c r="M68" s="2">
        <f t="shared" si="6"/>
        <v>804.81759999999986</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-0.29160000000000003</v>
      </c>
    </row>
    <row r="74" spans="1:13" ht="13.4" customHeight="1">
      <c r="A74" t="s">
        <v>334</v>
      </c>
      <c r="C74" s="23">
        <v>-0.40760000000000002</v>
      </c>
    </row>
    <row r="75" spans="1:13" ht="13.4" customHeight="1">
      <c r="A75" t="s">
        <v>333</v>
      </c>
      <c r="C75" s="23">
        <v>-0.28210000000000002</v>
      </c>
    </row>
    <row r="76" spans="1:13" ht="13.4" customHeight="1">
      <c r="A76" t="s">
        <v>332</v>
      </c>
      <c r="C76" s="23">
        <v>-0.31380000000000002</v>
      </c>
    </row>
    <row r="77" spans="1:13" ht="13.4" customHeight="1">
      <c r="A77" t="s">
        <v>331</v>
      </c>
      <c r="C77" s="23">
        <v>-0.2631</v>
      </c>
    </row>
    <row r="78" spans="1:13" ht="13.4" customHeight="1">
      <c r="A78" t="s">
        <v>330</v>
      </c>
      <c r="C78" s="23">
        <v>-0.2908</v>
      </c>
    </row>
    <row r="79" spans="1:13" ht="13.4" customHeight="1">
      <c r="A79" t="s">
        <v>329</v>
      </c>
      <c r="C79" s="23">
        <v>-0.1416</v>
      </c>
    </row>
    <row r="80" spans="1:13" ht="13.4" customHeight="1">
      <c r="A80" t="s">
        <v>328</v>
      </c>
      <c r="C80" s="23">
        <v>-0.44130000000000003</v>
      </c>
    </row>
    <row r="81" spans="1:3" ht="13.4" customHeight="1">
      <c r="A81" t="s">
        <v>327</v>
      </c>
      <c r="C81" s="23">
        <v>-0.2059</v>
      </c>
    </row>
    <row r="82" spans="1:3" ht="13.4" customHeight="1">
      <c r="A82" t="s">
        <v>326</v>
      </c>
      <c r="C82" s="23">
        <v>-0.2336</v>
      </c>
    </row>
    <row r="83" spans="1:3" ht="13.4" customHeight="1">
      <c r="A83" t="s">
        <v>325</v>
      </c>
      <c r="C83" s="23">
        <v>-0.17910000000000001</v>
      </c>
    </row>
    <row r="84" spans="1:3" ht="13.4" customHeight="1">
      <c r="C84" s="26"/>
    </row>
    <row r="85" spans="1:3" ht="15.5">
      <c r="A85" s="6" t="s">
        <v>324</v>
      </c>
      <c r="B85" s="6"/>
    </row>
    <row r="86" spans="1:3" ht="13.4" customHeight="1">
      <c r="A86" t="s">
        <v>2</v>
      </c>
      <c r="C86" s="25">
        <v>0.217</v>
      </c>
    </row>
    <row r="87" spans="1:3" ht="13.4" customHeight="1">
      <c r="A87" t="s">
        <v>3</v>
      </c>
      <c r="C87" s="25">
        <v>0.17610000000000001</v>
      </c>
    </row>
    <row r="88" spans="1:3" ht="13.4" customHeight="1">
      <c r="A88" t="s">
        <v>4</v>
      </c>
      <c r="C88" s="25">
        <v>0.34510000000000002</v>
      </c>
    </row>
    <row r="89" spans="1:3" ht="13.4" customHeight="1">
      <c r="A89" t="s">
        <v>5</v>
      </c>
      <c r="C89" s="25">
        <v>0.20780000000000001</v>
      </c>
    </row>
    <row r="90" spans="1:3" ht="13.4" customHeight="1">
      <c r="A90" t="s">
        <v>6</v>
      </c>
      <c r="C90" s="25">
        <v>0.68189999999999995</v>
      </c>
    </row>
    <row r="91" spans="1:3" ht="13.4" customHeight="1">
      <c r="A91" t="s">
        <v>7</v>
      </c>
      <c r="C91" s="25">
        <v>0.21179999999999999</v>
      </c>
    </row>
    <row r="92" spans="1:3" ht="13.4" customHeight="1">
      <c r="A92" t="s">
        <v>8</v>
      </c>
      <c r="C92" s="25">
        <v>0.43859999999999999</v>
      </c>
    </row>
    <row r="93" spans="1:3" ht="13.4" customHeight="1">
      <c r="A93" t="s">
        <v>9</v>
      </c>
      <c r="C93" s="25">
        <v>4.8099999999999997E-2</v>
      </c>
    </row>
    <row r="94" spans="1:3" ht="13.4" customHeight="1">
      <c r="A94" t="s">
        <v>321</v>
      </c>
      <c r="C94" s="25">
        <v>0.29870000000000002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5.8999999999999999E-3</v>
      </c>
      <c r="D99" s="23">
        <v>4.4000000000000003E-3</v>
      </c>
      <c r="E99" s="23">
        <v>5.4000000000000003E-3</v>
      </c>
      <c r="F99" s="23">
        <v>5.4999999999999997E-3</v>
      </c>
      <c r="G99" s="23">
        <v>1.24E-2</v>
      </c>
      <c r="H99" s="23">
        <v>6.4999999999999997E-3</v>
      </c>
      <c r="I99" s="23">
        <v>2.1899999999999999E-2</v>
      </c>
      <c r="J99" s="23">
        <v>1.35E-2</v>
      </c>
      <c r="K99" s="23">
        <v>1E-4</v>
      </c>
    </row>
    <row r="100" spans="1:11" ht="13.4" customHeight="1">
      <c r="A100" t="s">
        <v>36</v>
      </c>
      <c r="B100" t="s">
        <v>320</v>
      </c>
      <c r="C100" s="23">
        <v>1.1999999999999999E-3</v>
      </c>
      <c r="D100" s="23">
        <v>1.4E-3</v>
      </c>
      <c r="E100" s="23">
        <v>1E-3</v>
      </c>
      <c r="F100" s="23">
        <v>1.1999999999999999E-3</v>
      </c>
      <c r="G100" s="23">
        <v>2E-3</v>
      </c>
      <c r="H100" s="23">
        <v>1E-3</v>
      </c>
      <c r="I100" s="23">
        <v>1.5E-3</v>
      </c>
      <c r="J100" s="23">
        <v>5.9999999999999995E-4</v>
      </c>
      <c r="K100" s="23">
        <v>1E-4</v>
      </c>
    </row>
    <row r="101" spans="1:11" ht="13.4" customHeight="1">
      <c r="A101" t="s">
        <v>37</v>
      </c>
      <c r="B101" t="s">
        <v>320</v>
      </c>
      <c r="C101" s="23">
        <v>2.3999999999999998E-3</v>
      </c>
      <c r="D101" s="23">
        <v>1.1999999999999999E-3</v>
      </c>
      <c r="E101" s="23">
        <v>2.2000000000000001E-3</v>
      </c>
      <c r="F101" s="23">
        <v>3.5999999999999999E-3</v>
      </c>
      <c r="G101" s="23">
        <v>6.4000000000000003E-3</v>
      </c>
      <c r="H101" s="23">
        <v>1.6999999999999999E-3</v>
      </c>
      <c r="I101" s="23">
        <v>8.9999999999999993E-3</v>
      </c>
      <c r="J101" s="23">
        <v>1.2999999999999999E-3</v>
      </c>
      <c r="K101" s="23">
        <v>0</v>
      </c>
    </row>
    <row r="102" spans="1:11" ht="13.4" customHeight="1">
      <c r="A102" t="s">
        <v>38</v>
      </c>
      <c r="B102" t="s">
        <v>320</v>
      </c>
      <c r="C102" s="23">
        <v>2.0000000000000001E-4</v>
      </c>
      <c r="D102" s="23">
        <v>1E-4</v>
      </c>
      <c r="E102" s="23">
        <v>0</v>
      </c>
      <c r="F102" s="23">
        <v>1E-4</v>
      </c>
      <c r="G102" s="23">
        <v>2.0000000000000001E-4</v>
      </c>
      <c r="H102" s="23">
        <v>1E-4</v>
      </c>
      <c r="I102" s="23">
        <v>5.1000000000000004E-3</v>
      </c>
      <c r="J102" s="23">
        <v>8.0000000000000004E-4</v>
      </c>
      <c r="K102" s="23">
        <v>0</v>
      </c>
    </row>
    <row r="103" spans="1:11" ht="13.4" customHeight="1">
      <c r="A103" t="s">
        <v>39</v>
      </c>
      <c r="B103" t="s">
        <v>320</v>
      </c>
      <c r="C103" s="23">
        <v>2.9999999999999997E-4</v>
      </c>
      <c r="D103" s="23">
        <v>2.0000000000000001E-4</v>
      </c>
      <c r="E103" s="23">
        <v>2.0000000000000001E-4</v>
      </c>
      <c r="F103" s="23">
        <v>1E-4</v>
      </c>
      <c r="G103" s="23">
        <v>8.0000000000000004E-4</v>
      </c>
      <c r="H103" s="23">
        <v>2.9999999999999997E-4</v>
      </c>
      <c r="I103" s="23">
        <v>2.5000000000000001E-3</v>
      </c>
      <c r="J103" s="23">
        <v>2.9999999999999997E-4</v>
      </c>
      <c r="K103" s="23">
        <v>0</v>
      </c>
    </row>
    <row r="104" spans="1:11" ht="13.4" customHeight="1">
      <c r="A104" t="s">
        <v>40</v>
      </c>
      <c r="B104" t="s">
        <v>320</v>
      </c>
      <c r="C104" s="23">
        <v>5.0000000000000001E-4</v>
      </c>
      <c r="D104" s="23">
        <v>1E-4</v>
      </c>
      <c r="E104" s="23">
        <v>1E-4</v>
      </c>
      <c r="F104" s="23">
        <v>2.0000000000000001E-4</v>
      </c>
      <c r="G104" s="23">
        <v>1.9E-3</v>
      </c>
      <c r="H104" s="23">
        <v>1.6000000000000001E-3</v>
      </c>
      <c r="I104" s="23">
        <v>2.8999999999999998E-3</v>
      </c>
      <c r="J104" s="23">
        <v>0</v>
      </c>
      <c r="K104" s="23">
        <v>0</v>
      </c>
    </row>
    <row r="105" spans="1:11" ht="13.4" customHeight="1">
      <c r="A105" t="s">
        <v>41</v>
      </c>
      <c r="B105" t="s">
        <v>320</v>
      </c>
      <c r="C105" s="23">
        <v>1.1000000000000001E-3</v>
      </c>
      <c r="D105" s="23">
        <v>8.9999999999999998E-4</v>
      </c>
      <c r="E105" s="23">
        <v>1E-3</v>
      </c>
      <c r="F105" s="23">
        <v>1.2999999999999999E-3</v>
      </c>
      <c r="G105" s="23">
        <v>2.3999999999999998E-3</v>
      </c>
      <c r="H105" s="23">
        <v>1E-3</v>
      </c>
      <c r="I105" s="23">
        <v>3.7000000000000002E-3</v>
      </c>
      <c r="J105" s="23">
        <v>1.1999999999999999E-3</v>
      </c>
      <c r="K105" s="23">
        <v>0</v>
      </c>
    </row>
    <row r="106" spans="1:11" ht="13.4" customHeight="1">
      <c r="A106" t="s">
        <v>42</v>
      </c>
      <c r="B106" t="s">
        <v>319</v>
      </c>
      <c r="C106" s="23">
        <v>3.85E-2</v>
      </c>
      <c r="D106" s="23">
        <v>4.3099999999999999E-2</v>
      </c>
      <c r="E106" s="23">
        <v>1.6999999999999999E-3</v>
      </c>
      <c r="F106" s="23">
        <v>0.11899999999999999</v>
      </c>
      <c r="G106" s="23">
        <v>1.9E-3</v>
      </c>
      <c r="H106" s="23">
        <v>0.01</v>
      </c>
      <c r="I106" s="23">
        <v>2E-3</v>
      </c>
      <c r="J106" s="23">
        <v>1.0999999999999999E-2</v>
      </c>
      <c r="K106" s="23">
        <v>0</v>
      </c>
    </row>
    <row r="107" spans="1:11" ht="13.4" customHeight="1">
      <c r="A107" t="s">
        <v>43</v>
      </c>
      <c r="B107" t="s">
        <v>319</v>
      </c>
      <c r="C107" s="23">
        <v>4.82E-2</v>
      </c>
      <c r="D107" s="23">
        <v>1.1999999999999999E-3</v>
      </c>
      <c r="E107" s="23">
        <v>1.32E-2</v>
      </c>
      <c r="F107" s="23">
        <v>7.3499999999999996E-2</v>
      </c>
      <c r="G107" s="23">
        <v>2.9100000000000001E-2</v>
      </c>
      <c r="H107" s="23">
        <v>0.17469999999999999</v>
      </c>
      <c r="I107" s="23">
        <v>2.3999999999999998E-3</v>
      </c>
      <c r="J107" s="23">
        <v>0.2409</v>
      </c>
      <c r="K107" s="23">
        <v>0</v>
      </c>
    </row>
    <row r="108" spans="1:11" ht="13.4" customHeight="1">
      <c r="A108" t="s">
        <v>44</v>
      </c>
      <c r="B108" t="s">
        <v>319</v>
      </c>
      <c r="C108" s="23">
        <v>5.5E-2</v>
      </c>
      <c r="D108" s="23">
        <v>6.9999999999999999E-4</v>
      </c>
      <c r="E108" s="23">
        <v>8.9999999999999998E-4</v>
      </c>
      <c r="F108" s="23">
        <v>7.9000000000000008E-3</v>
      </c>
      <c r="G108" s="23">
        <v>7.0000000000000001E-3</v>
      </c>
      <c r="H108" s="23">
        <v>0.34570000000000001</v>
      </c>
      <c r="I108" s="23">
        <v>3.2899999999999999E-2</v>
      </c>
      <c r="J108" s="23">
        <v>1.8800000000000001E-2</v>
      </c>
      <c r="K108" s="23">
        <v>0</v>
      </c>
    </row>
    <row r="109" spans="1:11" ht="13.4" customHeight="1">
      <c r="A109" t="s">
        <v>45</v>
      </c>
      <c r="B109" t="s">
        <v>319</v>
      </c>
      <c r="C109" s="23">
        <v>9.4000000000000004E-3</v>
      </c>
      <c r="D109" s="23">
        <v>2.3E-3</v>
      </c>
      <c r="E109" s="23">
        <v>2E-3</v>
      </c>
      <c r="F109" s="23">
        <v>8.2000000000000007E-3</v>
      </c>
      <c r="G109" s="23">
        <v>9.7999999999999997E-3</v>
      </c>
      <c r="H109" s="23">
        <v>3.3799999999999997E-2</v>
      </c>
      <c r="I109" s="23">
        <v>1.03E-2</v>
      </c>
      <c r="J109" s="23">
        <v>6.9199999999999998E-2</v>
      </c>
      <c r="K109" s="23">
        <v>2.0000000000000001E-4</v>
      </c>
    </row>
    <row r="110" spans="1:11" ht="13.4" customHeight="1">
      <c r="A110" t="s">
        <v>46</v>
      </c>
      <c r="B110" t="s">
        <v>319</v>
      </c>
      <c r="C110" s="23">
        <v>5.0000000000000001E-4</v>
      </c>
      <c r="D110" s="23">
        <v>2.0000000000000001E-4</v>
      </c>
      <c r="E110" s="23">
        <v>2.9999999999999997E-4</v>
      </c>
      <c r="F110" s="23">
        <v>4.0000000000000002E-4</v>
      </c>
      <c r="G110" s="23">
        <v>2.9999999999999997E-4</v>
      </c>
      <c r="H110" s="23">
        <v>1.6999999999999999E-3</v>
      </c>
      <c r="I110" s="23">
        <v>5.0000000000000001E-4</v>
      </c>
      <c r="J110" s="23">
        <v>4.0000000000000002E-4</v>
      </c>
      <c r="K110" s="23">
        <v>1E-4</v>
      </c>
    </row>
    <row r="111" spans="1:11" ht="13.4" customHeight="1">
      <c r="A111" t="s">
        <v>47</v>
      </c>
      <c r="B111" t="s">
        <v>319</v>
      </c>
      <c r="C111" s="23">
        <v>4.4000000000000003E-3</v>
      </c>
      <c r="D111" s="23">
        <v>8.0000000000000004E-4</v>
      </c>
      <c r="E111" s="23">
        <v>6.9999999999999999E-4</v>
      </c>
      <c r="F111" s="23">
        <v>3.8999999999999998E-3</v>
      </c>
      <c r="G111" s="23">
        <v>3.2000000000000002E-3</v>
      </c>
      <c r="H111" s="23">
        <v>1.9800000000000002E-2</v>
      </c>
      <c r="I111" s="23">
        <v>1.4E-3</v>
      </c>
      <c r="J111" s="23">
        <v>5.0000000000000001E-3</v>
      </c>
      <c r="K111" s="23">
        <v>2.0000000000000001E-4</v>
      </c>
    </row>
    <row r="112" spans="1:11" ht="13.4" customHeight="1">
      <c r="A112" t="s">
        <v>48</v>
      </c>
      <c r="B112" t="s">
        <v>318</v>
      </c>
      <c r="C112" s="23">
        <v>2.2000000000000001E-3</v>
      </c>
      <c r="D112" s="23">
        <v>1.9E-3</v>
      </c>
      <c r="E112" s="23">
        <v>2E-3</v>
      </c>
      <c r="F112" s="23">
        <v>3.5999999999999999E-3</v>
      </c>
      <c r="G112" s="23">
        <v>3.0000000000000001E-3</v>
      </c>
      <c r="H112" s="23">
        <v>1.2999999999999999E-3</v>
      </c>
      <c r="I112" s="23">
        <v>1.6999999999999999E-3</v>
      </c>
      <c r="J112" s="23">
        <v>6.9999999999999999E-4</v>
      </c>
      <c r="K112" s="23">
        <v>0</v>
      </c>
    </row>
    <row r="113" spans="1:11" ht="13.4" customHeight="1">
      <c r="A113" t="s">
        <v>49</v>
      </c>
      <c r="B113" t="s">
        <v>318</v>
      </c>
      <c r="C113" s="23">
        <v>1E-4</v>
      </c>
      <c r="D113" s="23">
        <v>1E-4</v>
      </c>
      <c r="E113" s="23">
        <v>1E-4</v>
      </c>
      <c r="F113" s="23">
        <v>1E-4</v>
      </c>
      <c r="G113" s="23">
        <v>2.9999999999999997E-4</v>
      </c>
      <c r="H113" s="23">
        <v>1E-4</v>
      </c>
      <c r="I113" s="23">
        <v>1.6000000000000001E-3</v>
      </c>
      <c r="J113" s="23">
        <v>0</v>
      </c>
      <c r="K113" s="23">
        <v>0</v>
      </c>
    </row>
    <row r="114" spans="1:11" ht="13.4" customHeight="1">
      <c r="A114" t="s">
        <v>50</v>
      </c>
      <c r="B114" t="s">
        <v>318</v>
      </c>
      <c r="C114" s="23">
        <v>4.0000000000000002E-4</v>
      </c>
      <c r="D114" s="23">
        <v>2.0000000000000001E-4</v>
      </c>
      <c r="E114" s="23">
        <v>1E-3</v>
      </c>
      <c r="F114" s="23">
        <v>2.0000000000000001E-4</v>
      </c>
      <c r="G114" s="23">
        <v>2.9999999999999997E-4</v>
      </c>
      <c r="H114" s="23">
        <v>1E-4</v>
      </c>
      <c r="I114" s="23">
        <v>1.1999999999999999E-3</v>
      </c>
      <c r="J114" s="23">
        <v>2.0000000000000001E-4</v>
      </c>
      <c r="K114" s="23">
        <v>0</v>
      </c>
    </row>
    <row r="115" spans="1:11" ht="13.4" customHeight="1">
      <c r="A115" t="s">
        <v>51</v>
      </c>
      <c r="B115" t="s">
        <v>318</v>
      </c>
      <c r="C115" s="23">
        <v>0</v>
      </c>
      <c r="D115" s="23">
        <v>0</v>
      </c>
      <c r="E115" s="23">
        <v>-1E-4</v>
      </c>
      <c r="F115" s="23">
        <v>0</v>
      </c>
      <c r="G115" s="23">
        <v>0</v>
      </c>
      <c r="H115" s="23">
        <v>0</v>
      </c>
      <c r="I115" s="23">
        <v>-2.0000000000000001E-4</v>
      </c>
      <c r="J115" s="23">
        <v>0</v>
      </c>
      <c r="K115" s="23">
        <v>0</v>
      </c>
    </row>
    <row r="116" spans="1:11" ht="13.4" customHeight="1">
      <c r="A116" t="s">
        <v>52</v>
      </c>
      <c r="B116" t="s">
        <v>318</v>
      </c>
      <c r="C116" s="23">
        <v>1E-4</v>
      </c>
      <c r="D116" s="23">
        <v>2.0000000000000001E-4</v>
      </c>
      <c r="E116" s="23">
        <v>2.9999999999999997E-4</v>
      </c>
      <c r="F116" s="23">
        <v>1E-4</v>
      </c>
      <c r="G116" s="23">
        <v>0</v>
      </c>
      <c r="H116" s="23">
        <v>0</v>
      </c>
      <c r="I116" s="23">
        <v>0</v>
      </c>
      <c r="J116" s="23">
        <v>0</v>
      </c>
      <c r="K116" s="23">
        <v>0</v>
      </c>
    </row>
    <row r="117" spans="1:11" ht="13.4" customHeight="1">
      <c r="A117" t="s">
        <v>53</v>
      </c>
      <c r="B117" t="s">
        <v>318</v>
      </c>
      <c r="C117" s="23">
        <v>2.0000000000000001E-4</v>
      </c>
      <c r="D117" s="23">
        <v>4.0000000000000002E-4</v>
      </c>
      <c r="E117" s="23">
        <v>2.0000000000000001E-4</v>
      </c>
      <c r="F117" s="23">
        <v>1E-4</v>
      </c>
      <c r="G117" s="23">
        <v>2.0000000000000001E-4</v>
      </c>
      <c r="H117" s="23">
        <v>1E-4</v>
      </c>
      <c r="I117" s="23">
        <v>1E-4</v>
      </c>
      <c r="J117" s="23">
        <v>0</v>
      </c>
      <c r="K117" s="23">
        <v>0</v>
      </c>
    </row>
    <row r="118" spans="1:11" ht="13.4" customHeight="1">
      <c r="A118" t="s">
        <v>54</v>
      </c>
      <c r="B118" t="s">
        <v>318</v>
      </c>
      <c r="C118" s="23">
        <v>1E-4</v>
      </c>
      <c r="D118" s="23">
        <v>2.0000000000000001E-4</v>
      </c>
      <c r="E118" s="23">
        <v>2.0000000000000001E-4</v>
      </c>
      <c r="F118" s="23">
        <v>1E-4</v>
      </c>
      <c r="G118" s="23">
        <v>2.0000000000000001E-4</v>
      </c>
      <c r="H118" s="23">
        <v>1E-4</v>
      </c>
      <c r="I118" s="23">
        <v>2.0000000000000001E-4</v>
      </c>
      <c r="J118" s="23">
        <v>1E-4</v>
      </c>
      <c r="K118" s="23">
        <v>1E-4</v>
      </c>
    </row>
    <row r="119" spans="1:11" ht="13.4" customHeight="1">
      <c r="A119" t="s">
        <v>55</v>
      </c>
      <c r="B119" t="s">
        <v>318</v>
      </c>
      <c r="C119" s="23">
        <v>2.0000000000000001E-4</v>
      </c>
      <c r="D119" s="23">
        <v>2.0000000000000001E-4</v>
      </c>
      <c r="E119" s="23">
        <v>2.0000000000000001E-4</v>
      </c>
      <c r="F119" s="23">
        <v>4.0000000000000002E-4</v>
      </c>
      <c r="G119" s="23">
        <v>1E-4</v>
      </c>
      <c r="H119" s="23">
        <v>0</v>
      </c>
      <c r="I119" s="23">
        <v>4.0000000000000002E-4</v>
      </c>
      <c r="J119" s="23">
        <v>0</v>
      </c>
      <c r="K119" s="23">
        <v>0</v>
      </c>
    </row>
    <row r="120" spans="1:11" ht="13.4" customHeight="1">
      <c r="A120" t="s">
        <v>56</v>
      </c>
      <c r="B120" t="s">
        <v>318</v>
      </c>
      <c r="C120" s="23">
        <v>1E-3</v>
      </c>
      <c r="D120" s="23">
        <v>1.2999999999999999E-3</v>
      </c>
      <c r="E120" s="23">
        <v>1.1999999999999999E-3</v>
      </c>
      <c r="F120" s="23">
        <v>1.1999999999999999E-3</v>
      </c>
      <c r="G120" s="23">
        <v>8.0000000000000004E-4</v>
      </c>
      <c r="H120" s="23">
        <v>4.0000000000000002E-4</v>
      </c>
      <c r="I120" s="23">
        <v>1E-3</v>
      </c>
      <c r="J120" s="23">
        <v>2.0000000000000001E-4</v>
      </c>
      <c r="K120" s="23">
        <v>1E-4</v>
      </c>
    </row>
    <row r="121" spans="1:11" ht="13.4" customHeight="1">
      <c r="A121" t="s">
        <v>57</v>
      </c>
      <c r="B121" t="s">
        <v>318</v>
      </c>
      <c r="C121" s="23">
        <v>2.0000000000000001E-4</v>
      </c>
      <c r="D121" s="23">
        <v>2.0000000000000001E-4</v>
      </c>
      <c r="E121" s="23">
        <v>2.0000000000000001E-4</v>
      </c>
      <c r="F121" s="23">
        <v>2.0000000000000001E-4</v>
      </c>
      <c r="G121" s="23">
        <v>1E-4</v>
      </c>
      <c r="H121" s="23">
        <v>1E-4</v>
      </c>
      <c r="I121" s="23">
        <v>1E-4</v>
      </c>
      <c r="J121" s="23">
        <v>2.9999999999999997E-4</v>
      </c>
      <c r="K121" s="23">
        <v>0</v>
      </c>
    </row>
    <row r="122" spans="1:11" ht="13.4" customHeight="1">
      <c r="A122" t="s">
        <v>58</v>
      </c>
      <c r="B122" t="s">
        <v>318</v>
      </c>
      <c r="C122" s="23">
        <v>4.0000000000000002E-4</v>
      </c>
      <c r="D122" s="23">
        <v>4.0000000000000002E-4</v>
      </c>
      <c r="E122" s="23">
        <v>4.0000000000000002E-4</v>
      </c>
      <c r="F122" s="23">
        <v>4.0000000000000002E-4</v>
      </c>
      <c r="G122" s="23">
        <v>5.0000000000000001E-4</v>
      </c>
      <c r="H122" s="23">
        <v>2.9999999999999997E-4</v>
      </c>
      <c r="I122" s="23">
        <v>6.9999999999999999E-4</v>
      </c>
      <c r="J122" s="23">
        <v>5.9999999999999995E-4</v>
      </c>
      <c r="K122" s="23">
        <v>1E-4</v>
      </c>
    </row>
    <row r="123" spans="1:11" ht="13.4" customHeight="1">
      <c r="A123" t="s">
        <v>59</v>
      </c>
      <c r="B123" t="s">
        <v>318</v>
      </c>
      <c r="C123" s="23">
        <v>4.0000000000000002E-4</v>
      </c>
      <c r="D123" s="23">
        <v>2.9999999999999997E-4</v>
      </c>
      <c r="E123" s="23">
        <v>4.0000000000000002E-4</v>
      </c>
      <c r="F123" s="23">
        <v>1E-4</v>
      </c>
      <c r="G123" s="23">
        <v>2.5000000000000001E-3</v>
      </c>
      <c r="H123" s="23">
        <v>2.0000000000000001E-4</v>
      </c>
      <c r="I123" s="23">
        <v>6.9999999999999999E-4</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2.0000000000000001E-4</v>
      </c>
      <c r="D125" s="23">
        <v>1E-4</v>
      </c>
      <c r="E125" s="23">
        <v>2.0000000000000001E-4</v>
      </c>
      <c r="F125" s="23">
        <v>2.0000000000000001E-4</v>
      </c>
      <c r="G125" s="23">
        <v>1E-4</v>
      </c>
      <c r="H125" s="23">
        <v>1E-4</v>
      </c>
      <c r="I125" s="23">
        <v>0</v>
      </c>
      <c r="J125" s="23">
        <v>0</v>
      </c>
      <c r="K125" s="23">
        <v>0</v>
      </c>
    </row>
    <row r="126" spans="1:11" ht="13.4" customHeight="1">
      <c r="A126" t="s">
        <v>62</v>
      </c>
      <c r="B126" t="s">
        <v>318</v>
      </c>
      <c r="C126" s="23">
        <v>-5.9999999999999995E-4</v>
      </c>
      <c r="D126" s="23">
        <v>-4.0000000000000002E-4</v>
      </c>
      <c r="E126" s="23">
        <v>-1E-3</v>
      </c>
      <c r="F126" s="23">
        <v>-4.0000000000000002E-4</v>
      </c>
      <c r="G126" s="23">
        <v>-5.0000000000000001E-4</v>
      </c>
      <c r="H126" s="23">
        <v>-2.9999999999999997E-4</v>
      </c>
      <c r="I126" s="23">
        <v>-4.0000000000000002E-4</v>
      </c>
      <c r="J126" s="23">
        <v>-2.9999999999999997E-4</v>
      </c>
      <c r="K126" s="23">
        <v>0</v>
      </c>
    </row>
    <row r="127" spans="1:11" ht="13.4" customHeight="1">
      <c r="A127" t="s">
        <v>63</v>
      </c>
      <c r="B127" t="s">
        <v>318</v>
      </c>
      <c r="C127" s="23">
        <v>-1E-4</v>
      </c>
      <c r="D127" s="23">
        <v>-1E-4</v>
      </c>
      <c r="E127" s="23">
        <v>-4.0000000000000002E-4</v>
      </c>
      <c r="F127" s="23">
        <v>-1E-4</v>
      </c>
      <c r="G127" s="23">
        <v>0</v>
      </c>
      <c r="H127" s="23">
        <v>0</v>
      </c>
      <c r="I127" s="23">
        <v>-2.9999999999999997E-4</v>
      </c>
      <c r="J127" s="23">
        <v>0</v>
      </c>
      <c r="K127" s="23">
        <v>0</v>
      </c>
    </row>
    <row r="128" spans="1:11" ht="13.4" customHeight="1">
      <c r="A128" t="s">
        <v>64</v>
      </c>
      <c r="B128" t="s">
        <v>318</v>
      </c>
      <c r="C128" s="23">
        <v>5.9999999999999995E-4</v>
      </c>
      <c r="D128" s="23">
        <v>5.9999999999999995E-4</v>
      </c>
      <c r="E128" s="23">
        <v>8.0000000000000004E-4</v>
      </c>
      <c r="F128" s="23">
        <v>5.0000000000000001E-4</v>
      </c>
      <c r="G128" s="23">
        <v>4.0000000000000002E-4</v>
      </c>
      <c r="H128" s="23">
        <v>2.9999999999999997E-4</v>
      </c>
      <c r="I128" s="23">
        <v>2.9999999999999997E-4</v>
      </c>
      <c r="J128" s="23">
        <v>5.9999999999999995E-4</v>
      </c>
      <c r="K128" s="23">
        <v>2.0000000000000001E-4</v>
      </c>
    </row>
    <row r="129" spans="1:11" ht="13.4" customHeight="1">
      <c r="A129" t="s">
        <v>65</v>
      </c>
      <c r="B129" t="s">
        <v>318</v>
      </c>
      <c r="C129" s="23">
        <v>1E-4</v>
      </c>
      <c r="D129" s="23">
        <v>1E-4</v>
      </c>
      <c r="E129" s="23">
        <v>1E-4</v>
      </c>
      <c r="F129" s="23">
        <v>0</v>
      </c>
      <c r="G129" s="23">
        <v>6.9999999999999999E-4</v>
      </c>
      <c r="H129" s="23">
        <v>1E-4</v>
      </c>
      <c r="I129" s="23">
        <v>2.9999999999999997E-4</v>
      </c>
      <c r="J129" s="23">
        <v>0</v>
      </c>
      <c r="K129" s="23">
        <v>0</v>
      </c>
    </row>
    <row r="130" spans="1:11" ht="13.4" customHeight="1">
      <c r="A130" t="s">
        <v>66</v>
      </c>
      <c r="B130" t="s">
        <v>318</v>
      </c>
      <c r="C130" s="23">
        <v>1E-4</v>
      </c>
      <c r="D130" s="23">
        <v>1E-4</v>
      </c>
      <c r="E130" s="23">
        <v>1E-4</v>
      </c>
      <c r="F130" s="23">
        <v>1E-4</v>
      </c>
      <c r="G130" s="23">
        <v>2.0000000000000001E-4</v>
      </c>
      <c r="H130" s="23">
        <v>1E-4</v>
      </c>
      <c r="I130" s="23">
        <v>5.0000000000000001E-4</v>
      </c>
      <c r="J130" s="23">
        <v>0</v>
      </c>
      <c r="K130" s="23">
        <v>0</v>
      </c>
    </row>
    <row r="131" spans="1:11" ht="13.4" customHeight="1">
      <c r="A131" t="s">
        <v>67</v>
      </c>
      <c r="B131" t="s">
        <v>318</v>
      </c>
      <c r="C131" s="23">
        <v>-2.9999999999999997E-4</v>
      </c>
      <c r="D131" s="23">
        <v>-2.9999999999999997E-4</v>
      </c>
      <c r="E131" s="23">
        <v>-2.9999999999999997E-4</v>
      </c>
      <c r="F131" s="23">
        <v>-2.9999999999999997E-4</v>
      </c>
      <c r="G131" s="23">
        <v>-2.9999999999999997E-4</v>
      </c>
      <c r="H131" s="23">
        <v>-1E-4</v>
      </c>
      <c r="I131" s="23">
        <v>-2.0000000000000001E-4</v>
      </c>
      <c r="J131" s="23">
        <v>-2.0000000000000001E-4</v>
      </c>
      <c r="K131" s="23">
        <v>-1E-4</v>
      </c>
    </row>
    <row r="132" spans="1:11" ht="13.4" customHeight="1">
      <c r="A132" t="s">
        <v>68</v>
      </c>
      <c r="B132" t="s">
        <v>318</v>
      </c>
      <c r="C132" s="23">
        <v>2.9999999999999997E-4</v>
      </c>
      <c r="D132" s="23">
        <v>2.0000000000000001E-4</v>
      </c>
      <c r="E132" s="23">
        <v>4.0000000000000002E-4</v>
      </c>
      <c r="F132" s="23">
        <v>2.0000000000000001E-4</v>
      </c>
      <c r="G132" s="23">
        <v>1E-4</v>
      </c>
      <c r="H132" s="23">
        <v>1E-4</v>
      </c>
      <c r="I132" s="23">
        <v>2.2000000000000001E-3</v>
      </c>
      <c r="J132" s="23">
        <v>0</v>
      </c>
      <c r="K132" s="23">
        <v>0</v>
      </c>
    </row>
    <row r="133" spans="1:11" ht="13.4" customHeight="1">
      <c r="A133" t="s">
        <v>69</v>
      </c>
      <c r="B133" t="s">
        <v>318</v>
      </c>
      <c r="C133" s="23">
        <v>1E-4</v>
      </c>
      <c r="D133" s="23">
        <v>1E-4</v>
      </c>
      <c r="E133" s="23">
        <v>1E-4</v>
      </c>
      <c r="F133" s="23">
        <v>0</v>
      </c>
      <c r="G133" s="23">
        <v>1E-4</v>
      </c>
      <c r="H133" s="23">
        <v>0</v>
      </c>
      <c r="I133" s="23">
        <v>0</v>
      </c>
      <c r="J133" s="23">
        <v>0</v>
      </c>
      <c r="K133" s="23">
        <v>0</v>
      </c>
    </row>
    <row r="134" spans="1:11" ht="13.4" customHeight="1">
      <c r="A134" t="s">
        <v>70</v>
      </c>
      <c r="B134" t="s">
        <v>318</v>
      </c>
      <c r="C134" s="23">
        <v>0</v>
      </c>
      <c r="D134" s="23">
        <v>0</v>
      </c>
      <c r="E134" s="23">
        <v>0</v>
      </c>
      <c r="F134" s="23">
        <v>0</v>
      </c>
      <c r="G134" s="23">
        <v>0</v>
      </c>
      <c r="H134" s="23">
        <v>0</v>
      </c>
      <c r="I134" s="23">
        <v>0</v>
      </c>
      <c r="J134" s="23">
        <v>0</v>
      </c>
      <c r="K134" s="23">
        <v>0</v>
      </c>
    </row>
    <row r="135" spans="1:11" ht="13.4" customHeight="1">
      <c r="A135" t="s">
        <v>71</v>
      </c>
      <c r="B135" t="s">
        <v>318</v>
      </c>
      <c r="C135" s="23">
        <v>1.5E-3</v>
      </c>
      <c r="D135" s="23">
        <v>8.9999999999999998E-4</v>
      </c>
      <c r="E135" s="23">
        <v>2.3E-3</v>
      </c>
      <c r="F135" s="23">
        <v>1.6000000000000001E-3</v>
      </c>
      <c r="G135" s="23">
        <v>5.0000000000000001E-4</v>
      </c>
      <c r="H135" s="23">
        <v>2E-3</v>
      </c>
      <c r="I135" s="23">
        <v>4.0000000000000002E-4</v>
      </c>
      <c r="J135" s="23">
        <v>0</v>
      </c>
      <c r="K135" s="23">
        <v>0</v>
      </c>
    </row>
    <row r="136" spans="1:11" ht="13.4" customHeight="1">
      <c r="A136" t="s">
        <v>72</v>
      </c>
      <c r="B136" t="s">
        <v>318</v>
      </c>
      <c r="C136" s="23">
        <v>8.9999999999999998E-4</v>
      </c>
      <c r="D136" s="23">
        <v>1.1000000000000001E-3</v>
      </c>
      <c r="E136" s="23">
        <v>1.6000000000000001E-3</v>
      </c>
      <c r="F136" s="23">
        <v>4.0000000000000002E-4</v>
      </c>
      <c r="G136" s="23">
        <v>4.0000000000000002E-4</v>
      </c>
      <c r="H136" s="23">
        <v>2.9999999999999997E-4</v>
      </c>
      <c r="I136" s="23">
        <v>5.0000000000000001E-4</v>
      </c>
      <c r="J136" s="23">
        <v>2.0000000000000001E-4</v>
      </c>
      <c r="K136" s="23">
        <v>0</v>
      </c>
    </row>
    <row r="137" spans="1:11" ht="13.4" customHeight="1">
      <c r="A137" t="s">
        <v>73</v>
      </c>
      <c r="B137" t="s">
        <v>318</v>
      </c>
      <c r="C137" s="23">
        <v>1E-4</v>
      </c>
      <c r="D137" s="23">
        <v>2.9999999999999997E-4</v>
      </c>
      <c r="E137" s="23">
        <v>0</v>
      </c>
      <c r="F137" s="23">
        <v>0</v>
      </c>
      <c r="G137" s="23">
        <v>0</v>
      </c>
      <c r="H137" s="23">
        <v>0</v>
      </c>
      <c r="I137" s="23">
        <v>0</v>
      </c>
      <c r="J137" s="23">
        <v>0</v>
      </c>
      <c r="K137" s="23">
        <v>0</v>
      </c>
    </row>
    <row r="138" spans="1:11" ht="13.4" customHeight="1">
      <c r="A138" t="s">
        <v>74</v>
      </c>
      <c r="B138" t="s">
        <v>318</v>
      </c>
      <c r="C138" s="23">
        <v>1.2999999999999999E-3</v>
      </c>
      <c r="D138" s="23">
        <v>8.9999999999999998E-4</v>
      </c>
      <c r="E138" s="23">
        <v>1.1999999999999999E-3</v>
      </c>
      <c r="F138" s="23">
        <v>1.9E-3</v>
      </c>
      <c r="G138" s="23">
        <v>5.9999999999999995E-4</v>
      </c>
      <c r="H138" s="23">
        <v>2.3E-3</v>
      </c>
      <c r="I138" s="23">
        <v>5.9999999999999995E-4</v>
      </c>
      <c r="J138" s="23">
        <v>1.5E-3</v>
      </c>
      <c r="K138" s="23">
        <v>1E-4</v>
      </c>
    </row>
    <row r="139" spans="1:11" ht="13.4" customHeight="1">
      <c r="A139" t="s">
        <v>75</v>
      </c>
      <c r="B139" t="s">
        <v>318</v>
      </c>
      <c r="C139" s="23">
        <v>0</v>
      </c>
      <c r="D139" s="23">
        <v>1E-4</v>
      </c>
      <c r="E139" s="23">
        <v>1E-4</v>
      </c>
      <c r="F139" s="23">
        <v>0</v>
      </c>
      <c r="G139" s="23">
        <v>0</v>
      </c>
      <c r="H139" s="23">
        <v>0</v>
      </c>
      <c r="I139" s="23">
        <v>0</v>
      </c>
      <c r="J139" s="23">
        <v>0</v>
      </c>
      <c r="K139" s="23">
        <v>0</v>
      </c>
    </row>
    <row r="140" spans="1:11" ht="13.4" customHeight="1">
      <c r="A140" t="s">
        <v>76</v>
      </c>
      <c r="B140" t="s">
        <v>318</v>
      </c>
      <c r="C140" s="23">
        <v>-5.9999999999999995E-4</v>
      </c>
      <c r="D140" s="23">
        <v>-5.0000000000000001E-4</v>
      </c>
      <c r="E140" s="23">
        <v>-8.9999999999999998E-4</v>
      </c>
      <c r="F140" s="23">
        <v>-5.0000000000000001E-4</v>
      </c>
      <c r="G140" s="23">
        <v>-5.9999999999999995E-4</v>
      </c>
      <c r="H140" s="23">
        <v>-2.9999999999999997E-4</v>
      </c>
      <c r="I140" s="23">
        <v>-2.0000000000000001E-4</v>
      </c>
      <c r="J140" s="23">
        <v>-4.0000000000000002E-4</v>
      </c>
      <c r="K140" s="23">
        <v>0</v>
      </c>
    </row>
    <row r="141" spans="1:11" ht="13.4" customHeight="1">
      <c r="A141" t="s">
        <v>77</v>
      </c>
      <c r="B141" t="s">
        <v>318</v>
      </c>
      <c r="C141" s="23">
        <v>0</v>
      </c>
      <c r="D141" s="23">
        <v>0</v>
      </c>
      <c r="E141" s="23">
        <v>0</v>
      </c>
      <c r="F141" s="23">
        <v>0</v>
      </c>
      <c r="G141" s="23">
        <v>0</v>
      </c>
      <c r="H141" s="23">
        <v>0</v>
      </c>
      <c r="I141" s="23">
        <v>0</v>
      </c>
      <c r="J141" s="23">
        <v>0</v>
      </c>
      <c r="K141" s="23">
        <v>0</v>
      </c>
    </row>
    <row r="142" spans="1:11" ht="13.4" customHeight="1">
      <c r="A142" t="s">
        <v>78</v>
      </c>
      <c r="B142" t="s">
        <v>318</v>
      </c>
      <c r="C142" s="23">
        <v>2.0000000000000001E-4</v>
      </c>
      <c r="D142" s="23">
        <v>2.0000000000000001E-4</v>
      </c>
      <c r="E142" s="23">
        <v>2.0000000000000001E-4</v>
      </c>
      <c r="F142" s="23">
        <v>2.0000000000000001E-4</v>
      </c>
      <c r="G142" s="23">
        <v>4.0000000000000002E-4</v>
      </c>
      <c r="H142" s="23">
        <v>1E-4</v>
      </c>
      <c r="I142" s="23">
        <v>1E-4</v>
      </c>
      <c r="J142" s="23">
        <v>1E-4</v>
      </c>
      <c r="K142" s="23">
        <v>0</v>
      </c>
    </row>
    <row r="143" spans="1:11" ht="13.4" customHeight="1">
      <c r="A143" t="s">
        <v>79</v>
      </c>
      <c r="B143" t="s">
        <v>318</v>
      </c>
      <c r="C143" s="23">
        <v>1E-4</v>
      </c>
      <c r="D143" s="23">
        <v>1E-4</v>
      </c>
      <c r="E143" s="23">
        <v>1E-4</v>
      </c>
      <c r="F143" s="23">
        <v>0</v>
      </c>
      <c r="G143" s="23">
        <v>1E-4</v>
      </c>
      <c r="H143" s="23">
        <v>1E-4</v>
      </c>
      <c r="I143" s="23">
        <v>1E-4</v>
      </c>
      <c r="J143" s="23">
        <v>6.9999999999999999E-4</v>
      </c>
      <c r="K143" s="23">
        <v>0</v>
      </c>
    </row>
    <row r="144" spans="1:11" ht="13.4" customHeight="1">
      <c r="A144" t="s">
        <v>80</v>
      </c>
      <c r="B144" t="s">
        <v>318</v>
      </c>
      <c r="C144" s="23">
        <v>2.0000000000000001E-4</v>
      </c>
      <c r="D144" s="23">
        <v>2.0000000000000001E-4</v>
      </c>
      <c r="E144" s="23">
        <v>1E-4</v>
      </c>
      <c r="F144" s="23">
        <v>2.9999999999999997E-4</v>
      </c>
      <c r="G144" s="23">
        <v>2.0000000000000001E-4</v>
      </c>
      <c r="H144" s="23">
        <v>2.0000000000000001E-4</v>
      </c>
      <c r="I144" s="23">
        <v>2.9999999999999997E-4</v>
      </c>
      <c r="J144" s="23">
        <v>1E-4</v>
      </c>
      <c r="K144" s="23">
        <v>0</v>
      </c>
    </row>
    <row r="145" spans="1:11" ht="13.4" customHeight="1">
      <c r="A145" t="s">
        <v>81</v>
      </c>
      <c r="B145" t="s">
        <v>318</v>
      </c>
      <c r="C145" s="23">
        <v>1E-4</v>
      </c>
      <c r="D145" s="23">
        <v>1E-4</v>
      </c>
      <c r="E145" s="23">
        <v>2.0000000000000001E-4</v>
      </c>
      <c r="F145" s="23">
        <v>2.0000000000000001E-4</v>
      </c>
      <c r="G145" s="23">
        <v>1E-4</v>
      </c>
      <c r="H145" s="23">
        <v>1E-4</v>
      </c>
      <c r="I145" s="23">
        <v>2.0000000000000001E-4</v>
      </c>
      <c r="J145" s="23">
        <v>1E-4</v>
      </c>
      <c r="K145" s="23">
        <v>0</v>
      </c>
    </row>
    <row r="146" spans="1:11" ht="13.4" customHeight="1">
      <c r="A146" t="s">
        <v>82</v>
      </c>
      <c r="B146" t="s">
        <v>318</v>
      </c>
      <c r="C146" s="23">
        <v>0</v>
      </c>
      <c r="D146" s="23">
        <v>0</v>
      </c>
      <c r="E146" s="23">
        <v>0</v>
      </c>
      <c r="F146" s="23">
        <v>0</v>
      </c>
      <c r="G146" s="23">
        <v>0</v>
      </c>
      <c r="H146" s="23">
        <v>0</v>
      </c>
      <c r="I146" s="23">
        <v>0</v>
      </c>
      <c r="J146" s="23">
        <v>1E-4</v>
      </c>
      <c r="K146" s="23">
        <v>0</v>
      </c>
    </row>
    <row r="147" spans="1:11" ht="13.4" customHeight="1">
      <c r="A147" t="s">
        <v>83</v>
      </c>
      <c r="B147" t="s">
        <v>318</v>
      </c>
      <c r="C147" s="23">
        <v>2.0000000000000001E-4</v>
      </c>
      <c r="D147" s="23">
        <v>2.0000000000000001E-4</v>
      </c>
      <c r="E147" s="23">
        <v>2.0000000000000001E-4</v>
      </c>
      <c r="F147" s="23">
        <v>2.0000000000000001E-4</v>
      </c>
      <c r="G147" s="23">
        <v>2.9999999999999997E-4</v>
      </c>
      <c r="H147" s="23">
        <v>1E-4</v>
      </c>
      <c r="I147" s="23">
        <v>1E-4</v>
      </c>
      <c r="J147" s="23">
        <v>1E-4</v>
      </c>
      <c r="K147" s="23">
        <v>0</v>
      </c>
    </row>
    <row r="148" spans="1:11" ht="13.4" customHeight="1">
      <c r="A148" t="s">
        <v>84</v>
      </c>
      <c r="B148" t="s">
        <v>318</v>
      </c>
      <c r="C148" s="23">
        <v>2.5999999999999999E-3</v>
      </c>
      <c r="D148" s="23">
        <v>1E-3</v>
      </c>
      <c r="E148" s="23">
        <v>8.9999999999999998E-4</v>
      </c>
      <c r="F148" s="23">
        <v>3.3999999999999998E-3</v>
      </c>
      <c r="G148" s="23">
        <v>1.6999999999999999E-3</v>
      </c>
      <c r="H148" s="23">
        <v>7.9000000000000008E-3</v>
      </c>
      <c r="I148" s="23">
        <v>6.8999999999999999E-3</v>
      </c>
      <c r="J148" s="23">
        <v>2.5000000000000001E-3</v>
      </c>
      <c r="K148" s="23">
        <v>0</v>
      </c>
    </row>
    <row r="149" spans="1:11" ht="13.4" customHeight="1">
      <c r="A149" t="s">
        <v>85</v>
      </c>
      <c r="B149" t="s">
        <v>318</v>
      </c>
      <c r="C149" s="23">
        <v>0</v>
      </c>
      <c r="D149" s="23">
        <v>0</v>
      </c>
      <c r="E149" s="23">
        <v>0</v>
      </c>
      <c r="F149" s="23">
        <v>0</v>
      </c>
      <c r="G149" s="23">
        <v>0</v>
      </c>
      <c r="H149" s="23">
        <v>0</v>
      </c>
      <c r="I149" s="23">
        <v>0</v>
      </c>
      <c r="J149" s="23">
        <v>5.0000000000000001E-4</v>
      </c>
      <c r="K149" s="23">
        <v>0</v>
      </c>
    </row>
    <row r="150" spans="1:11" ht="13.4" customHeight="1">
      <c r="A150" t="s">
        <v>86</v>
      </c>
      <c r="B150" t="s">
        <v>318</v>
      </c>
      <c r="C150" s="23">
        <v>8.0000000000000004E-4</v>
      </c>
      <c r="D150" s="23">
        <v>6.9999999999999999E-4</v>
      </c>
      <c r="E150" s="23">
        <v>8.9999999999999998E-4</v>
      </c>
      <c r="F150" s="23">
        <v>1.1999999999999999E-3</v>
      </c>
      <c r="G150" s="23">
        <v>1E-3</v>
      </c>
      <c r="H150" s="23">
        <v>6.9999999999999999E-4</v>
      </c>
      <c r="I150" s="23">
        <v>1E-3</v>
      </c>
      <c r="J150" s="23">
        <v>1.1999999999999999E-3</v>
      </c>
      <c r="K150" s="23">
        <v>1E-4</v>
      </c>
    </row>
    <row r="151" spans="1:11" ht="13.4" customHeight="1">
      <c r="A151" t="s">
        <v>87</v>
      </c>
      <c r="B151" t="s">
        <v>318</v>
      </c>
      <c r="C151" s="23">
        <v>-1E-4</v>
      </c>
      <c r="D151" s="23">
        <v>-1E-4</v>
      </c>
      <c r="E151" s="23">
        <v>-1E-4</v>
      </c>
      <c r="F151" s="23">
        <v>-1E-4</v>
      </c>
      <c r="G151" s="23">
        <v>-2.0000000000000001E-4</v>
      </c>
      <c r="H151" s="23">
        <v>-1E-4</v>
      </c>
      <c r="I151" s="23">
        <v>0</v>
      </c>
      <c r="J151" s="23">
        <v>0</v>
      </c>
      <c r="K151" s="23">
        <v>0</v>
      </c>
    </row>
    <row r="152" spans="1:11" ht="13.4" customHeight="1">
      <c r="A152" t="s">
        <v>88</v>
      </c>
      <c r="B152" t="s">
        <v>318</v>
      </c>
      <c r="C152" s="23">
        <v>0</v>
      </c>
      <c r="D152" s="23">
        <v>0</v>
      </c>
      <c r="E152" s="23">
        <v>0</v>
      </c>
      <c r="F152" s="23">
        <v>0</v>
      </c>
      <c r="G152" s="23">
        <v>0</v>
      </c>
      <c r="H152" s="23">
        <v>0</v>
      </c>
      <c r="I152" s="23">
        <v>0</v>
      </c>
      <c r="J152" s="23">
        <v>0</v>
      </c>
      <c r="K152" s="23">
        <v>0</v>
      </c>
    </row>
    <row r="153" spans="1:11" ht="13.4" customHeight="1">
      <c r="A153" t="s">
        <v>89</v>
      </c>
      <c r="B153" t="s">
        <v>318</v>
      </c>
      <c r="C153" s="23">
        <v>-5.4999999999999997E-3</v>
      </c>
      <c r="D153" s="23">
        <v>-2.7000000000000001E-3</v>
      </c>
      <c r="E153" s="23">
        <v>-1.1900000000000001E-2</v>
      </c>
      <c r="F153" s="23">
        <v>-6.3E-3</v>
      </c>
      <c r="G153" s="23">
        <v>-4.7999999999999996E-3</v>
      </c>
      <c r="H153" s="23">
        <v>-2.2000000000000001E-3</v>
      </c>
      <c r="I153" s="23">
        <v>-1.1999999999999999E-3</v>
      </c>
      <c r="J153" s="23">
        <v>-3.0000000000000001E-3</v>
      </c>
      <c r="K153" s="23">
        <v>-2.0000000000000001E-4</v>
      </c>
    </row>
    <row r="154" spans="1:11" ht="13.4" customHeight="1">
      <c r="A154" t="s">
        <v>90</v>
      </c>
      <c r="B154" t="s">
        <v>318</v>
      </c>
      <c r="C154" s="23">
        <v>-2.0000000000000001E-4</v>
      </c>
      <c r="D154" s="23">
        <v>-1E-4</v>
      </c>
      <c r="E154" s="23">
        <v>-1E-4</v>
      </c>
      <c r="F154" s="23">
        <v>-1E-4</v>
      </c>
      <c r="G154" s="23">
        <v>-8.0000000000000004E-4</v>
      </c>
      <c r="H154" s="23">
        <v>-2.9999999999999997E-4</v>
      </c>
      <c r="I154" s="23">
        <v>-2.9999999999999997E-4</v>
      </c>
      <c r="J154" s="23">
        <v>-5.0000000000000001E-4</v>
      </c>
      <c r="K154" s="23">
        <v>-1E-4</v>
      </c>
    </row>
    <row r="155" spans="1:11" ht="13.4" customHeight="1">
      <c r="A155" t="s">
        <v>91</v>
      </c>
      <c r="B155" t="s">
        <v>318</v>
      </c>
      <c r="C155" s="23">
        <v>-6.9999999999999999E-4</v>
      </c>
      <c r="D155" s="23">
        <v>-8.9999999999999998E-4</v>
      </c>
      <c r="E155" s="23">
        <v>-8.0000000000000004E-4</v>
      </c>
      <c r="F155" s="23">
        <v>-6.9999999999999999E-4</v>
      </c>
      <c r="G155" s="23">
        <v>-4.0000000000000002E-4</v>
      </c>
      <c r="H155" s="23">
        <v>-6.9999999999999999E-4</v>
      </c>
      <c r="I155" s="23">
        <v>0</v>
      </c>
      <c r="J155" s="23">
        <v>0</v>
      </c>
      <c r="K155" s="23">
        <v>0</v>
      </c>
    </row>
    <row r="156" spans="1:11" ht="13.4" customHeight="1">
      <c r="A156" t="s">
        <v>92</v>
      </c>
      <c r="B156" t="s">
        <v>318</v>
      </c>
      <c r="C156" s="23">
        <v>1.1999999999999999E-3</v>
      </c>
      <c r="D156" s="23">
        <v>8.9999999999999998E-4</v>
      </c>
      <c r="E156" s="23">
        <v>8.9999999999999998E-4</v>
      </c>
      <c r="F156" s="23">
        <v>2.3E-3</v>
      </c>
      <c r="G156" s="23">
        <v>8.0000000000000004E-4</v>
      </c>
      <c r="H156" s="23">
        <v>5.0000000000000001E-4</v>
      </c>
      <c r="I156" s="23">
        <v>1E-4</v>
      </c>
      <c r="J156" s="23">
        <v>6.0000000000000001E-3</v>
      </c>
      <c r="K156" s="23">
        <v>1.2999999999999999E-3</v>
      </c>
    </row>
    <row r="157" spans="1:11" ht="13.4" customHeight="1">
      <c r="A157" t="s">
        <v>93</v>
      </c>
      <c r="B157" t="s">
        <v>318</v>
      </c>
      <c r="C157" s="23">
        <v>1.9E-3</v>
      </c>
      <c r="D157" s="23">
        <v>3.0999999999999999E-3</v>
      </c>
      <c r="E157" s="23">
        <v>1.6999999999999999E-3</v>
      </c>
      <c r="F157" s="23">
        <v>1.1000000000000001E-3</v>
      </c>
      <c r="G157" s="23">
        <v>2E-3</v>
      </c>
      <c r="H157" s="23">
        <v>6.9999999999999999E-4</v>
      </c>
      <c r="I157" s="23">
        <v>2.9999999999999997E-4</v>
      </c>
      <c r="J157" s="23">
        <v>6.9999999999999999E-4</v>
      </c>
      <c r="K157" s="23">
        <v>2E-3</v>
      </c>
    </row>
    <row r="158" spans="1:11" ht="13.4" customHeight="1">
      <c r="A158" t="s">
        <v>94</v>
      </c>
      <c r="B158" t="s">
        <v>318</v>
      </c>
      <c r="C158" s="23">
        <v>2.9999999999999997E-4</v>
      </c>
      <c r="D158" s="23">
        <v>2.9999999999999997E-4</v>
      </c>
      <c r="E158" s="23">
        <v>2.9999999999999997E-4</v>
      </c>
      <c r="F158" s="23">
        <v>2.0000000000000001E-4</v>
      </c>
      <c r="G158" s="23">
        <v>2.0000000000000001E-4</v>
      </c>
      <c r="H158" s="23">
        <v>1E-4</v>
      </c>
      <c r="I158" s="23">
        <v>1E-4</v>
      </c>
      <c r="J158" s="23">
        <v>5.0000000000000001E-4</v>
      </c>
      <c r="K158" s="23">
        <v>0</v>
      </c>
    </row>
    <row r="159" spans="1:11" ht="13.4" customHeight="1">
      <c r="A159" t="s">
        <v>95</v>
      </c>
      <c r="B159" t="s">
        <v>318</v>
      </c>
      <c r="C159" s="23">
        <v>1E-4</v>
      </c>
      <c r="D159" s="23">
        <v>1E-4</v>
      </c>
      <c r="E159" s="23">
        <v>1E-4</v>
      </c>
      <c r="F159" s="23">
        <v>0</v>
      </c>
      <c r="G159" s="23">
        <v>2.9999999999999997E-4</v>
      </c>
      <c r="H159" s="23">
        <v>1E-4</v>
      </c>
      <c r="I159" s="23">
        <v>0</v>
      </c>
      <c r="J159" s="23">
        <v>0</v>
      </c>
      <c r="K159" s="23">
        <v>0</v>
      </c>
    </row>
    <row r="160" spans="1:11" ht="13.4" customHeight="1">
      <c r="A160" t="s">
        <v>96</v>
      </c>
      <c r="B160" t="s">
        <v>318</v>
      </c>
      <c r="C160" s="23">
        <v>1E-4</v>
      </c>
      <c r="D160" s="23">
        <v>1E-4</v>
      </c>
      <c r="E160" s="23">
        <v>1E-4</v>
      </c>
      <c r="F160" s="23">
        <v>2.0000000000000001E-4</v>
      </c>
      <c r="G160" s="23">
        <v>1E-4</v>
      </c>
      <c r="H160" s="23">
        <v>2.0000000000000001E-4</v>
      </c>
      <c r="I160" s="23">
        <v>1E-4</v>
      </c>
      <c r="J160" s="23">
        <v>1E-4</v>
      </c>
      <c r="K160" s="23">
        <v>0</v>
      </c>
    </row>
    <row r="161" spans="1:11" ht="13.4" customHeight="1">
      <c r="A161" t="s">
        <v>97</v>
      </c>
      <c r="B161" t="s">
        <v>318</v>
      </c>
      <c r="C161" s="23">
        <v>-1E-4</v>
      </c>
      <c r="D161" s="23">
        <v>0</v>
      </c>
      <c r="E161" s="23">
        <v>-1E-4</v>
      </c>
      <c r="F161" s="23">
        <v>-1E-4</v>
      </c>
      <c r="G161" s="23">
        <v>-1E-4</v>
      </c>
      <c r="H161" s="23">
        <v>0</v>
      </c>
      <c r="I161" s="23">
        <v>0</v>
      </c>
      <c r="J161" s="23">
        <v>0</v>
      </c>
      <c r="K161" s="23">
        <v>0</v>
      </c>
    </row>
    <row r="162" spans="1:11" ht="13.4" customHeight="1">
      <c r="A162" t="s">
        <v>98</v>
      </c>
      <c r="B162" t="s">
        <v>318</v>
      </c>
      <c r="C162" s="23">
        <v>4.0000000000000002E-4</v>
      </c>
      <c r="D162" s="23">
        <v>2.9999999999999997E-4</v>
      </c>
      <c r="E162" s="23">
        <v>5.9999999999999995E-4</v>
      </c>
      <c r="F162" s="23">
        <v>2.9999999999999997E-4</v>
      </c>
      <c r="G162" s="23">
        <v>4.0000000000000002E-4</v>
      </c>
      <c r="H162" s="23">
        <v>5.0000000000000001E-4</v>
      </c>
      <c r="I162" s="23">
        <v>2.0000000000000001E-4</v>
      </c>
      <c r="J162" s="23">
        <v>0</v>
      </c>
      <c r="K162" s="23">
        <v>8.9999999999999998E-4</v>
      </c>
    </row>
    <row r="163" spans="1:11" ht="13.4" customHeight="1">
      <c r="A163" t="s">
        <v>99</v>
      </c>
      <c r="B163" t="s">
        <v>317</v>
      </c>
      <c r="C163" s="23">
        <v>6.9999999999999999E-4</v>
      </c>
      <c r="D163" s="23">
        <v>5.0000000000000001E-4</v>
      </c>
      <c r="E163" s="23">
        <v>6.9999999999999999E-4</v>
      </c>
      <c r="F163" s="23">
        <v>1.1000000000000001E-3</v>
      </c>
      <c r="G163" s="23">
        <v>6.9999999999999999E-4</v>
      </c>
      <c r="H163" s="23">
        <v>5.9999999999999995E-4</v>
      </c>
      <c r="I163" s="23">
        <v>1.9E-3</v>
      </c>
      <c r="J163" s="23">
        <v>1E-3</v>
      </c>
      <c r="K163" s="23">
        <v>2.0000000000000001E-4</v>
      </c>
    </row>
    <row r="164" spans="1:11" ht="13.4" customHeight="1">
      <c r="A164" t="s">
        <v>100</v>
      </c>
      <c r="B164" t="s">
        <v>317</v>
      </c>
      <c r="C164" s="23">
        <v>4.3E-3</v>
      </c>
      <c r="D164" s="23">
        <v>3.5999999999999999E-3</v>
      </c>
      <c r="E164" s="23">
        <v>5.1000000000000004E-3</v>
      </c>
      <c r="F164" s="23">
        <v>5.4000000000000003E-3</v>
      </c>
      <c r="G164" s="23">
        <v>7.1000000000000004E-3</v>
      </c>
      <c r="H164" s="23">
        <v>2.3999999999999998E-3</v>
      </c>
      <c r="I164" s="23">
        <v>4.3E-3</v>
      </c>
      <c r="J164" s="23">
        <v>4.1999999999999997E-3</v>
      </c>
      <c r="K164" s="23">
        <v>3.7000000000000002E-3</v>
      </c>
    </row>
    <row r="165" spans="1:11" ht="13.4" customHeight="1">
      <c r="A165" t="s">
        <v>101</v>
      </c>
      <c r="B165" t="s">
        <v>317</v>
      </c>
      <c r="C165" s="23">
        <v>5.0000000000000001E-4</v>
      </c>
      <c r="D165" s="23">
        <v>2.9999999999999997E-4</v>
      </c>
      <c r="E165" s="23">
        <v>6.9999999999999999E-4</v>
      </c>
      <c r="F165" s="23">
        <v>4.0000000000000002E-4</v>
      </c>
      <c r="G165" s="23">
        <v>5.9999999999999995E-4</v>
      </c>
      <c r="H165" s="23">
        <v>6.9999999999999999E-4</v>
      </c>
      <c r="I165" s="23">
        <v>4.0000000000000002E-4</v>
      </c>
      <c r="J165" s="23">
        <v>4.0000000000000002E-4</v>
      </c>
      <c r="K165" s="23">
        <v>2.9999999999999997E-4</v>
      </c>
    </row>
    <row r="166" spans="1:11" ht="13.4" customHeight="1">
      <c r="A166" t="s">
        <v>102</v>
      </c>
      <c r="B166" t="s">
        <v>317</v>
      </c>
      <c r="C166" s="23">
        <v>1.5E-3</v>
      </c>
      <c r="D166" s="23">
        <v>1.2999999999999999E-3</v>
      </c>
      <c r="E166" s="23">
        <v>1.6000000000000001E-3</v>
      </c>
      <c r="F166" s="23">
        <v>1.5E-3</v>
      </c>
      <c r="G166" s="23">
        <v>2.3E-3</v>
      </c>
      <c r="H166" s="23">
        <v>1.2999999999999999E-3</v>
      </c>
      <c r="I166" s="23">
        <v>1.5E-3</v>
      </c>
      <c r="J166" s="23">
        <v>4.0000000000000002E-4</v>
      </c>
      <c r="K166" s="23">
        <v>2E-3</v>
      </c>
    </row>
    <row r="167" spans="1:11" ht="13.4" customHeight="1">
      <c r="A167" t="s">
        <v>103</v>
      </c>
      <c r="B167" t="s">
        <v>317</v>
      </c>
      <c r="C167" s="23">
        <v>4.0000000000000002E-4</v>
      </c>
      <c r="D167" s="23">
        <v>4.0000000000000002E-4</v>
      </c>
      <c r="E167" s="23">
        <v>4.0000000000000002E-4</v>
      </c>
      <c r="F167" s="23">
        <v>5.0000000000000001E-4</v>
      </c>
      <c r="G167" s="23">
        <v>6.9999999999999999E-4</v>
      </c>
      <c r="H167" s="23">
        <v>2.9999999999999997E-4</v>
      </c>
      <c r="I167" s="23">
        <v>2.9999999999999997E-4</v>
      </c>
      <c r="J167" s="23">
        <v>2.0000000000000001E-4</v>
      </c>
      <c r="K167" s="23">
        <v>2.0000000000000001E-4</v>
      </c>
    </row>
    <row r="168" spans="1:11" ht="13.4" customHeight="1">
      <c r="A168" t="s">
        <v>104</v>
      </c>
      <c r="B168" t="s">
        <v>316</v>
      </c>
      <c r="C168" s="23">
        <v>1.2999999999999999E-3</v>
      </c>
      <c r="D168" s="23">
        <v>1.5E-3</v>
      </c>
      <c r="E168" s="23">
        <v>1.6000000000000001E-3</v>
      </c>
      <c r="F168" s="23">
        <v>1.1999999999999999E-3</v>
      </c>
      <c r="G168" s="23">
        <v>1.1000000000000001E-3</v>
      </c>
      <c r="H168" s="23">
        <v>6.9999999999999999E-4</v>
      </c>
      <c r="I168" s="23">
        <v>1.4E-3</v>
      </c>
      <c r="J168" s="23">
        <v>6.9999999999999999E-4</v>
      </c>
      <c r="K168" s="23">
        <v>1.5E-3</v>
      </c>
    </row>
    <row r="169" spans="1:11" ht="13.4" customHeight="1">
      <c r="A169" t="s">
        <v>105</v>
      </c>
      <c r="B169" t="s">
        <v>316</v>
      </c>
      <c r="C169" s="23">
        <v>-2.0000000000000001E-4</v>
      </c>
      <c r="D169" s="23">
        <v>-2.0000000000000001E-4</v>
      </c>
      <c r="E169" s="23">
        <v>-2.0000000000000001E-4</v>
      </c>
      <c r="F169" s="23">
        <v>-2.0000000000000001E-4</v>
      </c>
      <c r="G169" s="23">
        <v>-2.0000000000000001E-4</v>
      </c>
      <c r="H169" s="23">
        <v>-1E-4</v>
      </c>
      <c r="I169" s="23">
        <v>-1E-4</v>
      </c>
      <c r="J169" s="23">
        <v>-1E-4</v>
      </c>
      <c r="K169" s="23">
        <v>-2.9999999999999997E-4</v>
      </c>
    </row>
    <row r="170" spans="1:11" ht="13.4" customHeight="1">
      <c r="A170" t="s">
        <v>106</v>
      </c>
      <c r="B170" t="s">
        <v>316</v>
      </c>
      <c r="C170" s="23">
        <v>1.5E-3</v>
      </c>
      <c r="D170" s="23">
        <v>1.5E-3</v>
      </c>
      <c r="E170" s="23">
        <v>1.5E-3</v>
      </c>
      <c r="F170" s="23">
        <v>1.6000000000000001E-3</v>
      </c>
      <c r="G170" s="23">
        <v>1.4E-3</v>
      </c>
      <c r="H170" s="23">
        <v>1.6000000000000001E-3</v>
      </c>
      <c r="I170" s="23">
        <v>1E-3</v>
      </c>
      <c r="J170" s="23">
        <v>1.5E-3</v>
      </c>
      <c r="K170" s="23">
        <v>5.9999999999999995E-4</v>
      </c>
    </row>
    <row r="171" spans="1:11" ht="13.4" customHeight="1">
      <c r="A171" t="s">
        <v>107</v>
      </c>
      <c r="B171" t="s">
        <v>316</v>
      </c>
      <c r="C171" s="23">
        <v>1.0200000000000001E-2</v>
      </c>
      <c r="D171" s="23">
        <v>1.01E-2</v>
      </c>
      <c r="E171" s="23">
        <v>1.09E-2</v>
      </c>
      <c r="F171" s="23">
        <v>1.0800000000000001E-2</v>
      </c>
      <c r="G171" s="23">
        <v>1.12E-2</v>
      </c>
      <c r="H171" s="23">
        <v>7.7000000000000002E-3</v>
      </c>
      <c r="I171" s="23">
        <v>1.0800000000000001E-2</v>
      </c>
      <c r="J171" s="23">
        <v>1.11E-2</v>
      </c>
      <c r="K171" s="23">
        <v>1.18E-2</v>
      </c>
    </row>
    <row r="172" spans="1:11" ht="13.4" customHeight="1">
      <c r="A172" t="s">
        <v>108</v>
      </c>
      <c r="B172" t="s">
        <v>315</v>
      </c>
      <c r="C172" s="23">
        <v>1.7000000000000001E-2</v>
      </c>
      <c r="D172" s="23">
        <v>1.7000000000000001E-2</v>
      </c>
      <c r="E172" s="23">
        <v>1.9199999999999998E-2</v>
      </c>
      <c r="F172" s="23">
        <v>1.6799999999999999E-2</v>
      </c>
      <c r="G172" s="23">
        <v>1.95E-2</v>
      </c>
      <c r="H172" s="23">
        <v>1.3299999999999999E-2</v>
      </c>
      <c r="I172" s="23">
        <v>1.95E-2</v>
      </c>
      <c r="J172" s="23">
        <v>1.4999999999999999E-2</v>
      </c>
      <c r="K172" s="23">
        <v>1.2200000000000001E-2</v>
      </c>
    </row>
    <row r="173" spans="1:11" ht="13.4" customHeight="1">
      <c r="A173" t="s">
        <v>109</v>
      </c>
      <c r="B173" t="s">
        <v>314</v>
      </c>
      <c r="C173" s="23">
        <v>8.3999999999999995E-3</v>
      </c>
      <c r="D173" s="23">
        <v>8.8000000000000005E-3</v>
      </c>
      <c r="E173" s="23">
        <v>9.4000000000000004E-3</v>
      </c>
      <c r="F173" s="23">
        <v>8.2000000000000007E-3</v>
      </c>
      <c r="G173" s="23">
        <v>9.7000000000000003E-3</v>
      </c>
      <c r="H173" s="23">
        <v>5.7000000000000002E-3</v>
      </c>
      <c r="I173" s="23">
        <v>9.1999999999999998E-3</v>
      </c>
      <c r="J173" s="23">
        <v>6.6E-3</v>
      </c>
      <c r="K173" s="23">
        <v>7.1999999999999998E-3</v>
      </c>
    </row>
    <row r="174" spans="1:11" ht="13.4" customHeight="1">
      <c r="A174" t="s">
        <v>110</v>
      </c>
      <c r="B174" t="s">
        <v>313</v>
      </c>
      <c r="C174" s="23">
        <v>3.7000000000000002E-3</v>
      </c>
      <c r="D174" s="23">
        <v>3.8999999999999998E-3</v>
      </c>
      <c r="E174" s="23">
        <v>2.8999999999999998E-3</v>
      </c>
      <c r="F174" s="23">
        <v>4.7999999999999996E-3</v>
      </c>
      <c r="G174" s="23">
        <v>4.3E-3</v>
      </c>
      <c r="H174" s="23">
        <v>2.5999999999999999E-3</v>
      </c>
      <c r="I174" s="23">
        <v>5.5999999999999999E-3</v>
      </c>
      <c r="J174" s="23">
        <v>8.6999999999999994E-3</v>
      </c>
      <c r="K174" s="23">
        <v>2.3E-3</v>
      </c>
    </row>
    <row r="175" spans="1:11" ht="13.4" customHeight="1">
      <c r="A175" t="s">
        <v>111</v>
      </c>
      <c r="B175" t="s">
        <v>313</v>
      </c>
      <c r="C175" s="23">
        <v>2.8E-3</v>
      </c>
      <c r="D175" s="23">
        <v>3.2000000000000002E-3</v>
      </c>
      <c r="E175" s="23">
        <v>2.5999999999999999E-3</v>
      </c>
      <c r="F175" s="23">
        <v>3.0999999999999999E-3</v>
      </c>
      <c r="G175" s="23">
        <v>3.3E-3</v>
      </c>
      <c r="H175" s="23">
        <v>2E-3</v>
      </c>
      <c r="I175" s="23">
        <v>2.8999999999999998E-3</v>
      </c>
      <c r="J175" s="23">
        <v>2.7000000000000001E-3</v>
      </c>
      <c r="K175" s="23">
        <v>2.5000000000000001E-3</v>
      </c>
    </row>
    <row r="176" spans="1:11" ht="13.4" customHeight="1">
      <c r="A176" t="s">
        <v>112</v>
      </c>
      <c r="B176" t="s">
        <v>312</v>
      </c>
      <c r="C176" s="23">
        <v>6.4000000000000003E-3</v>
      </c>
      <c r="D176" s="23">
        <v>6.1999999999999998E-3</v>
      </c>
      <c r="E176" s="23">
        <v>6.7000000000000002E-3</v>
      </c>
      <c r="F176" s="23">
        <v>7.1000000000000004E-3</v>
      </c>
      <c r="G176" s="23">
        <v>7.6E-3</v>
      </c>
      <c r="H176" s="23">
        <v>5.4999999999999997E-3</v>
      </c>
      <c r="I176" s="23">
        <v>7.7999999999999996E-3</v>
      </c>
      <c r="J176" s="23">
        <v>4.7999999999999996E-3</v>
      </c>
      <c r="K176" s="23">
        <v>3.5999999999999999E-3</v>
      </c>
    </row>
    <row r="177" spans="1:11" ht="13.4" customHeight="1">
      <c r="A177" t="s">
        <v>113</v>
      </c>
      <c r="B177" t="s">
        <v>312</v>
      </c>
      <c r="C177" s="23">
        <v>3.5999999999999999E-3</v>
      </c>
      <c r="D177" s="23">
        <v>3.7000000000000002E-3</v>
      </c>
      <c r="E177" s="23">
        <v>2.7000000000000001E-3</v>
      </c>
      <c r="F177" s="23">
        <v>3.8999999999999998E-3</v>
      </c>
      <c r="G177" s="23">
        <v>1.1000000000000001E-3</v>
      </c>
      <c r="H177" s="23">
        <v>6.1999999999999998E-3</v>
      </c>
      <c r="I177" s="23">
        <v>8.0000000000000004E-4</v>
      </c>
      <c r="J177" s="23">
        <v>8.9999999999999998E-4</v>
      </c>
      <c r="K177" s="23">
        <v>5.9999999999999995E-4</v>
      </c>
    </row>
    <row r="178" spans="1:11" ht="13.4" customHeight="1">
      <c r="A178" t="s">
        <v>114</v>
      </c>
      <c r="B178" t="s">
        <v>312</v>
      </c>
      <c r="C178" s="23">
        <v>1.9E-3</v>
      </c>
      <c r="D178" s="23">
        <v>1.6999999999999999E-3</v>
      </c>
      <c r="E178" s="23">
        <v>1.2999999999999999E-3</v>
      </c>
      <c r="F178" s="23">
        <v>2.2000000000000001E-3</v>
      </c>
      <c r="G178" s="23">
        <v>2.5999999999999999E-3</v>
      </c>
      <c r="H178" s="23">
        <v>2E-3</v>
      </c>
      <c r="I178" s="23">
        <v>6.1000000000000004E-3</v>
      </c>
      <c r="J178" s="23">
        <v>3.8E-3</v>
      </c>
      <c r="K178" s="23">
        <v>2.9999999999999997E-4</v>
      </c>
    </row>
    <row r="179" spans="1:11" ht="13.4" customHeight="1">
      <c r="A179" t="s">
        <v>115</v>
      </c>
      <c r="B179" t="s">
        <v>312</v>
      </c>
      <c r="C179" s="23">
        <v>8.9999999999999998E-4</v>
      </c>
      <c r="D179" s="23">
        <v>1.1999999999999999E-3</v>
      </c>
      <c r="E179" s="23">
        <v>6.9999999999999999E-4</v>
      </c>
      <c r="F179" s="23">
        <v>1.1000000000000001E-3</v>
      </c>
      <c r="G179" s="23">
        <v>6.9999999999999999E-4</v>
      </c>
      <c r="H179" s="23">
        <v>8.0000000000000004E-4</v>
      </c>
      <c r="I179" s="23">
        <v>4.0000000000000002E-4</v>
      </c>
      <c r="J179" s="23">
        <v>1.5E-3</v>
      </c>
      <c r="K179" s="23">
        <v>2.9999999999999997E-4</v>
      </c>
    </row>
    <row r="180" spans="1:11" ht="13.4" customHeight="1">
      <c r="A180" t="s">
        <v>116</v>
      </c>
      <c r="B180" t="s">
        <v>312</v>
      </c>
      <c r="C180" s="23">
        <v>1.1000000000000001E-3</v>
      </c>
      <c r="D180" s="23">
        <v>1.1999999999999999E-3</v>
      </c>
      <c r="E180" s="23">
        <v>1.4E-3</v>
      </c>
      <c r="F180" s="23">
        <v>1E-3</v>
      </c>
      <c r="G180" s="23">
        <v>1E-3</v>
      </c>
      <c r="H180" s="23">
        <v>5.9999999999999995E-4</v>
      </c>
      <c r="I180" s="23">
        <v>1.1000000000000001E-3</v>
      </c>
      <c r="J180" s="23">
        <v>5.0000000000000001E-4</v>
      </c>
      <c r="K180" s="23">
        <v>6.9999999999999999E-4</v>
      </c>
    </row>
    <row r="181" spans="1:11" ht="13.4" customHeight="1">
      <c r="A181" t="s">
        <v>117</v>
      </c>
      <c r="B181" t="s">
        <v>312</v>
      </c>
      <c r="C181" s="23">
        <v>2E-3</v>
      </c>
      <c r="D181" s="23">
        <v>2.3E-3</v>
      </c>
      <c r="E181" s="23">
        <v>2.2000000000000001E-3</v>
      </c>
      <c r="F181" s="23">
        <v>2.2000000000000001E-3</v>
      </c>
      <c r="G181" s="23">
        <v>1.5E-3</v>
      </c>
      <c r="H181" s="23">
        <v>1.5E-3</v>
      </c>
      <c r="I181" s="23">
        <v>1.1999999999999999E-3</v>
      </c>
      <c r="J181" s="23">
        <v>1.6000000000000001E-3</v>
      </c>
      <c r="K181" s="23">
        <v>8.0000000000000004E-4</v>
      </c>
    </row>
    <row r="182" spans="1:11" ht="13.4" customHeight="1">
      <c r="A182" t="s">
        <v>118</v>
      </c>
      <c r="B182" t="s">
        <v>311</v>
      </c>
      <c r="C182" s="23">
        <v>5.9999999999999995E-4</v>
      </c>
      <c r="D182" s="23">
        <v>1E-3</v>
      </c>
      <c r="E182" s="23">
        <v>6.9999999999999999E-4</v>
      </c>
      <c r="F182" s="23">
        <v>2.9999999999999997E-4</v>
      </c>
      <c r="G182" s="23">
        <v>2.9999999999999997E-4</v>
      </c>
      <c r="H182" s="23">
        <v>2.0000000000000001E-4</v>
      </c>
      <c r="I182" s="23">
        <v>8.0000000000000004E-4</v>
      </c>
      <c r="J182" s="23">
        <v>1E-4</v>
      </c>
      <c r="K182" s="23">
        <v>1.1000000000000001E-3</v>
      </c>
    </row>
    <row r="183" spans="1:11" ht="13.4" customHeight="1">
      <c r="A183" t="s">
        <v>119</v>
      </c>
      <c r="B183" t="s">
        <v>311</v>
      </c>
      <c r="C183" s="23">
        <v>2.0000000000000001E-4</v>
      </c>
      <c r="D183" s="23">
        <v>4.0000000000000002E-4</v>
      </c>
      <c r="E183" s="23">
        <v>2.0000000000000001E-4</v>
      </c>
      <c r="F183" s="23">
        <v>2.0000000000000001E-4</v>
      </c>
      <c r="G183" s="23">
        <v>2.0000000000000001E-4</v>
      </c>
      <c r="H183" s="23">
        <v>1E-4</v>
      </c>
      <c r="I183" s="23">
        <v>1E-4</v>
      </c>
      <c r="J183" s="23">
        <v>1E-4</v>
      </c>
      <c r="K183" s="23">
        <v>1E-4</v>
      </c>
    </row>
    <row r="184" spans="1:11" ht="13.4" customHeight="1">
      <c r="A184" t="s">
        <v>120</v>
      </c>
      <c r="B184" t="s">
        <v>311</v>
      </c>
      <c r="C184" s="23">
        <v>4.0000000000000002E-4</v>
      </c>
      <c r="D184" s="23">
        <v>5.9999999999999995E-4</v>
      </c>
      <c r="E184" s="23">
        <v>2.9999999999999997E-4</v>
      </c>
      <c r="F184" s="23">
        <v>2.0000000000000001E-4</v>
      </c>
      <c r="G184" s="23">
        <v>2.9999999999999997E-4</v>
      </c>
      <c r="H184" s="23">
        <v>2.0000000000000001E-4</v>
      </c>
      <c r="I184" s="23">
        <v>5.9999999999999995E-4</v>
      </c>
      <c r="J184" s="23">
        <v>2.0000000000000001E-4</v>
      </c>
      <c r="K184" s="23">
        <v>4.0000000000000002E-4</v>
      </c>
    </row>
    <row r="185" spans="1:11" ht="13.4" customHeight="1">
      <c r="A185" t="s">
        <v>121</v>
      </c>
      <c r="B185" t="s">
        <v>311</v>
      </c>
      <c r="C185" s="23">
        <v>5.9999999999999995E-4</v>
      </c>
      <c r="D185" s="23">
        <v>8.9999999999999998E-4</v>
      </c>
      <c r="E185" s="23">
        <v>5.9999999999999995E-4</v>
      </c>
      <c r="F185" s="23">
        <v>2.9999999999999997E-4</v>
      </c>
      <c r="G185" s="23">
        <v>5.0000000000000001E-4</v>
      </c>
      <c r="H185" s="23">
        <v>2.0000000000000001E-4</v>
      </c>
      <c r="I185" s="23">
        <v>5.9999999999999995E-4</v>
      </c>
      <c r="J185" s="23">
        <v>1E-4</v>
      </c>
      <c r="K185" s="23">
        <v>8.0000000000000004E-4</v>
      </c>
    </row>
    <row r="186" spans="1:11" ht="13.4" customHeight="1">
      <c r="A186" t="s">
        <v>122</v>
      </c>
      <c r="B186" t="s">
        <v>311</v>
      </c>
      <c r="C186" s="23">
        <v>2E-3</v>
      </c>
      <c r="D186" s="23">
        <v>2.3999999999999998E-3</v>
      </c>
      <c r="E186" s="23">
        <v>3.2000000000000002E-3</v>
      </c>
      <c r="F186" s="23">
        <v>1.1000000000000001E-3</v>
      </c>
      <c r="G186" s="23">
        <v>1.9E-3</v>
      </c>
      <c r="H186" s="23">
        <v>8.0000000000000004E-4</v>
      </c>
      <c r="I186" s="23">
        <v>2.8999999999999998E-3</v>
      </c>
      <c r="J186" s="23">
        <v>2.9999999999999997E-4</v>
      </c>
      <c r="K186" s="23">
        <v>2.7000000000000001E-3</v>
      </c>
    </row>
    <row r="187" spans="1:11" ht="13.4" customHeight="1">
      <c r="A187" t="s">
        <v>123</v>
      </c>
      <c r="B187" t="s">
        <v>311</v>
      </c>
      <c r="C187" s="23">
        <v>-1E-4</v>
      </c>
      <c r="D187" s="23">
        <v>-1E-4</v>
      </c>
      <c r="E187" s="23">
        <v>-1E-4</v>
      </c>
      <c r="F187" s="23">
        <v>-1E-4</v>
      </c>
      <c r="G187" s="23">
        <v>-1E-4</v>
      </c>
      <c r="H187" s="23">
        <v>0</v>
      </c>
      <c r="I187" s="23">
        <v>-2.9999999999999997E-4</v>
      </c>
      <c r="J187" s="23">
        <v>0</v>
      </c>
      <c r="K187" s="23">
        <v>-6.9999999999999999E-4</v>
      </c>
    </row>
    <row r="188" spans="1:11" ht="13.4" customHeight="1">
      <c r="A188" t="s">
        <v>124</v>
      </c>
      <c r="B188" t="s">
        <v>310</v>
      </c>
      <c r="C188" s="23">
        <v>2.0199999999999999E-2</v>
      </c>
      <c r="D188" s="23">
        <v>2.6800000000000001E-2</v>
      </c>
      <c r="E188" s="23">
        <v>2.5999999999999999E-2</v>
      </c>
      <c r="F188" s="23">
        <v>1.2800000000000001E-2</v>
      </c>
      <c r="G188" s="23">
        <v>1.9900000000000001E-2</v>
      </c>
      <c r="H188" s="23">
        <v>9.7999999999999997E-3</v>
      </c>
      <c r="I188" s="23">
        <v>1.38E-2</v>
      </c>
      <c r="J188" s="23">
        <v>6.6E-3</v>
      </c>
      <c r="K188" s="23">
        <v>6.1000000000000004E-3</v>
      </c>
    </row>
    <row r="189" spans="1:11" ht="13.4" customHeight="1">
      <c r="A189" t="s">
        <v>125</v>
      </c>
      <c r="B189" t="s">
        <v>310</v>
      </c>
      <c r="C189" s="23">
        <v>8.9999999999999998E-4</v>
      </c>
      <c r="D189" s="23">
        <v>1.1000000000000001E-3</v>
      </c>
      <c r="E189" s="23">
        <v>1E-3</v>
      </c>
      <c r="F189" s="23">
        <v>8.9999999999999998E-4</v>
      </c>
      <c r="G189" s="23">
        <v>8.0000000000000004E-4</v>
      </c>
      <c r="H189" s="23">
        <v>5.0000000000000001E-4</v>
      </c>
      <c r="I189" s="23">
        <v>5.9999999999999995E-4</v>
      </c>
      <c r="J189" s="23">
        <v>2.9999999999999997E-4</v>
      </c>
      <c r="K189" s="23">
        <v>5.0000000000000001E-4</v>
      </c>
    </row>
    <row r="190" spans="1:11" ht="13.4" customHeight="1">
      <c r="A190" t="s">
        <v>126</v>
      </c>
      <c r="B190" t="s">
        <v>310</v>
      </c>
      <c r="C190" s="23">
        <v>4.1000000000000003E-3</v>
      </c>
      <c r="D190" s="23">
        <v>5.7999999999999996E-3</v>
      </c>
      <c r="E190" s="23">
        <v>4.3E-3</v>
      </c>
      <c r="F190" s="23">
        <v>3.3E-3</v>
      </c>
      <c r="G190" s="23">
        <v>2.7000000000000001E-3</v>
      </c>
      <c r="H190" s="23">
        <v>2.2000000000000001E-3</v>
      </c>
      <c r="I190" s="23">
        <v>2.3999999999999998E-3</v>
      </c>
      <c r="J190" s="23">
        <v>1.1999999999999999E-3</v>
      </c>
      <c r="K190" s="23">
        <v>3.0000000000000001E-3</v>
      </c>
    </row>
    <row r="191" spans="1:11" ht="13.4" customHeight="1">
      <c r="A191" t="s">
        <v>127</v>
      </c>
      <c r="B191" t="s">
        <v>309</v>
      </c>
      <c r="C191" s="23">
        <v>2E-3</v>
      </c>
      <c r="D191" s="23">
        <v>2.3999999999999998E-3</v>
      </c>
      <c r="E191" s="23">
        <v>1.8E-3</v>
      </c>
      <c r="F191" s="23">
        <v>2.5000000000000001E-3</v>
      </c>
      <c r="G191" s="23">
        <v>1.2999999999999999E-3</v>
      </c>
      <c r="H191" s="23">
        <v>1.6000000000000001E-3</v>
      </c>
      <c r="I191" s="23">
        <v>8.9999999999999998E-4</v>
      </c>
      <c r="J191" s="23">
        <v>1.1000000000000001E-3</v>
      </c>
      <c r="K191" s="23">
        <v>5.9999999999999995E-4</v>
      </c>
    </row>
    <row r="192" spans="1:11" ht="13.4" customHeight="1">
      <c r="A192" t="s">
        <v>128</v>
      </c>
      <c r="B192" t="s">
        <v>309</v>
      </c>
      <c r="C192" s="23">
        <v>2.5899999999999999E-2</v>
      </c>
      <c r="D192" s="23">
        <v>2.7699999999999999E-2</v>
      </c>
      <c r="E192" s="23">
        <v>2.8199999999999999E-2</v>
      </c>
      <c r="F192" s="23">
        <v>2.5700000000000001E-2</v>
      </c>
      <c r="G192" s="23">
        <v>3.04E-2</v>
      </c>
      <c r="H192" s="23">
        <v>1.7500000000000002E-2</v>
      </c>
      <c r="I192" s="23">
        <v>2.9000000000000001E-2</v>
      </c>
      <c r="J192" s="23">
        <v>2.1999999999999999E-2</v>
      </c>
      <c r="K192" s="23">
        <v>2.3E-2</v>
      </c>
    </row>
    <row r="193" spans="1:11" ht="13.4" customHeight="1">
      <c r="A193" t="s">
        <v>129</v>
      </c>
      <c r="B193" t="s">
        <v>309</v>
      </c>
      <c r="C193" s="23">
        <v>6.6E-3</v>
      </c>
      <c r="D193" s="23">
        <v>1.03E-2</v>
      </c>
      <c r="E193" s="23">
        <v>6.8999999999999999E-3</v>
      </c>
      <c r="F193" s="23">
        <v>5.4999999999999997E-3</v>
      </c>
      <c r="G193" s="23">
        <v>2.8E-3</v>
      </c>
      <c r="H193" s="23">
        <v>2.5000000000000001E-3</v>
      </c>
      <c r="I193" s="23">
        <v>1.6999999999999999E-3</v>
      </c>
      <c r="J193" s="23">
        <v>1.2999999999999999E-3</v>
      </c>
      <c r="K193" s="23">
        <v>3.0999999999999999E-3</v>
      </c>
    </row>
    <row r="194" spans="1:11" ht="13.4" customHeight="1">
      <c r="A194" t="s">
        <v>130</v>
      </c>
      <c r="B194" t="s">
        <v>308</v>
      </c>
      <c r="C194" s="23">
        <v>1.2800000000000001E-2</v>
      </c>
      <c r="D194" s="23">
        <v>1.46E-2</v>
      </c>
      <c r="E194" s="23">
        <v>1.44E-2</v>
      </c>
      <c r="F194" s="23">
        <v>1.14E-2</v>
      </c>
      <c r="G194" s="23">
        <v>1.01E-2</v>
      </c>
      <c r="H194" s="23">
        <v>1.03E-2</v>
      </c>
      <c r="I194" s="23">
        <v>6.6E-3</v>
      </c>
      <c r="J194" s="23">
        <v>9.5999999999999992E-3</v>
      </c>
      <c r="K194" s="23">
        <v>1.5100000000000001E-2</v>
      </c>
    </row>
    <row r="195" spans="1:11" ht="13.4" customHeight="1">
      <c r="A195" t="s">
        <v>131</v>
      </c>
      <c r="B195" t="s">
        <v>308</v>
      </c>
      <c r="C195" s="23">
        <v>2.7000000000000001E-3</v>
      </c>
      <c r="D195" s="23">
        <v>3.7000000000000002E-3</v>
      </c>
      <c r="E195" s="23">
        <v>3.3E-3</v>
      </c>
      <c r="F195" s="23">
        <v>1.6999999999999999E-3</v>
      </c>
      <c r="G195" s="23">
        <v>1.6000000000000001E-3</v>
      </c>
      <c r="H195" s="23">
        <v>1E-3</v>
      </c>
      <c r="I195" s="23">
        <v>5.9999999999999995E-4</v>
      </c>
      <c r="J195" s="23">
        <v>1.2999999999999999E-3</v>
      </c>
      <c r="K195" s="23">
        <v>5.1999999999999998E-3</v>
      </c>
    </row>
    <row r="196" spans="1:11" ht="13.4" customHeight="1">
      <c r="A196" t="s">
        <v>132</v>
      </c>
      <c r="B196" t="s">
        <v>307</v>
      </c>
      <c r="C196" s="23">
        <v>4.4000000000000003E-3</v>
      </c>
      <c r="D196" s="23">
        <v>5.4000000000000003E-3</v>
      </c>
      <c r="E196" s="23">
        <v>4.8999999999999998E-3</v>
      </c>
      <c r="F196" s="23">
        <v>4.0000000000000001E-3</v>
      </c>
      <c r="G196" s="23">
        <v>3.5000000000000001E-3</v>
      </c>
      <c r="H196" s="23">
        <v>2.7000000000000001E-3</v>
      </c>
      <c r="I196" s="23">
        <v>2.2000000000000001E-3</v>
      </c>
      <c r="J196" s="23">
        <v>2.3E-3</v>
      </c>
      <c r="K196" s="23">
        <v>4.1999999999999997E-3</v>
      </c>
    </row>
    <row r="197" spans="1:11" ht="13.4" customHeight="1">
      <c r="A197" t="s">
        <v>133</v>
      </c>
      <c r="B197" t="s">
        <v>307</v>
      </c>
      <c r="C197" s="23">
        <v>1E-3</v>
      </c>
      <c r="D197" s="23">
        <v>1.1999999999999999E-3</v>
      </c>
      <c r="E197" s="23">
        <v>1.2999999999999999E-3</v>
      </c>
      <c r="F197" s="23">
        <v>8.0000000000000004E-4</v>
      </c>
      <c r="G197" s="23">
        <v>1.1000000000000001E-3</v>
      </c>
      <c r="H197" s="23">
        <v>6.9999999999999999E-4</v>
      </c>
      <c r="I197" s="23">
        <v>5.9999999999999995E-4</v>
      </c>
      <c r="J197" s="23">
        <v>6.9999999999999999E-4</v>
      </c>
      <c r="K197" s="23">
        <v>1E-3</v>
      </c>
    </row>
    <row r="198" spans="1:11" ht="13.4" customHeight="1">
      <c r="A198" t="s">
        <v>134</v>
      </c>
      <c r="B198" t="s">
        <v>306</v>
      </c>
      <c r="C198" s="23">
        <v>-7.1999999999999998E-3</v>
      </c>
      <c r="D198" s="23">
        <v>-6.1000000000000004E-3</v>
      </c>
      <c r="E198" s="23">
        <v>-6.8999999999999999E-3</v>
      </c>
      <c r="F198" s="23">
        <v>-6.6E-3</v>
      </c>
      <c r="G198" s="23">
        <v>-7.4000000000000003E-3</v>
      </c>
      <c r="H198" s="23">
        <v>-4.4000000000000003E-3</v>
      </c>
      <c r="I198" s="23">
        <v>-1.0800000000000001E-2</v>
      </c>
      <c r="J198" s="23">
        <v>-1.4200000000000001E-2</v>
      </c>
      <c r="K198" s="23">
        <v>-4.82E-2</v>
      </c>
    </row>
    <row r="199" spans="1:11" ht="13.4" customHeight="1">
      <c r="A199" t="s">
        <v>135</v>
      </c>
      <c r="B199" t="s">
        <v>306</v>
      </c>
      <c r="C199" s="23">
        <v>-3.5000000000000001E-3</v>
      </c>
      <c r="D199" s="23">
        <v>-3.0999999999999999E-3</v>
      </c>
      <c r="E199" s="23">
        <v>-3.5000000000000001E-3</v>
      </c>
      <c r="F199" s="23">
        <v>-3.5000000000000001E-3</v>
      </c>
      <c r="G199" s="23">
        <v>-4.4000000000000003E-3</v>
      </c>
      <c r="H199" s="23">
        <v>-2.3999999999999998E-3</v>
      </c>
      <c r="I199" s="23">
        <v>-4.7000000000000002E-3</v>
      </c>
      <c r="J199" s="23">
        <v>-6.4999999999999997E-3</v>
      </c>
      <c r="K199" s="23">
        <v>-1.44E-2</v>
      </c>
    </row>
    <row r="200" spans="1:11" ht="13.4" customHeight="1">
      <c r="A200" t="s">
        <v>136</v>
      </c>
      <c r="B200" t="s">
        <v>306</v>
      </c>
      <c r="C200" s="23">
        <v>-2.2000000000000001E-3</v>
      </c>
      <c r="D200" s="23">
        <v>-1.8E-3</v>
      </c>
      <c r="E200" s="23">
        <v>-2.5000000000000001E-3</v>
      </c>
      <c r="F200" s="23">
        <v>-2.2000000000000001E-3</v>
      </c>
      <c r="G200" s="23">
        <v>-2.5000000000000001E-3</v>
      </c>
      <c r="H200" s="23">
        <v>-1.9E-3</v>
      </c>
      <c r="I200" s="23">
        <v>-2.7000000000000001E-3</v>
      </c>
      <c r="J200" s="23">
        <v>-4.1000000000000003E-3</v>
      </c>
      <c r="K200" s="23">
        <v>-4.0000000000000001E-3</v>
      </c>
    </row>
    <row r="201" spans="1:11" ht="13.4" customHeight="1">
      <c r="A201" t="s">
        <v>137</v>
      </c>
      <c r="B201" t="s">
        <v>305</v>
      </c>
      <c r="C201" s="23">
        <v>-5.4000000000000003E-3</v>
      </c>
      <c r="D201" s="23">
        <v>-5.3E-3</v>
      </c>
      <c r="E201" s="23">
        <v>-5.4000000000000003E-3</v>
      </c>
      <c r="F201" s="23">
        <v>-5.8999999999999999E-3</v>
      </c>
      <c r="G201" s="23">
        <v>-7.1000000000000004E-3</v>
      </c>
      <c r="H201" s="23">
        <v>-4.0000000000000001E-3</v>
      </c>
      <c r="I201" s="23">
        <v>-6.8999999999999999E-3</v>
      </c>
      <c r="J201" s="23">
        <v>-6.7000000000000002E-3</v>
      </c>
      <c r="K201" s="23">
        <v>-4.7000000000000002E-3</v>
      </c>
    </row>
    <row r="202" spans="1:11" ht="13.4" customHeight="1">
      <c r="A202" t="s">
        <v>138</v>
      </c>
      <c r="B202" t="s">
        <v>305</v>
      </c>
      <c r="C202" s="23">
        <v>1.6999999999999999E-3</v>
      </c>
      <c r="D202" s="23">
        <v>1.6999999999999999E-3</v>
      </c>
      <c r="E202" s="23">
        <v>2E-3</v>
      </c>
      <c r="F202" s="23">
        <v>1.6000000000000001E-3</v>
      </c>
      <c r="G202" s="23">
        <v>2.2000000000000001E-3</v>
      </c>
      <c r="H202" s="23">
        <v>1.1000000000000001E-3</v>
      </c>
      <c r="I202" s="23">
        <v>2E-3</v>
      </c>
      <c r="J202" s="23">
        <v>1.4E-3</v>
      </c>
      <c r="K202" s="23">
        <v>3.2000000000000002E-3</v>
      </c>
    </row>
    <row r="203" spans="1:11" ht="13.4" customHeight="1">
      <c r="A203" t="s">
        <v>139</v>
      </c>
      <c r="B203" t="s">
        <v>304</v>
      </c>
      <c r="C203" s="23">
        <v>4.0000000000000002E-4</v>
      </c>
      <c r="D203" s="23">
        <v>4.0000000000000002E-4</v>
      </c>
      <c r="E203" s="23">
        <v>5.0000000000000001E-4</v>
      </c>
      <c r="F203" s="23">
        <v>4.0000000000000002E-4</v>
      </c>
      <c r="G203" s="23">
        <v>5.0000000000000001E-4</v>
      </c>
      <c r="H203" s="23">
        <v>2.9999999999999997E-4</v>
      </c>
      <c r="I203" s="23">
        <v>4.0000000000000002E-4</v>
      </c>
      <c r="J203" s="23">
        <v>5.0000000000000001E-4</v>
      </c>
      <c r="K203" s="23">
        <v>5.9999999999999995E-4</v>
      </c>
    </row>
    <row r="204" spans="1:11" ht="13.4" customHeight="1">
      <c r="A204" t="s">
        <v>140</v>
      </c>
      <c r="B204" t="s">
        <v>304</v>
      </c>
      <c r="C204" s="23">
        <v>-7.1999999999999998E-3</v>
      </c>
      <c r="D204" s="23">
        <v>-6.3E-3</v>
      </c>
      <c r="E204" s="23">
        <v>-7.7000000000000002E-3</v>
      </c>
      <c r="F204" s="23">
        <v>-8.2000000000000007E-3</v>
      </c>
      <c r="G204" s="23">
        <v>-9.9000000000000008E-3</v>
      </c>
      <c r="H204" s="23">
        <v>-5.5999999999999999E-3</v>
      </c>
      <c r="I204" s="23">
        <v>-1.12E-2</v>
      </c>
      <c r="J204" s="23">
        <v>-8.6999999999999994E-3</v>
      </c>
      <c r="K204" s="23">
        <v>-9.7000000000000003E-3</v>
      </c>
    </row>
    <row r="205" spans="1:11" ht="13.4" customHeight="1">
      <c r="A205" t="s">
        <v>141</v>
      </c>
      <c r="B205" t="s">
        <v>304</v>
      </c>
      <c r="C205" s="23">
        <v>-7.7000000000000002E-3</v>
      </c>
      <c r="D205" s="23">
        <v>-7.3000000000000001E-3</v>
      </c>
      <c r="E205" s="23">
        <v>-8.3999999999999995E-3</v>
      </c>
      <c r="F205" s="23">
        <v>-7.6E-3</v>
      </c>
      <c r="G205" s="23">
        <v>-1.1299999999999999E-2</v>
      </c>
      <c r="H205" s="23">
        <v>-5.3E-3</v>
      </c>
      <c r="I205" s="23">
        <v>-1.47E-2</v>
      </c>
      <c r="J205" s="23">
        <v>-7.4000000000000003E-3</v>
      </c>
      <c r="K205" s="23">
        <v>-8.6999999999999994E-3</v>
      </c>
    </row>
    <row r="206" spans="1:11" ht="13.4" customHeight="1">
      <c r="A206" t="s">
        <v>142</v>
      </c>
      <c r="B206" t="s">
        <v>303</v>
      </c>
      <c r="C206" s="23">
        <v>-1E-4</v>
      </c>
      <c r="D206" s="23">
        <v>-2.0000000000000001E-4</v>
      </c>
      <c r="E206" s="23">
        <v>-2.0000000000000001E-4</v>
      </c>
      <c r="F206" s="23">
        <v>-1E-4</v>
      </c>
      <c r="G206" s="23">
        <v>-1E-4</v>
      </c>
      <c r="H206" s="23">
        <v>-1E-4</v>
      </c>
      <c r="I206" s="23">
        <v>-2.0000000000000001E-4</v>
      </c>
      <c r="J206" s="23">
        <v>-2.9999999999999997E-4</v>
      </c>
      <c r="K206" s="23">
        <v>-2.0000000000000001E-4</v>
      </c>
    </row>
    <row r="207" spans="1:11" ht="13.4" customHeight="1">
      <c r="A207" t="s">
        <v>143</v>
      </c>
      <c r="B207" t="s">
        <v>303</v>
      </c>
      <c r="C207" s="23">
        <v>4.0000000000000002E-4</v>
      </c>
      <c r="D207" s="23">
        <v>4.0000000000000002E-4</v>
      </c>
      <c r="E207" s="23">
        <v>5.9999999999999995E-4</v>
      </c>
      <c r="F207" s="23">
        <v>4.0000000000000002E-4</v>
      </c>
      <c r="G207" s="23">
        <v>4.0000000000000002E-4</v>
      </c>
      <c r="H207" s="23">
        <v>2.0000000000000001E-4</v>
      </c>
      <c r="I207" s="23">
        <v>4.0000000000000002E-4</v>
      </c>
      <c r="J207" s="23">
        <v>2.9999999999999997E-4</v>
      </c>
      <c r="K207" s="23">
        <v>4.0000000000000002E-4</v>
      </c>
    </row>
    <row r="208" spans="1:11" ht="13.4" customHeight="1">
      <c r="A208" t="s">
        <v>144</v>
      </c>
      <c r="B208" t="s">
        <v>303</v>
      </c>
      <c r="C208" s="23">
        <v>4.0000000000000002E-4</v>
      </c>
      <c r="D208" s="23">
        <v>4.0000000000000002E-4</v>
      </c>
      <c r="E208" s="23">
        <v>5.9999999999999995E-4</v>
      </c>
      <c r="F208" s="23">
        <v>5.0000000000000001E-4</v>
      </c>
      <c r="G208" s="23">
        <v>2.9999999999999997E-4</v>
      </c>
      <c r="H208" s="23">
        <v>2.9999999999999997E-4</v>
      </c>
      <c r="I208" s="23">
        <v>4.0000000000000002E-4</v>
      </c>
      <c r="J208" s="23">
        <v>1E-3</v>
      </c>
      <c r="K208" s="23">
        <v>1E-4</v>
      </c>
    </row>
    <row r="209" spans="1:11" ht="13.4" customHeight="1">
      <c r="A209" t="s">
        <v>145</v>
      </c>
      <c r="B209" t="s">
        <v>302</v>
      </c>
      <c r="C209" s="23">
        <v>2.3999999999999998E-3</v>
      </c>
      <c r="D209" s="23">
        <v>2.3999999999999998E-3</v>
      </c>
      <c r="E209" s="23">
        <v>2.5000000000000001E-3</v>
      </c>
      <c r="F209" s="23">
        <v>2.5999999999999999E-3</v>
      </c>
      <c r="G209" s="23">
        <v>2.8E-3</v>
      </c>
      <c r="H209" s="23">
        <v>2E-3</v>
      </c>
      <c r="I209" s="23">
        <v>2.2000000000000001E-3</v>
      </c>
      <c r="J209" s="23">
        <v>2.2000000000000001E-3</v>
      </c>
      <c r="K209" s="23">
        <v>1.9E-3</v>
      </c>
    </row>
    <row r="210" spans="1:11" ht="13.4" customHeight="1">
      <c r="A210" t="s">
        <v>146</v>
      </c>
      <c r="B210" t="s">
        <v>302</v>
      </c>
      <c r="C210" s="23">
        <v>1.5E-3</v>
      </c>
      <c r="D210" s="23">
        <v>1.5E-3</v>
      </c>
      <c r="E210" s="23">
        <v>1.2999999999999999E-3</v>
      </c>
      <c r="F210" s="23">
        <v>1.9E-3</v>
      </c>
      <c r="G210" s="23">
        <v>1.5E-3</v>
      </c>
      <c r="H210" s="23">
        <v>1.6999999999999999E-3</v>
      </c>
      <c r="I210" s="23">
        <v>1.1999999999999999E-3</v>
      </c>
      <c r="J210" s="23">
        <v>1.8E-3</v>
      </c>
      <c r="K210" s="23">
        <v>8.9999999999999998E-4</v>
      </c>
    </row>
    <row r="211" spans="1:11" ht="13.4" customHeight="1">
      <c r="A211" t="s">
        <v>147</v>
      </c>
      <c r="B211" t="s">
        <v>302</v>
      </c>
      <c r="C211" s="23">
        <v>4.0000000000000002E-4</v>
      </c>
      <c r="D211" s="23">
        <v>2.9999999999999997E-4</v>
      </c>
      <c r="E211" s="23">
        <v>4.0000000000000002E-4</v>
      </c>
      <c r="F211" s="23">
        <v>4.0000000000000002E-4</v>
      </c>
      <c r="G211" s="23">
        <v>5.0000000000000001E-4</v>
      </c>
      <c r="H211" s="23">
        <v>2.9999999999999997E-4</v>
      </c>
      <c r="I211" s="23">
        <v>5.0000000000000001E-4</v>
      </c>
      <c r="J211" s="23">
        <v>2.9999999999999997E-4</v>
      </c>
      <c r="K211" s="23">
        <v>4.0000000000000002E-4</v>
      </c>
    </row>
    <row r="212" spans="1:11" ht="13.4" customHeight="1">
      <c r="A212" t="s">
        <v>148</v>
      </c>
      <c r="B212" t="s">
        <v>302</v>
      </c>
      <c r="C212" s="23">
        <v>2.9999999999999997E-4</v>
      </c>
      <c r="D212" s="23">
        <v>2.9999999999999997E-4</v>
      </c>
      <c r="E212" s="23">
        <v>2.9999999999999997E-4</v>
      </c>
      <c r="F212" s="23">
        <v>2.0000000000000001E-4</v>
      </c>
      <c r="G212" s="23">
        <v>2.9999999999999997E-4</v>
      </c>
      <c r="H212" s="23">
        <v>2.0000000000000001E-4</v>
      </c>
      <c r="I212" s="23">
        <v>2.0000000000000001E-4</v>
      </c>
      <c r="J212" s="23">
        <v>2.9999999999999997E-4</v>
      </c>
      <c r="K212" s="23">
        <v>5.0000000000000001E-4</v>
      </c>
    </row>
    <row r="213" spans="1:11" ht="13.4" customHeight="1">
      <c r="A213" s="1" t="s">
        <v>301</v>
      </c>
      <c r="B213" s="1"/>
      <c r="C213" s="22">
        <v>0.30480000000000002</v>
      </c>
      <c r="D213" s="22">
        <v>0.21820000000000001</v>
      </c>
      <c r="E213" s="22">
        <v>0.17469999999999999</v>
      </c>
      <c r="F213" s="22">
        <v>0.35439999999999999</v>
      </c>
      <c r="G213" s="22">
        <v>0.2077</v>
      </c>
      <c r="H213" s="22">
        <v>0.70130000000000003</v>
      </c>
      <c r="I213" s="22">
        <v>0.21060000000000001</v>
      </c>
      <c r="J213" s="22">
        <v>0.44840000000000002</v>
      </c>
      <c r="K213" s="22">
        <v>4.0099999999999997E-2</v>
      </c>
    </row>
    <row r="214" spans="1:11" ht="13.4" customHeight="1">
      <c r="A214" t="s">
        <v>300</v>
      </c>
      <c r="C214" s="23">
        <v>-6.4999999999999997E-3</v>
      </c>
      <c r="D214" s="23">
        <v>-1.5E-3</v>
      </c>
      <c r="E214" s="23">
        <v>1.1999999999999999E-3</v>
      </c>
      <c r="F214" s="23">
        <v>-9.9000000000000008E-3</v>
      </c>
      <c r="G214" s="23">
        <v>-1E-4</v>
      </c>
      <c r="H214" s="23">
        <v>-2.1700000000000001E-2</v>
      </c>
      <c r="I214" s="23">
        <v>8.9999999999999998E-4</v>
      </c>
      <c r="J214" s="23">
        <v>-1.0699999999999999E-2</v>
      </c>
      <c r="K214" s="23">
        <v>8.0000000000000002E-3</v>
      </c>
    </row>
    <row r="215" spans="1:11" ht="13.4" customHeight="1">
      <c r="A215" s="1" t="s">
        <v>299</v>
      </c>
      <c r="B215" s="1"/>
      <c r="C215" s="22">
        <v>0.29830000000000001</v>
      </c>
      <c r="D215" s="22">
        <v>0.2167</v>
      </c>
      <c r="E215" s="22">
        <v>0.1759</v>
      </c>
      <c r="F215" s="22">
        <v>0.34449999999999997</v>
      </c>
      <c r="G215" s="22">
        <v>0.20760000000000001</v>
      </c>
      <c r="H215" s="22">
        <v>0.67959999999999998</v>
      </c>
      <c r="I215" s="22">
        <v>0.21160000000000001</v>
      </c>
      <c r="J215" s="22">
        <v>0.43769999999999998</v>
      </c>
      <c r="K215" s="22">
        <v>4.8099999999999997E-2</v>
      </c>
    </row>
  </sheetData>
  <pageMargins left="0.7" right="0.7" top="0.75" bottom="0.75" header="0.3" footer="0.3"/>
  <pageSetup paperSize="9" orientation="portrait" r:id="rId1"/>
  <headerFooter>
    <oddHeader>&amp;C&amp;"Calibri"&amp;12&amp;KFF0000  OFFICIAL // Sensitive&amp;1#_x000D_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450E-1A36-4FE4-B3B0-D6CE25D853E0}">
  <sheetPr codeName="Sheet45">
    <tabColor rgb="FF66BCDB"/>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5" ht="21">
      <c r="A1" s="5" t="s">
        <v>501</v>
      </c>
      <c r="B1" s="5"/>
    </row>
    <row r="3" spans="1:5" ht="13.4" customHeight="1">
      <c r="A3" t="s">
        <v>366</v>
      </c>
      <c r="C3" t="s">
        <v>502</v>
      </c>
    </row>
    <row r="4" spans="1:5" ht="13.4" customHeight="1">
      <c r="A4" t="s">
        <v>364</v>
      </c>
      <c r="C4" t="s">
        <v>503</v>
      </c>
    </row>
    <row r="5" spans="1:5" ht="13.4" customHeight="1">
      <c r="A5" t="s">
        <v>362</v>
      </c>
      <c r="C5" t="s">
        <v>251</v>
      </c>
    </row>
    <row r="10" spans="1:5" ht="17.149999999999999" customHeight="1">
      <c r="A10" s="6" t="s">
        <v>360</v>
      </c>
      <c r="B10" s="6"/>
      <c r="C10" s="7"/>
    </row>
    <row r="11" spans="1:5" ht="13.4" customHeight="1">
      <c r="A11" t="s">
        <v>504</v>
      </c>
    </row>
    <row r="14" spans="1:5" ht="17.149999999999999" customHeight="1">
      <c r="A14" s="6" t="s">
        <v>358</v>
      </c>
      <c r="B14" s="6"/>
      <c r="C14" s="7"/>
    </row>
    <row r="15" spans="1:5" ht="13.4" customHeight="1">
      <c r="A15" t="s">
        <v>357</v>
      </c>
      <c r="C15" s="23">
        <v>2.58E-2</v>
      </c>
      <c r="D15" s="30"/>
      <c r="E15" s="32"/>
    </row>
    <row r="16" spans="1:5" ht="13.4" customHeight="1">
      <c r="A16" t="s">
        <v>356</v>
      </c>
      <c r="C16" s="23">
        <v>1.49E-2</v>
      </c>
      <c r="D16" s="30"/>
    </row>
    <row r="17" spans="1:5" ht="13.4" customHeight="1">
      <c r="A17" t="s">
        <v>355</v>
      </c>
      <c r="C17" s="23">
        <v>9.7000000000000003E-3</v>
      </c>
      <c r="D17" s="30"/>
    </row>
    <row r="18" spans="1:5" ht="13.4" customHeight="1">
      <c r="A18" t="s">
        <v>354</v>
      </c>
      <c r="C18" s="23">
        <v>6.7999999999999996E-3</v>
      </c>
      <c r="D18" s="30"/>
    </row>
    <row r="19" spans="1:5" ht="13.4" customHeight="1">
      <c r="A19" t="s">
        <v>353</v>
      </c>
      <c r="C19" s="23">
        <v>8.1600000000000006E-2</v>
      </c>
      <c r="D19" s="30"/>
    </row>
    <row r="20" spans="1:5" ht="13.4" customHeight="1">
      <c r="A20" t="s">
        <v>352</v>
      </c>
      <c r="C20" s="23">
        <v>2.4799999999999999E-2</v>
      </c>
      <c r="D20" s="30"/>
    </row>
    <row r="21" spans="1:5" ht="13.4" customHeight="1">
      <c r="A21" t="s">
        <v>351</v>
      </c>
      <c r="C21" s="23">
        <v>2.47E-2</v>
      </c>
      <c r="D21" s="30"/>
      <c r="E21" s="31"/>
    </row>
    <row r="22" spans="1:5" ht="13.4" customHeight="1">
      <c r="A22" t="s">
        <v>350</v>
      </c>
      <c r="C22" s="23">
        <v>0</v>
      </c>
      <c r="D22" s="30"/>
    </row>
    <row r="23" spans="1:5" ht="13.4" customHeight="1">
      <c r="A23" t="s">
        <v>349</v>
      </c>
      <c r="C23" s="23">
        <v>0</v>
      </c>
    </row>
    <row r="24" spans="1:5" ht="13.4" customHeight="1">
      <c r="A24" t="s">
        <v>348</v>
      </c>
      <c r="C24" s="23">
        <v>2.7099999999999999E-2</v>
      </c>
    </row>
    <row r="25" spans="1:5" ht="13.4" customHeight="1">
      <c r="A25" t="s">
        <v>347</v>
      </c>
      <c r="C25" s="23">
        <v>0</v>
      </c>
    </row>
    <row r="26" spans="1:5" ht="13.4" customHeight="1">
      <c r="A26" t="s">
        <v>346</v>
      </c>
      <c r="C26" s="23">
        <v>-7.9000000000000008E-3</v>
      </c>
      <c r="D26" s="30"/>
    </row>
    <row r="27" spans="1:5" ht="13.4" customHeight="1">
      <c r="A27" t="s">
        <v>345</v>
      </c>
      <c r="C27" s="23">
        <v>-6.7000000000000002E-3</v>
      </c>
      <c r="D27" s="30"/>
    </row>
    <row r="28" spans="1:5" ht="13.4" customHeight="1">
      <c r="A28" t="s">
        <v>344</v>
      </c>
      <c r="C28" s="23">
        <v>-1.6299999999999999E-2</v>
      </c>
      <c r="D28" s="30"/>
    </row>
    <row r="29" spans="1:5" ht="13.4" customHeight="1">
      <c r="A29" t="s">
        <v>343</v>
      </c>
      <c r="C29" s="23">
        <v>0</v>
      </c>
    </row>
    <row r="30" spans="1:5" ht="13.4" customHeight="1">
      <c r="A30" t="s">
        <v>342</v>
      </c>
      <c r="C30" s="23">
        <v>-1.6299999999999999E-2</v>
      </c>
      <c r="D30" s="30"/>
    </row>
    <row r="31" spans="1:5" ht="13.4" customHeight="1">
      <c r="A31" t="s">
        <v>341</v>
      </c>
      <c r="C31" s="23">
        <v>-7.4999999999999997E-3</v>
      </c>
      <c r="D31" s="30"/>
    </row>
    <row r="32" spans="1:5" ht="13.4" customHeight="1">
      <c r="A32" t="s">
        <v>340</v>
      </c>
      <c r="C32" s="23">
        <v>-7.4999999999999997E-3</v>
      </c>
      <c r="D32" s="30"/>
    </row>
    <row r="33" spans="1:13" ht="13.4" customHeight="1">
      <c r="A33" t="s">
        <v>339</v>
      </c>
      <c r="C33" s="23">
        <v>7.4999999999999997E-3</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92.245699999999999</v>
      </c>
      <c r="D39" s="2">
        <v>0</v>
      </c>
      <c r="E39" s="2">
        <v>0</v>
      </c>
      <c r="F39" s="2">
        <v>0</v>
      </c>
      <c r="G39" s="2">
        <v>0</v>
      </c>
      <c r="H39" s="2">
        <v>0</v>
      </c>
      <c r="I39" s="2">
        <v>0</v>
      </c>
      <c r="J39" s="2">
        <v>0</v>
      </c>
      <c r="K39" s="2">
        <v>0</v>
      </c>
      <c r="L39" s="2">
        <f>SUM(D39:K39)</f>
        <v>0</v>
      </c>
      <c r="M39" s="2">
        <f>C39+L39</f>
        <v>92.245699999999999</v>
      </c>
    </row>
    <row r="40" spans="1:13" ht="13.4" customHeight="1">
      <c r="A40" t="s">
        <v>13</v>
      </c>
      <c r="C40" s="2">
        <v>0.2185</v>
      </c>
      <c r="D40" s="2">
        <v>4.1931000000000003</v>
      </c>
      <c r="E40" s="2">
        <v>3.9741</v>
      </c>
      <c r="F40" s="2">
        <v>2.5562</v>
      </c>
      <c r="G40" s="2">
        <v>0.86499999999999999</v>
      </c>
      <c r="H40" s="2">
        <v>1.7627999999999999</v>
      </c>
      <c r="I40" s="2">
        <v>0.2329</v>
      </c>
      <c r="J40" s="2">
        <v>8.2400000000000001E-2</v>
      </c>
      <c r="K40" s="2">
        <v>0.34889999999999999</v>
      </c>
      <c r="L40" s="2">
        <f t="shared" ref="L40:L48" si="0">SUM(D40:K40)</f>
        <v>14.015400000000003</v>
      </c>
      <c r="M40" s="2">
        <f t="shared" ref="M40:M48" si="1">C40+L40</f>
        <v>14.233900000000004</v>
      </c>
    </row>
    <row r="41" spans="1:13" ht="13.4" customHeight="1">
      <c r="A41" s="29" t="s">
        <v>14</v>
      </c>
      <c r="B41" s="29"/>
      <c r="C41" s="2">
        <v>17.714700000000001</v>
      </c>
      <c r="D41" s="2">
        <v>-9.6852</v>
      </c>
      <c r="E41" s="2">
        <v>-7.3823999999999996</v>
      </c>
      <c r="F41" s="2">
        <v>-6.3329000000000004</v>
      </c>
      <c r="G41" s="2">
        <v>-1.8289</v>
      </c>
      <c r="H41" s="2">
        <v>-4.1032000000000002</v>
      </c>
      <c r="I41" s="2">
        <v>-0.4768</v>
      </c>
      <c r="J41" s="2">
        <v>-0.14879999999999999</v>
      </c>
      <c r="K41" s="2">
        <v>-0.52029999999999998</v>
      </c>
      <c r="L41" s="2">
        <f t="shared" si="0"/>
        <v>-30.478500000000004</v>
      </c>
      <c r="M41" s="2">
        <f t="shared" si="1"/>
        <v>-12.763800000000003</v>
      </c>
    </row>
    <row r="42" spans="1:13" ht="13.4" customHeight="1">
      <c r="A42" t="s">
        <v>15</v>
      </c>
      <c r="C42" s="2">
        <v>0</v>
      </c>
      <c r="D42" s="2">
        <v>1.5742</v>
      </c>
      <c r="E42" s="2">
        <v>1.2359</v>
      </c>
      <c r="F42" s="2">
        <v>1.1168</v>
      </c>
      <c r="G42" s="2">
        <v>0.48060000000000003</v>
      </c>
      <c r="H42" s="2">
        <v>0.376</v>
      </c>
      <c r="I42" s="2">
        <v>0.21360000000000001</v>
      </c>
      <c r="J42" s="2">
        <v>0.23810000000000001</v>
      </c>
      <c r="K42" s="2">
        <v>0.1011</v>
      </c>
      <c r="L42" s="2">
        <f t="shared" si="0"/>
        <v>5.3363000000000014</v>
      </c>
      <c r="M42" s="2">
        <f t="shared" si="1"/>
        <v>5.3363000000000014</v>
      </c>
    </row>
    <row r="43" spans="1:13" ht="13.4" customHeight="1">
      <c r="A43" t="s">
        <v>16</v>
      </c>
      <c r="C43" s="2">
        <v>0</v>
      </c>
      <c r="D43" s="2">
        <v>-1.4091</v>
      </c>
      <c r="E43" s="2">
        <v>-1.1445000000000001</v>
      </c>
      <c r="F43" s="2">
        <v>-0.83650000000000002</v>
      </c>
      <c r="G43" s="2">
        <v>-0.26769999999999999</v>
      </c>
      <c r="H43" s="2">
        <v>-0.48770000000000002</v>
      </c>
      <c r="I43" s="2">
        <v>-9.9199999999999997E-2</v>
      </c>
      <c r="J43" s="2">
        <v>-8.6499999999999994E-2</v>
      </c>
      <c r="K43" s="2">
        <v>-8.6599999999999996E-2</v>
      </c>
      <c r="L43" s="2">
        <f t="shared" si="0"/>
        <v>-4.4177999999999997</v>
      </c>
      <c r="M43" s="2">
        <f t="shared" si="1"/>
        <v>-4.4177999999999997</v>
      </c>
    </row>
    <row r="44" spans="1:13" ht="13.4" customHeight="1">
      <c r="A44" t="s">
        <v>17</v>
      </c>
      <c r="C44" s="2">
        <v>1.9604999999999999</v>
      </c>
      <c r="D44" s="2">
        <v>2.1636000000000002</v>
      </c>
      <c r="E44" s="2">
        <v>2.0893000000000002</v>
      </c>
      <c r="F44" s="2">
        <v>1.9817</v>
      </c>
      <c r="G44" s="2">
        <v>0.66920000000000002</v>
      </c>
      <c r="H44" s="2">
        <v>0.84130000000000005</v>
      </c>
      <c r="I44" s="2">
        <v>0.16220000000000001</v>
      </c>
      <c r="J44" s="2">
        <v>0.1033</v>
      </c>
      <c r="K44" s="2">
        <v>0.1148</v>
      </c>
      <c r="L44" s="2">
        <f t="shared" si="0"/>
        <v>8.1254000000000026</v>
      </c>
      <c r="M44" s="2">
        <f t="shared" si="1"/>
        <v>10.085900000000002</v>
      </c>
    </row>
    <row r="45" spans="1:13" ht="13.4" customHeight="1">
      <c r="A45" t="s">
        <v>18</v>
      </c>
      <c r="C45" s="2">
        <v>0.92179999999999995</v>
      </c>
      <c r="D45" s="2">
        <v>6.7599999999999993E-2</v>
      </c>
      <c r="E45" s="2">
        <v>0.1195</v>
      </c>
      <c r="F45" s="2">
        <v>0.53539999999999999</v>
      </c>
      <c r="G45" s="2">
        <v>3.3E-3</v>
      </c>
      <c r="H45" s="2">
        <v>3.4700000000000002E-2</v>
      </c>
      <c r="I45" s="2">
        <v>3.3E-3</v>
      </c>
      <c r="J45" s="2">
        <v>2.12E-2</v>
      </c>
      <c r="K45" s="2">
        <v>2.8299999999999999E-2</v>
      </c>
      <c r="L45" s="2">
        <f t="shared" si="0"/>
        <v>0.8132999999999998</v>
      </c>
      <c r="M45" s="2">
        <f t="shared" si="1"/>
        <v>1.7350999999999996</v>
      </c>
    </row>
    <row r="46" spans="1:13" ht="13.4" customHeight="1">
      <c r="A46" t="s">
        <v>19</v>
      </c>
      <c r="C46" s="2">
        <v>2.3511000000000002</v>
      </c>
      <c r="D46" s="2">
        <v>0.63060000000000005</v>
      </c>
      <c r="E46" s="2">
        <v>0.1113</v>
      </c>
      <c r="F46" s="2">
        <v>0.16919999999999999</v>
      </c>
      <c r="G46" s="2">
        <v>5.0099999999999999E-2</v>
      </c>
      <c r="H46" s="2">
        <v>0.1628</v>
      </c>
      <c r="I46" s="2">
        <v>5.7700000000000001E-2</v>
      </c>
      <c r="J46" s="2">
        <v>9.9000000000000008E-3</v>
      </c>
      <c r="K46" s="2">
        <v>0.1047</v>
      </c>
      <c r="L46" s="2">
        <f t="shared" si="0"/>
        <v>1.2963000000000002</v>
      </c>
      <c r="M46" s="2">
        <f t="shared" si="1"/>
        <v>3.6474000000000002</v>
      </c>
    </row>
    <row r="47" spans="1:13" ht="13.4" customHeight="1">
      <c r="A47" t="s">
        <v>20</v>
      </c>
      <c r="C47" s="2">
        <v>5.0570000000000004</v>
      </c>
      <c r="D47" s="2">
        <v>2.6143999999999998</v>
      </c>
      <c r="E47" s="2">
        <v>1.5450999999999999</v>
      </c>
      <c r="F47" s="2">
        <v>3.2172999999999998</v>
      </c>
      <c r="G47" s="2">
        <v>0.53149999999999997</v>
      </c>
      <c r="H47" s="2">
        <v>2.8368000000000002</v>
      </c>
      <c r="I47" s="2">
        <v>0.15479999999999999</v>
      </c>
      <c r="J47" s="2">
        <v>0.15959999999999999</v>
      </c>
      <c r="K47" s="2">
        <v>8.9700000000000002E-2</v>
      </c>
      <c r="L47" s="2">
        <f t="shared" si="0"/>
        <v>11.1492</v>
      </c>
      <c r="M47" s="2">
        <f t="shared" si="1"/>
        <v>16.206200000000003</v>
      </c>
    </row>
    <row r="48" spans="1:13" ht="13.4" customHeight="1">
      <c r="A48" t="s">
        <v>21</v>
      </c>
      <c r="C48" s="2">
        <v>120.46939999999999</v>
      </c>
      <c r="D48" s="2">
        <v>0.1492</v>
      </c>
      <c r="E48" s="2">
        <v>0.54830000000000001</v>
      </c>
      <c r="F48" s="2">
        <v>2.4070999999999998</v>
      </c>
      <c r="G48" s="2">
        <v>0.50319999999999998</v>
      </c>
      <c r="H48" s="2">
        <v>1.4235</v>
      </c>
      <c r="I48" s="2">
        <v>0.24859999999999999</v>
      </c>
      <c r="J48" s="2">
        <v>0.379</v>
      </c>
      <c r="K48" s="2">
        <v>0.18060000000000001</v>
      </c>
      <c r="L48" s="2">
        <f t="shared" si="0"/>
        <v>5.8394999999999992</v>
      </c>
      <c r="M48" s="2">
        <f t="shared" si="1"/>
        <v>126.30889999999999</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39.715600000000002</v>
      </c>
      <c r="D52" s="2">
        <v>17.0779</v>
      </c>
      <c r="E52" s="2">
        <v>14.7227</v>
      </c>
      <c r="F52" s="2">
        <v>11.8436</v>
      </c>
      <c r="G52" s="2">
        <v>3.9582000000000002</v>
      </c>
      <c r="H52" s="2">
        <v>6.6040999999999999</v>
      </c>
      <c r="I52" s="2">
        <v>1.3649</v>
      </c>
      <c r="J52" s="2">
        <v>1.1579999999999999</v>
      </c>
      <c r="K52" s="2">
        <v>1.0563</v>
      </c>
      <c r="L52" s="2">
        <f t="shared" ref="L52:L61" si="2">SUM(D52:K52)</f>
        <v>57.785699999999999</v>
      </c>
      <c r="M52" s="2">
        <f>C52+L52</f>
        <v>97.501300000000001</v>
      </c>
      <c r="O52" s="2"/>
    </row>
    <row r="53" spans="1:15" ht="13.4" customHeight="1">
      <c r="A53" t="s">
        <v>24</v>
      </c>
      <c r="C53" s="2">
        <v>5.6961000000000004</v>
      </c>
      <c r="D53" s="2">
        <v>0.75180000000000002</v>
      </c>
      <c r="E53" s="2">
        <v>0.66310000000000002</v>
      </c>
      <c r="F53" s="2">
        <v>0.42509999999999998</v>
      </c>
      <c r="G53" s="2">
        <v>0.1283</v>
      </c>
      <c r="H53" s="2">
        <v>0.19570000000000001</v>
      </c>
      <c r="I53" s="2">
        <v>5.0299999999999997E-2</v>
      </c>
      <c r="J53" s="2">
        <v>8.3799999999999999E-2</v>
      </c>
      <c r="K53" s="2">
        <v>0.1105</v>
      </c>
      <c r="L53" s="2">
        <f t="shared" si="2"/>
        <v>2.4086000000000003</v>
      </c>
      <c r="M53" s="2">
        <f t="shared" ref="M53:M61" si="3">C53+L53</f>
        <v>8.1047000000000011</v>
      </c>
    </row>
    <row r="54" spans="1:15" ht="13.4" customHeight="1">
      <c r="A54" t="s">
        <v>25</v>
      </c>
      <c r="C54" s="2">
        <v>0</v>
      </c>
      <c r="D54" s="2">
        <v>0</v>
      </c>
      <c r="E54" s="2">
        <v>0</v>
      </c>
      <c r="F54" s="2">
        <v>0</v>
      </c>
      <c r="G54" s="2">
        <v>0</v>
      </c>
      <c r="H54" s="2">
        <v>0</v>
      </c>
      <c r="I54" s="2">
        <v>0</v>
      </c>
      <c r="J54" s="2">
        <v>8.0000000000000004E-4</v>
      </c>
      <c r="K54" s="2">
        <v>0</v>
      </c>
      <c r="L54" s="2">
        <f t="shared" si="2"/>
        <v>8.0000000000000004E-4</v>
      </c>
      <c r="M54" s="2">
        <f t="shared" si="3"/>
        <v>8.0000000000000004E-4</v>
      </c>
    </row>
    <row r="55" spans="1:15" ht="13.4" customHeight="1">
      <c r="A55" t="s">
        <v>26</v>
      </c>
      <c r="C55" s="2">
        <v>5.3361999999999998</v>
      </c>
      <c r="D55" s="2">
        <v>0</v>
      </c>
      <c r="E55" s="2">
        <v>0</v>
      </c>
      <c r="F55" s="2">
        <v>0</v>
      </c>
      <c r="G55" s="2">
        <v>0</v>
      </c>
      <c r="H55" s="2">
        <v>0</v>
      </c>
      <c r="I55" s="2">
        <v>0</v>
      </c>
      <c r="J55" s="2">
        <v>0</v>
      </c>
      <c r="K55" s="2">
        <v>0</v>
      </c>
      <c r="L55" s="2">
        <f t="shared" si="2"/>
        <v>0</v>
      </c>
      <c r="M55" s="2">
        <f t="shared" si="3"/>
        <v>5.3361999999999998</v>
      </c>
    </row>
    <row r="56" spans="1:15" ht="13.4" customHeight="1">
      <c r="A56" t="s">
        <v>27</v>
      </c>
      <c r="C56" s="2">
        <v>-4.4177999999999997</v>
      </c>
      <c r="D56" s="2">
        <v>0</v>
      </c>
      <c r="E56" s="2">
        <v>0</v>
      </c>
      <c r="F56" s="2">
        <v>0</v>
      </c>
      <c r="G56" s="2">
        <v>0</v>
      </c>
      <c r="H56" s="2">
        <v>0</v>
      </c>
      <c r="I56" s="2">
        <v>0</v>
      </c>
      <c r="J56" s="2">
        <v>0</v>
      </c>
      <c r="K56" s="2">
        <v>0</v>
      </c>
      <c r="L56" s="2">
        <f t="shared" si="2"/>
        <v>0</v>
      </c>
      <c r="M56" s="2">
        <f t="shared" si="3"/>
        <v>-4.4177999999999997</v>
      </c>
    </row>
    <row r="57" spans="1:15" ht="13.4" customHeight="1">
      <c r="A57" t="s">
        <v>28</v>
      </c>
      <c r="C57" s="2">
        <v>3.1118999999999999</v>
      </c>
      <c r="D57" s="2">
        <v>0.70069999999999999</v>
      </c>
      <c r="E57" s="2">
        <v>0.73699999999999999</v>
      </c>
      <c r="F57" s="2">
        <v>0.42820000000000003</v>
      </c>
      <c r="G57" s="2">
        <v>0.14699999999999999</v>
      </c>
      <c r="H57" s="2">
        <v>0.2006</v>
      </c>
      <c r="I57" s="2">
        <v>4.8999999999999998E-3</v>
      </c>
      <c r="J57" s="2">
        <v>4.02E-2</v>
      </c>
      <c r="K57" s="2">
        <v>4.0000000000000002E-4</v>
      </c>
      <c r="L57" s="2">
        <f t="shared" si="2"/>
        <v>2.2589999999999999</v>
      </c>
      <c r="M57" s="2">
        <f t="shared" si="3"/>
        <v>5.3708999999999998</v>
      </c>
    </row>
    <row r="58" spans="1:15" ht="13.4" customHeight="1">
      <c r="A58" t="s">
        <v>29</v>
      </c>
      <c r="C58" s="2">
        <v>3.9216000000000002</v>
      </c>
      <c r="D58" s="2">
        <v>3.3816000000000002</v>
      </c>
      <c r="E58" s="2">
        <v>2.4950000000000001</v>
      </c>
      <c r="F58" s="2">
        <v>0.6734</v>
      </c>
      <c r="G58" s="2">
        <v>0.1164</v>
      </c>
      <c r="H58" s="2">
        <v>0.18559999999999999</v>
      </c>
      <c r="I58" s="2">
        <v>2.5899999999999999E-2</v>
      </c>
      <c r="J58" s="2">
        <v>1.9300000000000001E-2</v>
      </c>
      <c r="K58" s="2">
        <v>0.1244</v>
      </c>
      <c r="L58" s="2">
        <f t="shared" si="2"/>
        <v>7.0215999999999994</v>
      </c>
      <c r="M58" s="2">
        <f t="shared" si="3"/>
        <v>10.943199999999999</v>
      </c>
    </row>
    <row r="59" spans="1:15" ht="13.4" customHeight="1">
      <c r="A59" t="s">
        <v>30</v>
      </c>
      <c r="C59" s="2">
        <v>-13.394299999999999</v>
      </c>
      <c r="D59" s="2">
        <v>0.78300000000000003</v>
      </c>
      <c r="E59" s="2">
        <v>0.31909999999999999</v>
      </c>
      <c r="F59" s="2">
        <v>0.37080000000000002</v>
      </c>
      <c r="G59" s="2">
        <v>0.13400000000000001</v>
      </c>
      <c r="H59" s="2">
        <v>0.16589999999999999</v>
      </c>
      <c r="I59" s="2">
        <v>9.01E-2</v>
      </c>
      <c r="J59" s="2">
        <v>5.3100000000000001E-2</v>
      </c>
      <c r="K59" s="2">
        <v>7.46E-2</v>
      </c>
      <c r="L59" s="2">
        <f t="shared" si="2"/>
        <v>1.9905999999999999</v>
      </c>
      <c r="M59" s="2">
        <f t="shared" si="3"/>
        <v>-11.403699999999999</v>
      </c>
    </row>
    <row r="60" spans="1:15" ht="13.4" customHeight="1">
      <c r="A60" t="s">
        <v>31</v>
      </c>
      <c r="C60" s="2">
        <v>4.5147000000000004</v>
      </c>
      <c r="D60" s="2">
        <v>0.1721</v>
      </c>
      <c r="E60" s="2">
        <v>0.48159999999999997</v>
      </c>
      <c r="F60" s="2">
        <v>0.1842</v>
      </c>
      <c r="G60" s="2">
        <v>8.1299999999999997E-2</v>
      </c>
      <c r="H60" s="2">
        <v>0.2288</v>
      </c>
      <c r="I60" s="2">
        <v>8.2000000000000007E-3</v>
      </c>
      <c r="J60" s="2">
        <v>2.3599999999999999E-2</v>
      </c>
      <c r="K60" s="2">
        <v>5.3E-3</v>
      </c>
      <c r="L60" s="2">
        <f t="shared" si="2"/>
        <v>1.1851000000000003</v>
      </c>
      <c r="M60" s="2">
        <f t="shared" si="3"/>
        <v>5.6998000000000006</v>
      </c>
    </row>
    <row r="61" spans="1:15" ht="13.4" customHeight="1">
      <c r="A61" t="s">
        <v>32</v>
      </c>
      <c r="C61" s="2">
        <v>44.484200000000001</v>
      </c>
      <c r="D61" s="2">
        <v>22.867000000000001</v>
      </c>
      <c r="E61" s="2">
        <v>19.418500000000002</v>
      </c>
      <c r="F61" s="2">
        <v>13.9252</v>
      </c>
      <c r="G61" s="2">
        <v>4.5652999999999997</v>
      </c>
      <c r="H61" s="2">
        <v>7.5808</v>
      </c>
      <c r="I61" s="2">
        <v>1.5443</v>
      </c>
      <c r="J61" s="2">
        <v>1.3789</v>
      </c>
      <c r="K61" s="2">
        <v>1.3714999999999999</v>
      </c>
      <c r="L61" s="2">
        <f t="shared" si="2"/>
        <v>72.651500000000013</v>
      </c>
      <c r="M61" s="2">
        <f t="shared" si="3"/>
        <v>117.13570000000001</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120.46939999999999</v>
      </c>
      <c r="D66" s="2">
        <f t="shared" ref="D66:M66" si="4">D48</f>
        <v>0.1492</v>
      </c>
      <c r="E66" s="2">
        <f t="shared" si="4"/>
        <v>0.54830000000000001</v>
      </c>
      <c r="F66" s="2">
        <f t="shared" si="4"/>
        <v>2.4070999999999998</v>
      </c>
      <c r="G66" s="2">
        <f t="shared" si="4"/>
        <v>0.50319999999999998</v>
      </c>
      <c r="H66" s="2">
        <f t="shared" si="4"/>
        <v>1.4235</v>
      </c>
      <c r="I66" s="2">
        <f t="shared" si="4"/>
        <v>0.24859999999999999</v>
      </c>
      <c r="J66" s="2">
        <f t="shared" si="4"/>
        <v>0.379</v>
      </c>
      <c r="K66" s="2">
        <f t="shared" si="4"/>
        <v>0.18060000000000001</v>
      </c>
      <c r="L66" s="2">
        <f t="shared" si="4"/>
        <v>5.8394999999999992</v>
      </c>
      <c r="M66" s="2">
        <f t="shared" si="4"/>
        <v>126.30889999999999</v>
      </c>
    </row>
    <row r="67" spans="1:13" ht="13.4" customHeight="1">
      <c r="A67" t="s">
        <v>32</v>
      </c>
      <c r="C67" s="2">
        <f>C61</f>
        <v>44.484200000000001</v>
      </c>
      <c r="D67" s="2">
        <f t="shared" ref="D67:M67" si="5">D61</f>
        <v>22.867000000000001</v>
      </c>
      <c r="E67" s="2">
        <f t="shared" si="5"/>
        <v>19.418500000000002</v>
      </c>
      <c r="F67" s="2">
        <f t="shared" si="5"/>
        <v>13.9252</v>
      </c>
      <c r="G67" s="2">
        <f t="shared" si="5"/>
        <v>4.5652999999999997</v>
      </c>
      <c r="H67" s="2">
        <f t="shared" si="5"/>
        <v>7.5808</v>
      </c>
      <c r="I67" s="2">
        <f t="shared" si="5"/>
        <v>1.5443</v>
      </c>
      <c r="J67" s="2">
        <f t="shared" si="5"/>
        <v>1.3789</v>
      </c>
      <c r="K67" s="2">
        <f t="shared" si="5"/>
        <v>1.3714999999999999</v>
      </c>
      <c r="L67" s="2">
        <f>L61</f>
        <v>72.651500000000013</v>
      </c>
      <c r="M67" s="2">
        <f t="shared" si="5"/>
        <v>117.13570000000001</v>
      </c>
    </row>
    <row r="68" spans="1:13" ht="13.4" customHeight="1">
      <c r="A68" t="s">
        <v>34</v>
      </c>
      <c r="C68" s="2">
        <f>C66-C67</f>
        <v>75.985199999999992</v>
      </c>
      <c r="D68" s="2">
        <f t="shared" ref="D68:M68" si="6">D66-D67</f>
        <v>-22.7178</v>
      </c>
      <c r="E68" s="2">
        <f t="shared" si="6"/>
        <v>-18.870200000000001</v>
      </c>
      <c r="F68" s="2">
        <f t="shared" si="6"/>
        <v>-11.5181</v>
      </c>
      <c r="G68" s="2">
        <f t="shared" si="6"/>
        <v>-4.0621</v>
      </c>
      <c r="H68" s="2">
        <f t="shared" si="6"/>
        <v>-6.1573000000000002</v>
      </c>
      <c r="I68" s="2">
        <f t="shared" si="6"/>
        <v>-1.2957000000000001</v>
      </c>
      <c r="J68" s="2">
        <f t="shared" si="6"/>
        <v>-0.99990000000000001</v>
      </c>
      <c r="K68" s="2">
        <f t="shared" si="6"/>
        <v>-1.1908999999999998</v>
      </c>
      <c r="L68" s="2">
        <f t="shared" si="6"/>
        <v>-66.812000000000012</v>
      </c>
      <c r="M68" s="2">
        <f t="shared" si="6"/>
        <v>9.17319999999998</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-2.1499999999999998E-2</v>
      </c>
    </row>
    <row r="74" spans="1:13" ht="13.4" customHeight="1">
      <c r="A74" t="s">
        <v>334</v>
      </c>
      <c r="C74" s="23">
        <v>-8.3000000000000001E-3</v>
      </c>
    </row>
    <row r="75" spans="1:13" ht="13.4" customHeight="1">
      <c r="A75" t="s">
        <v>333</v>
      </c>
      <c r="C75" s="23">
        <v>-5.3E-3</v>
      </c>
    </row>
    <row r="76" spans="1:13" ht="13.4" customHeight="1">
      <c r="A76" t="s">
        <v>332</v>
      </c>
      <c r="C76" s="23">
        <v>-9.4000000000000004E-3</v>
      </c>
    </row>
    <row r="77" spans="1:13" ht="13.4" customHeight="1">
      <c r="A77" t="s">
        <v>331</v>
      </c>
      <c r="C77" s="23">
        <v>-8.8999999999999999E-3</v>
      </c>
    </row>
    <row r="78" spans="1:13" ht="13.4" customHeight="1">
      <c r="A78" t="s">
        <v>330</v>
      </c>
      <c r="C78" s="23">
        <v>4.5999999999999999E-3</v>
      </c>
    </row>
    <row r="79" spans="1:13" ht="13.4" customHeight="1">
      <c r="A79" t="s">
        <v>329</v>
      </c>
      <c r="C79" s="23">
        <v>-1.3599999999999999E-2</v>
      </c>
    </row>
    <row r="80" spans="1:13" ht="13.4" customHeight="1">
      <c r="A80" t="s">
        <v>328</v>
      </c>
      <c r="C80" s="23">
        <v>2.5999999999999999E-3</v>
      </c>
    </row>
    <row r="81" spans="1:3" ht="13.4" customHeight="1">
      <c r="A81" t="s">
        <v>327</v>
      </c>
      <c r="C81" s="23">
        <v>2.0000000000000001E-4</v>
      </c>
    </row>
    <row r="82" spans="1:3" ht="13.4" customHeight="1">
      <c r="A82" t="s">
        <v>326</v>
      </c>
      <c r="C82" s="23">
        <v>9.4000000000000004E-3</v>
      </c>
    </row>
    <row r="83" spans="1:3" ht="13.4" customHeight="1">
      <c r="A83" t="s">
        <v>325</v>
      </c>
      <c r="C83" s="23">
        <v>5.1000000000000004E-3</v>
      </c>
    </row>
    <row r="84" spans="1:3" ht="13.4" customHeight="1">
      <c r="C84" s="26"/>
    </row>
    <row r="85" spans="1:3" ht="15.5">
      <c r="A85" s="6" t="s">
        <v>324</v>
      </c>
      <c r="B85" s="6"/>
    </row>
    <row r="86" spans="1:3" ht="13.4" customHeight="1">
      <c r="A86" t="s">
        <v>2</v>
      </c>
      <c r="C86" s="25">
        <v>2.1700000000000001E-2</v>
      </c>
    </row>
    <row r="87" spans="1:3" ht="13.4" customHeight="1">
      <c r="A87" t="s">
        <v>3</v>
      </c>
      <c r="C87" s="25">
        <v>2.1399999999999999E-2</v>
      </c>
    </row>
    <row r="88" spans="1:3" ht="13.4" customHeight="1">
      <c r="A88" t="s">
        <v>4</v>
      </c>
      <c r="C88" s="25">
        <v>2.7900000000000001E-2</v>
      </c>
    </row>
    <row r="89" spans="1:3" ht="13.4" customHeight="1">
      <c r="A89" t="s">
        <v>5</v>
      </c>
      <c r="C89" s="25">
        <v>2.47E-2</v>
      </c>
    </row>
    <row r="90" spans="1:3" ht="13.4" customHeight="1">
      <c r="A90" t="s">
        <v>6</v>
      </c>
      <c r="C90" s="25">
        <v>4.0099999999999997E-2</v>
      </c>
    </row>
    <row r="91" spans="1:3" ht="13.4" customHeight="1">
      <c r="A91" t="s">
        <v>7</v>
      </c>
      <c r="C91" s="25">
        <v>3.0099999999999998E-2</v>
      </c>
    </row>
    <row r="92" spans="1:3" ht="13.4" customHeight="1">
      <c r="A92" t="s">
        <v>8</v>
      </c>
      <c r="C92" s="25">
        <v>2.9100000000000001E-2</v>
      </c>
    </row>
    <row r="93" spans="1:3" ht="13.4" customHeight="1">
      <c r="A93" t="s">
        <v>9</v>
      </c>
      <c r="C93" s="25">
        <v>1.38E-2</v>
      </c>
    </row>
    <row r="94" spans="1:3" ht="13.4" customHeight="1">
      <c r="A94" t="s">
        <v>321</v>
      </c>
      <c r="C94" s="25">
        <v>2.58E-2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1.1999999999999999E-3</v>
      </c>
      <c r="D99" s="23">
        <v>8.9999999999999998E-4</v>
      </c>
      <c r="E99" s="23">
        <v>1.1000000000000001E-3</v>
      </c>
      <c r="F99" s="23">
        <v>1.1000000000000001E-3</v>
      </c>
      <c r="G99" s="23">
        <v>2.3999999999999998E-3</v>
      </c>
      <c r="H99" s="23">
        <v>1.2999999999999999E-3</v>
      </c>
      <c r="I99" s="23">
        <v>4.3E-3</v>
      </c>
      <c r="J99" s="23">
        <v>2.7000000000000001E-3</v>
      </c>
      <c r="K99" s="23">
        <v>0</v>
      </c>
    </row>
    <row r="100" spans="1:11" ht="13.4" customHeight="1">
      <c r="A100" t="s">
        <v>36</v>
      </c>
      <c r="B100" t="s">
        <v>320</v>
      </c>
      <c r="C100" s="23">
        <v>2.0000000000000001E-4</v>
      </c>
      <c r="D100" s="23">
        <v>2.0000000000000001E-4</v>
      </c>
      <c r="E100" s="23">
        <v>1E-4</v>
      </c>
      <c r="F100" s="23">
        <v>2.0000000000000001E-4</v>
      </c>
      <c r="G100" s="23">
        <v>2.9999999999999997E-4</v>
      </c>
      <c r="H100" s="23">
        <v>1E-4</v>
      </c>
      <c r="I100" s="23">
        <v>2.0000000000000001E-4</v>
      </c>
      <c r="J100" s="23">
        <v>1E-4</v>
      </c>
      <c r="K100" s="23">
        <v>0</v>
      </c>
    </row>
    <row r="101" spans="1:11" ht="13.4" customHeight="1">
      <c r="A101" t="s">
        <v>37</v>
      </c>
      <c r="B101" t="s">
        <v>320</v>
      </c>
      <c r="C101" s="23">
        <v>5.0000000000000001E-4</v>
      </c>
      <c r="D101" s="23">
        <v>2.9999999999999997E-4</v>
      </c>
      <c r="E101" s="23">
        <v>5.0000000000000001E-4</v>
      </c>
      <c r="F101" s="23">
        <v>8.0000000000000004E-4</v>
      </c>
      <c r="G101" s="23">
        <v>1.4E-3</v>
      </c>
      <c r="H101" s="23">
        <v>4.0000000000000002E-4</v>
      </c>
      <c r="I101" s="23">
        <v>1.9E-3</v>
      </c>
      <c r="J101" s="23">
        <v>2.9999999999999997E-4</v>
      </c>
      <c r="K101" s="23">
        <v>0</v>
      </c>
    </row>
    <row r="102" spans="1:11" ht="13.4" customHeight="1">
      <c r="A102" t="s">
        <v>38</v>
      </c>
      <c r="B102" t="s">
        <v>320</v>
      </c>
      <c r="C102" s="23">
        <v>0</v>
      </c>
      <c r="D102" s="23">
        <v>0</v>
      </c>
      <c r="E102" s="23">
        <v>0</v>
      </c>
      <c r="F102" s="23">
        <v>0</v>
      </c>
      <c r="G102" s="23">
        <v>0</v>
      </c>
      <c r="H102" s="23">
        <v>0</v>
      </c>
      <c r="I102" s="23">
        <v>5.9999999999999995E-4</v>
      </c>
      <c r="J102" s="23">
        <v>1E-4</v>
      </c>
      <c r="K102" s="23">
        <v>0</v>
      </c>
    </row>
    <row r="103" spans="1:11" ht="13.4" customHeight="1">
      <c r="A103" t="s">
        <v>39</v>
      </c>
      <c r="B103" t="s">
        <v>320</v>
      </c>
      <c r="C103" s="23">
        <v>2.0000000000000001E-4</v>
      </c>
      <c r="D103" s="23">
        <v>1E-4</v>
      </c>
      <c r="E103" s="23">
        <v>2.0000000000000001E-4</v>
      </c>
      <c r="F103" s="23">
        <v>1E-4</v>
      </c>
      <c r="G103" s="23">
        <v>5.9999999999999995E-4</v>
      </c>
      <c r="H103" s="23">
        <v>2.0000000000000001E-4</v>
      </c>
      <c r="I103" s="23">
        <v>2.0999999999999999E-3</v>
      </c>
      <c r="J103" s="23">
        <v>2.0000000000000001E-4</v>
      </c>
      <c r="K103" s="23">
        <v>0</v>
      </c>
    </row>
    <row r="104" spans="1:11" ht="13.4" customHeight="1">
      <c r="A104" t="s">
        <v>40</v>
      </c>
      <c r="B104" t="s">
        <v>320</v>
      </c>
      <c r="C104" s="23">
        <v>0</v>
      </c>
      <c r="D104" s="23">
        <v>0</v>
      </c>
      <c r="E104" s="23">
        <v>0</v>
      </c>
      <c r="F104" s="23">
        <v>0</v>
      </c>
      <c r="G104" s="23">
        <v>1E-4</v>
      </c>
      <c r="H104" s="23">
        <v>1E-4</v>
      </c>
      <c r="I104" s="23">
        <v>2.0000000000000001E-4</v>
      </c>
      <c r="J104" s="23">
        <v>0</v>
      </c>
      <c r="K104" s="23">
        <v>0</v>
      </c>
    </row>
    <row r="105" spans="1:11" ht="13.4" customHeight="1">
      <c r="A105" t="s">
        <v>41</v>
      </c>
      <c r="B105" t="s">
        <v>320</v>
      </c>
      <c r="C105" s="23">
        <v>1E-4</v>
      </c>
      <c r="D105" s="23">
        <v>1E-4</v>
      </c>
      <c r="E105" s="23">
        <v>1E-4</v>
      </c>
      <c r="F105" s="23">
        <v>1E-4</v>
      </c>
      <c r="G105" s="23">
        <v>2.9999999999999997E-4</v>
      </c>
      <c r="H105" s="23">
        <v>1E-4</v>
      </c>
      <c r="I105" s="23">
        <v>4.0000000000000002E-4</v>
      </c>
      <c r="J105" s="23">
        <v>1E-4</v>
      </c>
      <c r="K105" s="23">
        <v>0</v>
      </c>
    </row>
    <row r="106" spans="1:11" ht="13.4" customHeight="1">
      <c r="A106" t="s">
        <v>42</v>
      </c>
      <c r="B106" t="s">
        <v>319</v>
      </c>
      <c r="C106" s="23">
        <v>2.0999999999999999E-3</v>
      </c>
      <c r="D106" s="23">
        <v>2.3E-3</v>
      </c>
      <c r="E106" s="23">
        <v>1E-4</v>
      </c>
      <c r="F106" s="23">
        <v>6.4999999999999997E-3</v>
      </c>
      <c r="G106" s="23">
        <v>1E-4</v>
      </c>
      <c r="H106" s="23">
        <v>5.0000000000000001E-4</v>
      </c>
      <c r="I106" s="23">
        <v>1E-4</v>
      </c>
      <c r="J106" s="23">
        <v>5.9999999999999995E-4</v>
      </c>
      <c r="K106" s="23">
        <v>0</v>
      </c>
    </row>
    <row r="107" spans="1:11" ht="13.4" customHeight="1">
      <c r="A107" t="s">
        <v>43</v>
      </c>
      <c r="B107" t="s">
        <v>319</v>
      </c>
      <c r="C107" s="23">
        <v>1.1000000000000001E-3</v>
      </c>
      <c r="D107" s="23">
        <v>0</v>
      </c>
      <c r="E107" s="23">
        <v>2.9999999999999997E-4</v>
      </c>
      <c r="F107" s="23">
        <v>1.6999999999999999E-3</v>
      </c>
      <c r="G107" s="23">
        <v>6.9999999999999999E-4</v>
      </c>
      <c r="H107" s="23">
        <v>4.0000000000000001E-3</v>
      </c>
      <c r="I107" s="23">
        <v>1E-4</v>
      </c>
      <c r="J107" s="23">
        <v>5.4999999999999997E-3</v>
      </c>
      <c r="K107" s="23">
        <v>0</v>
      </c>
    </row>
    <row r="108" spans="1:11" ht="13.4" customHeight="1">
      <c r="A108" t="s">
        <v>44</v>
      </c>
      <c r="B108" t="s">
        <v>319</v>
      </c>
      <c r="C108" s="23">
        <v>2.7000000000000001E-3</v>
      </c>
      <c r="D108" s="23">
        <v>0</v>
      </c>
      <c r="E108" s="23">
        <v>0</v>
      </c>
      <c r="F108" s="23">
        <v>4.0000000000000002E-4</v>
      </c>
      <c r="G108" s="23">
        <v>2.9999999999999997E-4</v>
      </c>
      <c r="H108" s="23">
        <v>1.67E-2</v>
      </c>
      <c r="I108" s="23">
        <v>1.6000000000000001E-3</v>
      </c>
      <c r="J108" s="23">
        <v>8.9999999999999998E-4</v>
      </c>
      <c r="K108" s="23">
        <v>0</v>
      </c>
    </row>
    <row r="109" spans="1:11" ht="13.4" customHeight="1">
      <c r="A109" t="s">
        <v>45</v>
      </c>
      <c r="B109" t="s">
        <v>319</v>
      </c>
      <c r="C109" s="23">
        <v>8.0000000000000004E-4</v>
      </c>
      <c r="D109" s="23">
        <v>2.0000000000000001E-4</v>
      </c>
      <c r="E109" s="23">
        <v>2.0000000000000001E-4</v>
      </c>
      <c r="F109" s="23">
        <v>6.9999999999999999E-4</v>
      </c>
      <c r="G109" s="23">
        <v>8.0000000000000004E-4</v>
      </c>
      <c r="H109" s="23">
        <v>2.8999999999999998E-3</v>
      </c>
      <c r="I109" s="23">
        <v>8.9999999999999998E-4</v>
      </c>
      <c r="J109" s="23">
        <v>5.8999999999999999E-3</v>
      </c>
      <c r="K109" s="23">
        <v>0</v>
      </c>
    </row>
    <row r="110" spans="1:11" ht="13.4" customHeight="1">
      <c r="A110" t="s">
        <v>46</v>
      </c>
      <c r="B110" t="s">
        <v>319</v>
      </c>
      <c r="C110" s="23">
        <v>2.0000000000000001E-4</v>
      </c>
      <c r="D110" s="23">
        <v>1E-4</v>
      </c>
      <c r="E110" s="23">
        <v>1E-4</v>
      </c>
      <c r="F110" s="23">
        <v>1E-4</v>
      </c>
      <c r="G110" s="23">
        <v>1E-4</v>
      </c>
      <c r="H110" s="23">
        <v>5.9999999999999995E-4</v>
      </c>
      <c r="I110" s="23">
        <v>2.0000000000000001E-4</v>
      </c>
      <c r="J110" s="23">
        <v>1E-4</v>
      </c>
      <c r="K110" s="23">
        <v>0</v>
      </c>
    </row>
    <row r="111" spans="1:11" ht="13.4" customHeight="1">
      <c r="A111" t="s">
        <v>47</v>
      </c>
      <c r="B111" t="s">
        <v>319</v>
      </c>
      <c r="C111" s="23">
        <v>2.9999999999999997E-4</v>
      </c>
      <c r="D111" s="23">
        <v>1E-4</v>
      </c>
      <c r="E111" s="23">
        <v>0</v>
      </c>
      <c r="F111" s="23">
        <v>2.9999999999999997E-4</v>
      </c>
      <c r="G111" s="23">
        <v>2.0000000000000001E-4</v>
      </c>
      <c r="H111" s="23">
        <v>1.2999999999999999E-3</v>
      </c>
      <c r="I111" s="23">
        <v>1E-4</v>
      </c>
      <c r="J111" s="23">
        <v>2.9999999999999997E-4</v>
      </c>
      <c r="K111" s="23">
        <v>0</v>
      </c>
    </row>
    <row r="112" spans="1:11" ht="13.4" customHeight="1">
      <c r="A112" t="s">
        <v>48</v>
      </c>
      <c r="B112" t="s">
        <v>318</v>
      </c>
      <c r="C112" s="23">
        <v>2.9999999999999997E-4</v>
      </c>
      <c r="D112" s="23">
        <v>2.0000000000000001E-4</v>
      </c>
      <c r="E112" s="23">
        <v>2.9999999999999997E-4</v>
      </c>
      <c r="F112" s="23">
        <v>5.0000000000000001E-4</v>
      </c>
      <c r="G112" s="23">
        <v>4.0000000000000002E-4</v>
      </c>
      <c r="H112" s="23">
        <v>2.0000000000000001E-4</v>
      </c>
      <c r="I112" s="23">
        <v>2.0000000000000001E-4</v>
      </c>
      <c r="J112" s="23">
        <v>1E-4</v>
      </c>
      <c r="K112" s="23">
        <v>0</v>
      </c>
    </row>
    <row r="113" spans="1:11" ht="13.4" customHeight="1">
      <c r="A113" t="s">
        <v>49</v>
      </c>
      <c r="B113" t="s">
        <v>318</v>
      </c>
      <c r="C113" s="23">
        <v>0</v>
      </c>
      <c r="D113" s="23">
        <v>0</v>
      </c>
      <c r="E113" s="23">
        <v>0</v>
      </c>
      <c r="F113" s="23">
        <v>0</v>
      </c>
      <c r="G113" s="23">
        <v>0</v>
      </c>
      <c r="H113" s="23">
        <v>0</v>
      </c>
      <c r="I113" s="23">
        <v>0</v>
      </c>
      <c r="J113" s="23">
        <v>0</v>
      </c>
      <c r="K113" s="23">
        <v>0</v>
      </c>
    </row>
    <row r="114" spans="1:11" ht="13.4" customHeight="1">
      <c r="A114" t="s">
        <v>50</v>
      </c>
      <c r="B114" t="s">
        <v>318</v>
      </c>
      <c r="C114" s="23">
        <v>2.0000000000000001E-4</v>
      </c>
      <c r="D114" s="23">
        <v>1E-4</v>
      </c>
      <c r="E114" s="23">
        <v>5.0000000000000001E-4</v>
      </c>
      <c r="F114" s="23">
        <v>1E-4</v>
      </c>
      <c r="G114" s="23">
        <v>1E-4</v>
      </c>
      <c r="H114" s="23">
        <v>0</v>
      </c>
      <c r="I114" s="23">
        <v>5.0000000000000001E-4</v>
      </c>
      <c r="J114" s="23">
        <v>1E-4</v>
      </c>
      <c r="K114" s="23">
        <v>0</v>
      </c>
    </row>
    <row r="115" spans="1:11" ht="13.4" customHeight="1">
      <c r="A115" t="s">
        <v>51</v>
      </c>
      <c r="B115" t="s">
        <v>318</v>
      </c>
      <c r="C115" s="23">
        <v>1E-4</v>
      </c>
      <c r="D115" s="23">
        <v>1E-4</v>
      </c>
      <c r="E115" s="23">
        <v>2.0000000000000001E-4</v>
      </c>
      <c r="F115" s="23">
        <v>1E-4</v>
      </c>
      <c r="G115" s="23">
        <v>1E-4</v>
      </c>
      <c r="H115" s="23">
        <v>0</v>
      </c>
      <c r="I115" s="23">
        <v>6.9999999999999999E-4</v>
      </c>
      <c r="J115" s="23">
        <v>0</v>
      </c>
      <c r="K115" s="23">
        <v>0</v>
      </c>
    </row>
    <row r="116" spans="1:11" ht="13.4" customHeight="1">
      <c r="A116" t="s">
        <v>52</v>
      </c>
      <c r="B116" t="s">
        <v>318</v>
      </c>
      <c r="C116" s="23">
        <v>0</v>
      </c>
      <c r="D116" s="23">
        <v>0</v>
      </c>
      <c r="E116" s="23">
        <v>1E-4</v>
      </c>
      <c r="F116" s="23">
        <v>0</v>
      </c>
      <c r="G116" s="23">
        <v>0</v>
      </c>
      <c r="H116" s="23">
        <v>0</v>
      </c>
      <c r="I116" s="23">
        <v>0</v>
      </c>
      <c r="J116" s="23">
        <v>0</v>
      </c>
      <c r="K116" s="23">
        <v>0</v>
      </c>
    </row>
    <row r="117" spans="1:11" ht="13.4" customHeight="1">
      <c r="A117" t="s">
        <v>53</v>
      </c>
      <c r="B117" t="s">
        <v>318</v>
      </c>
      <c r="C117" s="23">
        <v>1E-4</v>
      </c>
      <c r="D117" s="23">
        <v>2.0000000000000001E-4</v>
      </c>
      <c r="E117" s="23">
        <v>1E-4</v>
      </c>
      <c r="F117" s="23">
        <v>0</v>
      </c>
      <c r="G117" s="23">
        <v>1E-4</v>
      </c>
      <c r="H117" s="23">
        <v>0</v>
      </c>
      <c r="I117" s="23">
        <v>0</v>
      </c>
      <c r="J117" s="23">
        <v>0</v>
      </c>
      <c r="K117" s="23">
        <v>0</v>
      </c>
    </row>
    <row r="118" spans="1:11" ht="13.4" customHeight="1">
      <c r="A118" t="s">
        <v>54</v>
      </c>
      <c r="B118" t="s">
        <v>318</v>
      </c>
      <c r="C118" s="23">
        <v>1E-4</v>
      </c>
      <c r="D118" s="23">
        <v>1E-4</v>
      </c>
      <c r="E118" s="23">
        <v>1E-4</v>
      </c>
      <c r="F118" s="23">
        <v>1E-4</v>
      </c>
      <c r="G118" s="23">
        <v>1E-4</v>
      </c>
      <c r="H118" s="23">
        <v>0</v>
      </c>
      <c r="I118" s="23">
        <v>1E-4</v>
      </c>
      <c r="J118" s="23">
        <v>0</v>
      </c>
      <c r="K118" s="23">
        <v>0</v>
      </c>
    </row>
    <row r="119" spans="1:11" ht="13.4" customHeight="1">
      <c r="A119" t="s">
        <v>55</v>
      </c>
      <c r="B119" t="s">
        <v>318</v>
      </c>
      <c r="C119" s="23">
        <v>1E-4</v>
      </c>
      <c r="D119" s="23">
        <v>1E-4</v>
      </c>
      <c r="E119" s="23">
        <v>1E-4</v>
      </c>
      <c r="F119" s="23">
        <v>1E-4</v>
      </c>
      <c r="G119" s="23">
        <v>0</v>
      </c>
      <c r="H119" s="23">
        <v>0</v>
      </c>
      <c r="I119" s="23">
        <v>1E-4</v>
      </c>
      <c r="J119" s="23">
        <v>0</v>
      </c>
      <c r="K119" s="23">
        <v>0</v>
      </c>
    </row>
    <row r="120" spans="1:11" ht="13.4" customHeight="1">
      <c r="A120" t="s">
        <v>56</v>
      </c>
      <c r="B120" t="s">
        <v>318</v>
      </c>
      <c r="C120" s="23">
        <v>1E-4</v>
      </c>
      <c r="D120" s="23">
        <v>2.0000000000000001E-4</v>
      </c>
      <c r="E120" s="23">
        <v>2.0000000000000001E-4</v>
      </c>
      <c r="F120" s="23">
        <v>2.0000000000000001E-4</v>
      </c>
      <c r="G120" s="23">
        <v>1E-4</v>
      </c>
      <c r="H120" s="23">
        <v>1E-4</v>
      </c>
      <c r="I120" s="23">
        <v>1E-4</v>
      </c>
      <c r="J120" s="23">
        <v>0</v>
      </c>
      <c r="K120" s="23">
        <v>0</v>
      </c>
    </row>
    <row r="121" spans="1:11" ht="13.4" customHeight="1">
      <c r="A121" t="s">
        <v>57</v>
      </c>
      <c r="B121" t="s">
        <v>318</v>
      </c>
      <c r="C121" s="23">
        <v>0</v>
      </c>
      <c r="D121" s="23">
        <v>0</v>
      </c>
      <c r="E121" s="23">
        <v>0</v>
      </c>
      <c r="F121" s="23">
        <v>0</v>
      </c>
      <c r="G121" s="23">
        <v>0</v>
      </c>
      <c r="H121" s="23">
        <v>0</v>
      </c>
      <c r="I121" s="23">
        <v>0</v>
      </c>
      <c r="J121" s="23">
        <v>0</v>
      </c>
      <c r="K121" s="23">
        <v>0</v>
      </c>
    </row>
    <row r="122" spans="1:11" ht="13.4" customHeight="1">
      <c r="A122" t="s">
        <v>58</v>
      </c>
      <c r="B122" t="s">
        <v>318</v>
      </c>
      <c r="C122" s="23">
        <v>1E-4</v>
      </c>
      <c r="D122" s="23">
        <v>0</v>
      </c>
      <c r="E122" s="23">
        <v>1E-4</v>
      </c>
      <c r="F122" s="23">
        <v>1E-4</v>
      </c>
      <c r="G122" s="23">
        <v>1E-4</v>
      </c>
      <c r="H122" s="23">
        <v>0</v>
      </c>
      <c r="I122" s="23">
        <v>1E-4</v>
      </c>
      <c r="J122" s="23">
        <v>1E-4</v>
      </c>
      <c r="K122" s="23">
        <v>0</v>
      </c>
    </row>
    <row r="123" spans="1:11" ht="13.4" customHeight="1">
      <c r="A123" t="s">
        <v>59</v>
      </c>
      <c r="B123" t="s">
        <v>318</v>
      </c>
      <c r="C123" s="23">
        <v>1E-4</v>
      </c>
      <c r="D123" s="23">
        <v>1E-4</v>
      </c>
      <c r="E123" s="23">
        <v>1E-4</v>
      </c>
      <c r="F123" s="23">
        <v>0</v>
      </c>
      <c r="G123" s="23">
        <v>5.0000000000000001E-4</v>
      </c>
      <c r="H123" s="23">
        <v>0</v>
      </c>
      <c r="I123" s="23">
        <v>2.0000000000000001E-4</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0</v>
      </c>
      <c r="D125" s="23">
        <v>0</v>
      </c>
      <c r="E125" s="23">
        <v>1E-4</v>
      </c>
      <c r="F125" s="23">
        <v>1E-4</v>
      </c>
      <c r="G125" s="23">
        <v>0</v>
      </c>
      <c r="H125" s="23">
        <v>0</v>
      </c>
      <c r="I125" s="23">
        <v>0</v>
      </c>
      <c r="J125" s="23">
        <v>0</v>
      </c>
      <c r="K125" s="23">
        <v>0</v>
      </c>
    </row>
    <row r="126" spans="1:11" ht="13.4" customHeight="1">
      <c r="A126" t="s">
        <v>62</v>
      </c>
      <c r="B126" t="s">
        <v>318</v>
      </c>
      <c r="C126" s="23">
        <v>0</v>
      </c>
      <c r="D126" s="23">
        <v>0</v>
      </c>
      <c r="E126" s="23">
        <v>1E-4</v>
      </c>
      <c r="F126" s="23">
        <v>0</v>
      </c>
      <c r="G126" s="23">
        <v>0</v>
      </c>
      <c r="H126" s="23">
        <v>0</v>
      </c>
      <c r="I126" s="23">
        <v>0</v>
      </c>
      <c r="J126" s="23">
        <v>0</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0</v>
      </c>
      <c r="D128" s="23">
        <v>0</v>
      </c>
      <c r="E128" s="23">
        <v>0</v>
      </c>
      <c r="F128" s="23">
        <v>0</v>
      </c>
      <c r="G128" s="23">
        <v>0</v>
      </c>
      <c r="H128" s="23">
        <v>0</v>
      </c>
      <c r="I128" s="23">
        <v>0</v>
      </c>
      <c r="J128" s="23">
        <v>0</v>
      </c>
      <c r="K128" s="23">
        <v>0</v>
      </c>
    </row>
    <row r="129" spans="1:11" ht="13.4" customHeight="1">
      <c r="A129" t="s">
        <v>65</v>
      </c>
      <c r="B129" t="s">
        <v>318</v>
      </c>
      <c r="C129" s="23">
        <v>0</v>
      </c>
      <c r="D129" s="23">
        <v>0</v>
      </c>
      <c r="E129" s="23">
        <v>0</v>
      </c>
      <c r="F129" s="23">
        <v>0</v>
      </c>
      <c r="G129" s="23">
        <v>0</v>
      </c>
      <c r="H129" s="23">
        <v>0</v>
      </c>
      <c r="I129" s="23">
        <v>0</v>
      </c>
      <c r="J129" s="23">
        <v>0</v>
      </c>
      <c r="K129" s="23">
        <v>0</v>
      </c>
    </row>
    <row r="130" spans="1:11" ht="13.4" customHeight="1">
      <c r="A130" t="s">
        <v>66</v>
      </c>
      <c r="B130" t="s">
        <v>318</v>
      </c>
      <c r="C130" s="23">
        <v>2.0000000000000001E-4</v>
      </c>
      <c r="D130" s="23">
        <v>1E-4</v>
      </c>
      <c r="E130" s="23">
        <v>2.0000000000000001E-4</v>
      </c>
      <c r="F130" s="23">
        <v>2.0000000000000001E-4</v>
      </c>
      <c r="G130" s="23">
        <v>2.9999999999999997E-4</v>
      </c>
      <c r="H130" s="23">
        <v>1E-4</v>
      </c>
      <c r="I130" s="23">
        <v>6.9999999999999999E-4</v>
      </c>
      <c r="J130" s="23">
        <v>0</v>
      </c>
      <c r="K130" s="23">
        <v>0</v>
      </c>
    </row>
    <row r="131" spans="1:11" ht="13.4" customHeight="1">
      <c r="A131" t="s">
        <v>67</v>
      </c>
      <c r="B131" t="s">
        <v>318</v>
      </c>
      <c r="C131" s="23">
        <v>0</v>
      </c>
      <c r="D131" s="23">
        <v>0</v>
      </c>
      <c r="E131" s="23">
        <v>0</v>
      </c>
      <c r="F131" s="23">
        <v>0</v>
      </c>
      <c r="G131" s="23">
        <v>0</v>
      </c>
      <c r="H131" s="23">
        <v>0</v>
      </c>
      <c r="I131" s="23">
        <v>0</v>
      </c>
      <c r="J131" s="23">
        <v>0</v>
      </c>
      <c r="K131" s="23">
        <v>0</v>
      </c>
    </row>
    <row r="132" spans="1:11" ht="13.4" customHeight="1">
      <c r="A132" t="s">
        <v>68</v>
      </c>
      <c r="B132" t="s">
        <v>318</v>
      </c>
      <c r="C132" s="23">
        <v>0</v>
      </c>
      <c r="D132" s="23">
        <v>0</v>
      </c>
      <c r="E132" s="23">
        <v>1E-4</v>
      </c>
      <c r="F132" s="23">
        <v>0</v>
      </c>
      <c r="G132" s="23">
        <v>0</v>
      </c>
      <c r="H132" s="23">
        <v>0</v>
      </c>
      <c r="I132" s="23">
        <v>4.0000000000000002E-4</v>
      </c>
      <c r="J132" s="23">
        <v>0</v>
      </c>
      <c r="K132" s="23">
        <v>0</v>
      </c>
    </row>
    <row r="133" spans="1:11" ht="13.4" customHeight="1">
      <c r="A133" t="s">
        <v>69</v>
      </c>
      <c r="B133" t="s">
        <v>318</v>
      </c>
      <c r="C133" s="23">
        <v>0</v>
      </c>
      <c r="D133" s="23">
        <v>0</v>
      </c>
      <c r="E133" s="23">
        <v>0</v>
      </c>
      <c r="F133" s="23">
        <v>0</v>
      </c>
      <c r="G133" s="23">
        <v>1E-4</v>
      </c>
      <c r="H133" s="23">
        <v>0</v>
      </c>
      <c r="I133" s="23">
        <v>0</v>
      </c>
      <c r="J133" s="23">
        <v>0</v>
      </c>
      <c r="K133" s="23">
        <v>0</v>
      </c>
    </row>
    <row r="134" spans="1:11" ht="13.4" customHeight="1">
      <c r="A134" t="s">
        <v>70</v>
      </c>
      <c r="B134" t="s">
        <v>318</v>
      </c>
      <c r="C134" s="23">
        <v>0</v>
      </c>
      <c r="D134" s="23">
        <v>0</v>
      </c>
      <c r="E134" s="23">
        <v>0</v>
      </c>
      <c r="F134" s="23">
        <v>0</v>
      </c>
      <c r="G134" s="23">
        <v>0</v>
      </c>
      <c r="H134" s="23">
        <v>0</v>
      </c>
      <c r="I134" s="23">
        <v>0</v>
      </c>
      <c r="J134" s="23">
        <v>0</v>
      </c>
      <c r="K134" s="23">
        <v>0</v>
      </c>
    </row>
    <row r="135" spans="1:11" ht="13.4" customHeight="1">
      <c r="A135" t="s">
        <v>71</v>
      </c>
      <c r="B135" t="s">
        <v>318</v>
      </c>
      <c r="C135" s="23">
        <v>2.9999999999999997E-4</v>
      </c>
      <c r="D135" s="23">
        <v>2.0000000000000001E-4</v>
      </c>
      <c r="E135" s="23">
        <v>4.0000000000000002E-4</v>
      </c>
      <c r="F135" s="23">
        <v>2.9999999999999997E-4</v>
      </c>
      <c r="G135" s="23">
        <v>1E-4</v>
      </c>
      <c r="H135" s="23">
        <v>4.0000000000000002E-4</v>
      </c>
      <c r="I135" s="23">
        <v>1E-4</v>
      </c>
      <c r="J135" s="23">
        <v>0</v>
      </c>
      <c r="K135" s="23">
        <v>0</v>
      </c>
    </row>
    <row r="136" spans="1:11" ht="13.4" customHeight="1">
      <c r="A136" t="s">
        <v>72</v>
      </c>
      <c r="B136" t="s">
        <v>318</v>
      </c>
      <c r="C136" s="23">
        <v>1E-4</v>
      </c>
      <c r="D136" s="23">
        <v>1E-4</v>
      </c>
      <c r="E136" s="23">
        <v>2.0000000000000001E-4</v>
      </c>
      <c r="F136" s="23">
        <v>1E-4</v>
      </c>
      <c r="G136" s="23">
        <v>0</v>
      </c>
      <c r="H136" s="23">
        <v>0</v>
      </c>
      <c r="I136" s="23">
        <v>1E-4</v>
      </c>
      <c r="J136" s="23">
        <v>0</v>
      </c>
      <c r="K136" s="23">
        <v>0</v>
      </c>
    </row>
    <row r="137" spans="1:11" ht="13.4" customHeight="1">
      <c r="A137" t="s">
        <v>73</v>
      </c>
      <c r="B137" t="s">
        <v>318</v>
      </c>
      <c r="C137" s="23">
        <v>0</v>
      </c>
      <c r="D137" s="23">
        <v>0</v>
      </c>
      <c r="E137" s="23">
        <v>0</v>
      </c>
      <c r="F137" s="23">
        <v>0</v>
      </c>
      <c r="G137" s="23">
        <v>0</v>
      </c>
      <c r="H137" s="23">
        <v>0</v>
      </c>
      <c r="I137" s="23">
        <v>0</v>
      </c>
      <c r="J137" s="23">
        <v>0</v>
      </c>
      <c r="K137" s="23">
        <v>0</v>
      </c>
    </row>
    <row r="138" spans="1:11" ht="13.4" customHeight="1">
      <c r="A138" t="s">
        <v>74</v>
      </c>
      <c r="B138" t="s">
        <v>318</v>
      </c>
      <c r="C138" s="23">
        <v>2.0000000000000001E-4</v>
      </c>
      <c r="D138" s="23">
        <v>1E-4</v>
      </c>
      <c r="E138" s="23">
        <v>2.0000000000000001E-4</v>
      </c>
      <c r="F138" s="23">
        <v>2.0000000000000001E-4</v>
      </c>
      <c r="G138" s="23">
        <v>1E-4</v>
      </c>
      <c r="H138" s="23">
        <v>2.9999999999999997E-4</v>
      </c>
      <c r="I138" s="23">
        <v>1E-4</v>
      </c>
      <c r="J138" s="23">
        <v>2.0000000000000001E-4</v>
      </c>
      <c r="K138" s="23">
        <v>0</v>
      </c>
    </row>
    <row r="139" spans="1:11" ht="13.4" customHeight="1">
      <c r="A139" t="s">
        <v>75</v>
      </c>
      <c r="B139" t="s">
        <v>318</v>
      </c>
      <c r="C139" s="23">
        <v>0</v>
      </c>
      <c r="D139" s="23">
        <v>0</v>
      </c>
      <c r="E139" s="23">
        <v>0</v>
      </c>
      <c r="F139" s="23">
        <v>0</v>
      </c>
      <c r="G139" s="23">
        <v>0</v>
      </c>
      <c r="H139" s="23">
        <v>0</v>
      </c>
      <c r="I139" s="23">
        <v>0</v>
      </c>
      <c r="J139" s="23">
        <v>0</v>
      </c>
      <c r="K139" s="23">
        <v>0</v>
      </c>
    </row>
    <row r="140" spans="1:11" ht="13.4" customHeight="1">
      <c r="A140" t="s">
        <v>76</v>
      </c>
      <c r="B140" t="s">
        <v>318</v>
      </c>
      <c r="C140" s="23">
        <v>1E-4</v>
      </c>
      <c r="D140" s="23">
        <v>1E-4</v>
      </c>
      <c r="E140" s="23">
        <v>1E-4</v>
      </c>
      <c r="F140" s="23">
        <v>1E-4</v>
      </c>
      <c r="G140" s="23">
        <v>1E-4</v>
      </c>
      <c r="H140" s="23">
        <v>1E-4</v>
      </c>
      <c r="I140" s="23">
        <v>0</v>
      </c>
      <c r="J140" s="23">
        <v>1E-4</v>
      </c>
      <c r="K140" s="23">
        <v>0</v>
      </c>
    </row>
    <row r="141" spans="1:11" ht="13.4" customHeight="1">
      <c r="A141" t="s">
        <v>77</v>
      </c>
      <c r="B141" t="s">
        <v>318</v>
      </c>
      <c r="C141" s="23">
        <v>0</v>
      </c>
      <c r="D141" s="23">
        <v>0</v>
      </c>
      <c r="E141" s="23">
        <v>0</v>
      </c>
      <c r="F141" s="23">
        <v>0</v>
      </c>
      <c r="G141" s="23">
        <v>0</v>
      </c>
      <c r="H141" s="23">
        <v>0</v>
      </c>
      <c r="I141" s="23">
        <v>0</v>
      </c>
      <c r="J141" s="23">
        <v>0</v>
      </c>
      <c r="K141" s="23">
        <v>0</v>
      </c>
    </row>
    <row r="142" spans="1:11" ht="13.4" customHeight="1">
      <c r="A142" t="s">
        <v>78</v>
      </c>
      <c r="B142" t="s">
        <v>318</v>
      </c>
      <c r="C142" s="23">
        <v>0</v>
      </c>
      <c r="D142" s="23">
        <v>0</v>
      </c>
      <c r="E142" s="23">
        <v>1E-4</v>
      </c>
      <c r="F142" s="23">
        <v>0</v>
      </c>
      <c r="G142" s="23">
        <v>1E-4</v>
      </c>
      <c r="H142" s="23">
        <v>0</v>
      </c>
      <c r="I142" s="23">
        <v>0</v>
      </c>
      <c r="J142" s="23">
        <v>0</v>
      </c>
      <c r="K142" s="23">
        <v>0</v>
      </c>
    </row>
    <row r="143" spans="1:11" ht="13.4" customHeight="1">
      <c r="A143" t="s">
        <v>79</v>
      </c>
      <c r="B143" t="s">
        <v>318</v>
      </c>
      <c r="C143" s="23">
        <v>0</v>
      </c>
      <c r="D143" s="23">
        <v>0</v>
      </c>
      <c r="E143" s="23">
        <v>0</v>
      </c>
      <c r="F143" s="23">
        <v>0</v>
      </c>
      <c r="G143" s="23">
        <v>0</v>
      </c>
      <c r="H143" s="23">
        <v>0</v>
      </c>
      <c r="I143" s="23">
        <v>0</v>
      </c>
      <c r="J143" s="23">
        <v>1E-4</v>
      </c>
      <c r="K143" s="23">
        <v>0</v>
      </c>
    </row>
    <row r="144" spans="1:11" ht="13.4" customHeight="1">
      <c r="A144" t="s">
        <v>80</v>
      </c>
      <c r="B144" t="s">
        <v>318</v>
      </c>
      <c r="C144" s="23">
        <v>0</v>
      </c>
      <c r="D144" s="23">
        <v>0</v>
      </c>
      <c r="E144" s="23">
        <v>0</v>
      </c>
      <c r="F144" s="23">
        <v>0</v>
      </c>
      <c r="G144" s="23">
        <v>0</v>
      </c>
      <c r="H144" s="23">
        <v>0</v>
      </c>
      <c r="I144" s="23">
        <v>0</v>
      </c>
      <c r="J144" s="23">
        <v>0</v>
      </c>
      <c r="K144" s="23">
        <v>0</v>
      </c>
    </row>
    <row r="145" spans="1:11" ht="13.4" customHeight="1">
      <c r="A145" t="s">
        <v>81</v>
      </c>
      <c r="B145" t="s">
        <v>318</v>
      </c>
      <c r="C145" s="23">
        <v>0</v>
      </c>
      <c r="D145" s="23">
        <v>0</v>
      </c>
      <c r="E145" s="23">
        <v>0</v>
      </c>
      <c r="F145" s="23">
        <v>0</v>
      </c>
      <c r="G145" s="23">
        <v>0</v>
      </c>
      <c r="H145" s="23">
        <v>0</v>
      </c>
      <c r="I145" s="23">
        <v>0</v>
      </c>
      <c r="J145" s="23">
        <v>0</v>
      </c>
      <c r="K145" s="23">
        <v>0</v>
      </c>
    </row>
    <row r="146" spans="1:11" ht="13.4" customHeight="1">
      <c r="A146" t="s">
        <v>82</v>
      </c>
      <c r="B146" t="s">
        <v>318</v>
      </c>
      <c r="C146" s="23">
        <v>0</v>
      </c>
      <c r="D146" s="23">
        <v>0</v>
      </c>
      <c r="E146" s="23">
        <v>0</v>
      </c>
      <c r="F146" s="23">
        <v>0</v>
      </c>
      <c r="G146" s="23">
        <v>0</v>
      </c>
      <c r="H146" s="23">
        <v>0</v>
      </c>
      <c r="I146" s="23">
        <v>0</v>
      </c>
      <c r="J146" s="23">
        <v>1E-4</v>
      </c>
      <c r="K146" s="23">
        <v>0</v>
      </c>
    </row>
    <row r="147" spans="1:11" ht="13.4" customHeight="1">
      <c r="A147" t="s">
        <v>83</v>
      </c>
      <c r="B147" t="s">
        <v>318</v>
      </c>
      <c r="C147" s="23">
        <v>1E-4</v>
      </c>
      <c r="D147" s="23">
        <v>1E-4</v>
      </c>
      <c r="E147" s="23">
        <v>1E-4</v>
      </c>
      <c r="F147" s="23">
        <v>1E-4</v>
      </c>
      <c r="G147" s="23">
        <v>1E-4</v>
      </c>
      <c r="H147" s="23">
        <v>1E-4</v>
      </c>
      <c r="I147" s="23">
        <v>1E-4</v>
      </c>
      <c r="J147" s="23">
        <v>0</v>
      </c>
      <c r="K147" s="23">
        <v>0</v>
      </c>
    </row>
    <row r="148" spans="1:11" ht="13.4" customHeight="1">
      <c r="A148" t="s">
        <v>84</v>
      </c>
      <c r="B148" t="s">
        <v>318</v>
      </c>
      <c r="C148" s="23">
        <v>2.9999999999999997E-4</v>
      </c>
      <c r="D148" s="23">
        <v>1E-4</v>
      </c>
      <c r="E148" s="23">
        <v>1E-4</v>
      </c>
      <c r="F148" s="23">
        <v>4.0000000000000002E-4</v>
      </c>
      <c r="G148" s="23">
        <v>2.0000000000000001E-4</v>
      </c>
      <c r="H148" s="23">
        <v>8.0000000000000004E-4</v>
      </c>
      <c r="I148" s="23">
        <v>6.9999999999999999E-4</v>
      </c>
      <c r="J148" s="23">
        <v>2.9999999999999997E-4</v>
      </c>
      <c r="K148" s="23">
        <v>0</v>
      </c>
    </row>
    <row r="149" spans="1:11" ht="13.4" customHeight="1">
      <c r="A149" t="s">
        <v>85</v>
      </c>
      <c r="B149" t="s">
        <v>318</v>
      </c>
      <c r="C149" s="23">
        <v>0</v>
      </c>
      <c r="D149" s="23">
        <v>0</v>
      </c>
      <c r="E149" s="23">
        <v>0</v>
      </c>
      <c r="F149" s="23">
        <v>0</v>
      </c>
      <c r="G149" s="23">
        <v>0</v>
      </c>
      <c r="H149" s="23">
        <v>0</v>
      </c>
      <c r="I149" s="23">
        <v>0</v>
      </c>
      <c r="J149" s="23">
        <v>2.9999999999999997E-4</v>
      </c>
      <c r="K149" s="23">
        <v>0</v>
      </c>
    </row>
    <row r="150" spans="1:11" ht="13.4" customHeight="1">
      <c r="A150" t="s">
        <v>86</v>
      </c>
      <c r="B150" t="s">
        <v>318</v>
      </c>
      <c r="C150" s="23">
        <v>1E-4</v>
      </c>
      <c r="D150" s="23">
        <v>1E-4</v>
      </c>
      <c r="E150" s="23">
        <v>1E-4</v>
      </c>
      <c r="F150" s="23">
        <v>1E-4</v>
      </c>
      <c r="G150" s="23">
        <v>1E-4</v>
      </c>
      <c r="H150" s="23">
        <v>1E-4</v>
      </c>
      <c r="I150" s="23">
        <v>1E-4</v>
      </c>
      <c r="J150" s="23">
        <v>1E-4</v>
      </c>
      <c r="K150" s="23">
        <v>0</v>
      </c>
    </row>
    <row r="151" spans="1:11" ht="13.4" customHeight="1">
      <c r="A151" t="s">
        <v>87</v>
      </c>
      <c r="B151" t="s">
        <v>318</v>
      </c>
      <c r="C151" s="23">
        <v>0</v>
      </c>
      <c r="D151" s="23">
        <v>0</v>
      </c>
      <c r="E151" s="23">
        <v>0</v>
      </c>
      <c r="F151" s="23">
        <v>0</v>
      </c>
      <c r="G151" s="23">
        <v>0</v>
      </c>
      <c r="H151" s="23">
        <v>0</v>
      </c>
      <c r="I151" s="23">
        <v>0</v>
      </c>
      <c r="J151" s="23">
        <v>0</v>
      </c>
      <c r="K151" s="23">
        <v>0</v>
      </c>
    </row>
    <row r="152" spans="1:11" ht="13.4" customHeight="1">
      <c r="A152" t="s">
        <v>88</v>
      </c>
      <c r="B152" t="s">
        <v>318</v>
      </c>
      <c r="C152" s="23">
        <v>0</v>
      </c>
      <c r="D152" s="23">
        <v>0</v>
      </c>
      <c r="E152" s="23">
        <v>0</v>
      </c>
      <c r="F152" s="23">
        <v>0</v>
      </c>
      <c r="G152" s="23">
        <v>0</v>
      </c>
      <c r="H152" s="23">
        <v>0</v>
      </c>
      <c r="I152" s="23">
        <v>0</v>
      </c>
      <c r="J152" s="23">
        <v>0</v>
      </c>
      <c r="K152" s="23">
        <v>0</v>
      </c>
    </row>
    <row r="153" spans="1:11" ht="13.4" customHeight="1">
      <c r="A153" t="s">
        <v>89</v>
      </c>
      <c r="B153" t="s">
        <v>318</v>
      </c>
      <c r="C153" s="23">
        <v>0</v>
      </c>
      <c r="D153" s="23">
        <v>0</v>
      </c>
      <c r="E153" s="23">
        <v>1E-4</v>
      </c>
      <c r="F153" s="23">
        <v>0</v>
      </c>
      <c r="G153" s="23">
        <v>0</v>
      </c>
      <c r="H153" s="23">
        <v>0</v>
      </c>
      <c r="I153" s="23">
        <v>0</v>
      </c>
      <c r="J153" s="23">
        <v>0</v>
      </c>
      <c r="K153" s="23">
        <v>0</v>
      </c>
    </row>
    <row r="154" spans="1:11" ht="13.4" customHeight="1">
      <c r="A154" t="s">
        <v>90</v>
      </c>
      <c r="B154" t="s">
        <v>318</v>
      </c>
      <c r="C154" s="23">
        <v>0</v>
      </c>
      <c r="D154" s="23">
        <v>0</v>
      </c>
      <c r="E154" s="23">
        <v>0</v>
      </c>
      <c r="F154" s="23">
        <v>0</v>
      </c>
      <c r="G154" s="23">
        <v>0</v>
      </c>
      <c r="H154" s="23">
        <v>0</v>
      </c>
      <c r="I154" s="23">
        <v>0</v>
      </c>
      <c r="J154" s="23">
        <v>0</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0</v>
      </c>
      <c r="D156" s="23">
        <v>0</v>
      </c>
      <c r="E156" s="23">
        <v>0</v>
      </c>
      <c r="F156" s="23">
        <v>0</v>
      </c>
      <c r="G156" s="23">
        <v>0</v>
      </c>
      <c r="H156" s="23">
        <v>0</v>
      </c>
      <c r="I156" s="23">
        <v>0</v>
      </c>
      <c r="J156" s="23">
        <v>1E-4</v>
      </c>
      <c r="K156" s="23">
        <v>0</v>
      </c>
    </row>
    <row r="157" spans="1:11" ht="13.4" customHeight="1">
      <c r="A157" t="s">
        <v>93</v>
      </c>
      <c r="B157" t="s">
        <v>318</v>
      </c>
      <c r="C157" s="23">
        <v>1E-4</v>
      </c>
      <c r="D157" s="23">
        <v>1E-4</v>
      </c>
      <c r="E157" s="23">
        <v>1E-4</v>
      </c>
      <c r="F157" s="23">
        <v>0</v>
      </c>
      <c r="G157" s="23">
        <v>1E-4</v>
      </c>
      <c r="H157" s="23">
        <v>0</v>
      </c>
      <c r="I157" s="23">
        <v>0</v>
      </c>
      <c r="J157" s="23">
        <v>0</v>
      </c>
      <c r="K157" s="23">
        <v>1E-4</v>
      </c>
    </row>
    <row r="158" spans="1:11" ht="13.4" customHeight="1">
      <c r="A158" t="s">
        <v>94</v>
      </c>
      <c r="B158" t="s">
        <v>318</v>
      </c>
      <c r="C158" s="23">
        <v>0</v>
      </c>
      <c r="D158" s="23">
        <v>0</v>
      </c>
      <c r="E158" s="23">
        <v>0</v>
      </c>
      <c r="F158" s="23">
        <v>0</v>
      </c>
      <c r="G158" s="23">
        <v>0</v>
      </c>
      <c r="H158" s="23">
        <v>0</v>
      </c>
      <c r="I158" s="23">
        <v>0</v>
      </c>
      <c r="J158" s="23">
        <v>1E-4</v>
      </c>
      <c r="K158" s="23">
        <v>0</v>
      </c>
    </row>
    <row r="159" spans="1:11" ht="13.4" customHeight="1">
      <c r="A159" t="s">
        <v>95</v>
      </c>
      <c r="B159" t="s">
        <v>318</v>
      </c>
      <c r="C159" s="23">
        <v>0</v>
      </c>
      <c r="D159" s="23">
        <v>0</v>
      </c>
      <c r="E159" s="23">
        <v>0</v>
      </c>
      <c r="F159" s="23">
        <v>0</v>
      </c>
      <c r="G159" s="23">
        <v>1E-4</v>
      </c>
      <c r="H159" s="23">
        <v>0</v>
      </c>
      <c r="I159" s="23">
        <v>0</v>
      </c>
      <c r="J159" s="23">
        <v>0</v>
      </c>
      <c r="K159" s="23">
        <v>0</v>
      </c>
    </row>
    <row r="160" spans="1:11" ht="13.4" customHeight="1">
      <c r="A160" t="s">
        <v>96</v>
      </c>
      <c r="B160" t="s">
        <v>318</v>
      </c>
      <c r="C160" s="23">
        <v>1E-4</v>
      </c>
      <c r="D160" s="23">
        <v>1E-4</v>
      </c>
      <c r="E160" s="23">
        <v>1E-4</v>
      </c>
      <c r="F160" s="23">
        <v>1E-4</v>
      </c>
      <c r="G160" s="23">
        <v>1E-4</v>
      </c>
      <c r="H160" s="23">
        <v>1E-4</v>
      </c>
      <c r="I160" s="23">
        <v>0</v>
      </c>
      <c r="J160" s="23">
        <v>0</v>
      </c>
      <c r="K160" s="23">
        <v>0</v>
      </c>
    </row>
    <row r="161" spans="1:11" ht="13.4" customHeight="1">
      <c r="A161" t="s">
        <v>97</v>
      </c>
      <c r="B161" t="s">
        <v>318</v>
      </c>
      <c r="C161" s="23">
        <v>0</v>
      </c>
      <c r="D161" s="23">
        <v>0</v>
      </c>
      <c r="E161" s="23">
        <v>1E-4</v>
      </c>
      <c r="F161" s="23">
        <v>0</v>
      </c>
      <c r="G161" s="23">
        <v>0</v>
      </c>
      <c r="H161" s="23">
        <v>0</v>
      </c>
      <c r="I161" s="23">
        <v>0</v>
      </c>
      <c r="J161" s="23">
        <v>0</v>
      </c>
      <c r="K161" s="23">
        <v>0</v>
      </c>
    </row>
    <row r="162" spans="1:11" ht="13.4" customHeight="1">
      <c r="A162" t="s">
        <v>98</v>
      </c>
      <c r="B162" t="s">
        <v>318</v>
      </c>
      <c r="C162" s="23">
        <v>0</v>
      </c>
      <c r="D162" s="23">
        <v>0</v>
      </c>
      <c r="E162" s="23">
        <v>-1E-4</v>
      </c>
      <c r="F162" s="23">
        <v>0</v>
      </c>
      <c r="G162" s="23">
        <v>0</v>
      </c>
      <c r="H162" s="23">
        <v>-1E-4</v>
      </c>
      <c r="I162" s="23">
        <v>0</v>
      </c>
      <c r="J162" s="23">
        <v>0</v>
      </c>
      <c r="K162" s="23">
        <v>-1E-4</v>
      </c>
    </row>
    <row r="163" spans="1:11" ht="13.4" customHeight="1">
      <c r="A163" t="s">
        <v>99</v>
      </c>
      <c r="B163" t="s">
        <v>317</v>
      </c>
      <c r="C163" s="23">
        <v>1E-4</v>
      </c>
      <c r="D163" s="23">
        <v>0</v>
      </c>
      <c r="E163" s="23">
        <v>1E-4</v>
      </c>
      <c r="F163" s="23">
        <v>1E-4</v>
      </c>
      <c r="G163" s="23">
        <v>1E-4</v>
      </c>
      <c r="H163" s="23">
        <v>1E-4</v>
      </c>
      <c r="I163" s="23">
        <v>2.0000000000000001E-4</v>
      </c>
      <c r="J163" s="23">
        <v>1E-4</v>
      </c>
      <c r="K163" s="23">
        <v>0</v>
      </c>
    </row>
    <row r="164" spans="1:11" ht="13.4" customHeight="1">
      <c r="A164" t="s">
        <v>100</v>
      </c>
      <c r="B164" t="s">
        <v>317</v>
      </c>
      <c r="C164" s="23">
        <v>4.0000000000000002E-4</v>
      </c>
      <c r="D164" s="23">
        <v>2.9999999999999997E-4</v>
      </c>
      <c r="E164" s="23">
        <v>4.0000000000000002E-4</v>
      </c>
      <c r="F164" s="23">
        <v>4.0000000000000002E-4</v>
      </c>
      <c r="G164" s="23">
        <v>5.9999999999999995E-4</v>
      </c>
      <c r="H164" s="23">
        <v>2.0000000000000001E-4</v>
      </c>
      <c r="I164" s="23">
        <v>2.9999999999999997E-4</v>
      </c>
      <c r="J164" s="23">
        <v>2.9999999999999997E-4</v>
      </c>
      <c r="K164" s="23">
        <v>2.9999999999999997E-4</v>
      </c>
    </row>
    <row r="165" spans="1:11" ht="13.4" customHeight="1">
      <c r="A165" t="s">
        <v>101</v>
      </c>
      <c r="B165" t="s">
        <v>317</v>
      </c>
      <c r="C165" s="23">
        <v>0</v>
      </c>
      <c r="D165" s="23">
        <v>0</v>
      </c>
      <c r="E165" s="23">
        <v>1E-4</v>
      </c>
      <c r="F165" s="23">
        <v>0</v>
      </c>
      <c r="G165" s="23">
        <v>1E-4</v>
      </c>
      <c r="H165" s="23">
        <v>1E-4</v>
      </c>
      <c r="I165" s="23">
        <v>0</v>
      </c>
      <c r="J165" s="23">
        <v>0</v>
      </c>
      <c r="K165" s="23">
        <v>0</v>
      </c>
    </row>
    <row r="166" spans="1:11" ht="13.4" customHeight="1">
      <c r="A166" t="s">
        <v>102</v>
      </c>
      <c r="B166" t="s">
        <v>317</v>
      </c>
      <c r="C166" s="23">
        <v>2.0000000000000001E-4</v>
      </c>
      <c r="D166" s="23">
        <v>1E-4</v>
      </c>
      <c r="E166" s="23">
        <v>2.0000000000000001E-4</v>
      </c>
      <c r="F166" s="23">
        <v>2.0000000000000001E-4</v>
      </c>
      <c r="G166" s="23">
        <v>2.0000000000000001E-4</v>
      </c>
      <c r="H166" s="23">
        <v>1E-4</v>
      </c>
      <c r="I166" s="23">
        <v>2.0000000000000001E-4</v>
      </c>
      <c r="J166" s="23">
        <v>0</v>
      </c>
      <c r="K166" s="23">
        <v>2.0000000000000001E-4</v>
      </c>
    </row>
    <row r="167" spans="1:11" ht="13.4" customHeight="1">
      <c r="A167" t="s">
        <v>103</v>
      </c>
      <c r="B167" t="s">
        <v>317</v>
      </c>
      <c r="C167" s="23">
        <v>0</v>
      </c>
      <c r="D167" s="23">
        <v>0</v>
      </c>
      <c r="E167" s="23">
        <v>0</v>
      </c>
      <c r="F167" s="23">
        <v>0</v>
      </c>
      <c r="G167" s="23">
        <v>1E-4</v>
      </c>
      <c r="H167" s="23">
        <v>0</v>
      </c>
      <c r="I167" s="23">
        <v>0</v>
      </c>
      <c r="J167" s="23">
        <v>0</v>
      </c>
      <c r="K167" s="23">
        <v>0</v>
      </c>
    </row>
    <row r="168" spans="1:11" ht="13.4" customHeight="1">
      <c r="A168" t="s">
        <v>104</v>
      </c>
      <c r="B168" t="s">
        <v>316</v>
      </c>
      <c r="C168" s="23">
        <v>1E-4</v>
      </c>
      <c r="D168" s="23">
        <v>1E-4</v>
      </c>
      <c r="E168" s="23">
        <v>1E-4</v>
      </c>
      <c r="F168" s="23">
        <v>1E-4</v>
      </c>
      <c r="G168" s="23">
        <v>1E-4</v>
      </c>
      <c r="H168" s="23">
        <v>0</v>
      </c>
      <c r="I168" s="23">
        <v>1E-4</v>
      </c>
      <c r="J168" s="23">
        <v>0</v>
      </c>
      <c r="K168" s="23">
        <v>1E-4</v>
      </c>
    </row>
    <row r="169" spans="1:11" ht="13.4" customHeight="1">
      <c r="A169" t="s">
        <v>105</v>
      </c>
      <c r="B169" t="s">
        <v>316</v>
      </c>
      <c r="C169" s="23">
        <v>0</v>
      </c>
      <c r="D169" s="23">
        <v>0</v>
      </c>
      <c r="E169" s="23">
        <v>0</v>
      </c>
      <c r="F169" s="23">
        <v>0</v>
      </c>
      <c r="G169" s="23">
        <v>0</v>
      </c>
      <c r="H169" s="23">
        <v>0</v>
      </c>
      <c r="I169" s="23">
        <v>0</v>
      </c>
      <c r="J169" s="23">
        <v>0</v>
      </c>
      <c r="K169" s="23">
        <v>0</v>
      </c>
    </row>
    <row r="170" spans="1:11" ht="13.4" customHeight="1">
      <c r="A170" t="s">
        <v>106</v>
      </c>
      <c r="B170" t="s">
        <v>316</v>
      </c>
      <c r="C170" s="23">
        <v>2.0000000000000001E-4</v>
      </c>
      <c r="D170" s="23">
        <v>2.0000000000000001E-4</v>
      </c>
      <c r="E170" s="23">
        <v>2.0000000000000001E-4</v>
      </c>
      <c r="F170" s="23">
        <v>2.0000000000000001E-4</v>
      </c>
      <c r="G170" s="23">
        <v>2.0000000000000001E-4</v>
      </c>
      <c r="H170" s="23">
        <v>2.0000000000000001E-4</v>
      </c>
      <c r="I170" s="23">
        <v>1E-4</v>
      </c>
      <c r="J170" s="23">
        <v>2.0000000000000001E-4</v>
      </c>
      <c r="K170" s="23">
        <v>1E-4</v>
      </c>
    </row>
    <row r="171" spans="1:11" ht="13.4" customHeight="1">
      <c r="A171" t="s">
        <v>107</v>
      </c>
      <c r="B171" t="s">
        <v>316</v>
      </c>
      <c r="C171" s="23">
        <v>8.9999999999999998E-4</v>
      </c>
      <c r="D171" s="23">
        <v>8.0000000000000004E-4</v>
      </c>
      <c r="E171" s="23">
        <v>8.9999999999999998E-4</v>
      </c>
      <c r="F171" s="23">
        <v>8.9999999999999998E-4</v>
      </c>
      <c r="G171" s="23">
        <v>8.9999999999999998E-4</v>
      </c>
      <c r="H171" s="23">
        <v>5.9999999999999995E-4</v>
      </c>
      <c r="I171" s="23">
        <v>8.9999999999999998E-4</v>
      </c>
      <c r="J171" s="23">
        <v>8.9999999999999998E-4</v>
      </c>
      <c r="K171" s="23">
        <v>1E-3</v>
      </c>
    </row>
    <row r="172" spans="1:11" ht="13.4" customHeight="1">
      <c r="A172" t="s">
        <v>108</v>
      </c>
      <c r="B172" t="s">
        <v>315</v>
      </c>
      <c r="C172" s="23">
        <v>1.6999999999999999E-3</v>
      </c>
      <c r="D172" s="23">
        <v>1.6999999999999999E-3</v>
      </c>
      <c r="E172" s="23">
        <v>1.9E-3</v>
      </c>
      <c r="F172" s="23">
        <v>1.6999999999999999E-3</v>
      </c>
      <c r="G172" s="23">
        <v>2E-3</v>
      </c>
      <c r="H172" s="23">
        <v>1.2999999999999999E-3</v>
      </c>
      <c r="I172" s="23">
        <v>2E-3</v>
      </c>
      <c r="J172" s="23">
        <v>1.5E-3</v>
      </c>
      <c r="K172" s="23">
        <v>1.1999999999999999E-3</v>
      </c>
    </row>
    <row r="173" spans="1:11" ht="13.4" customHeight="1">
      <c r="A173" t="s">
        <v>109</v>
      </c>
      <c r="B173" t="s">
        <v>314</v>
      </c>
      <c r="C173" s="23">
        <v>6.9999999999999999E-4</v>
      </c>
      <c r="D173" s="23">
        <v>6.9999999999999999E-4</v>
      </c>
      <c r="E173" s="23">
        <v>6.9999999999999999E-4</v>
      </c>
      <c r="F173" s="23">
        <v>5.9999999999999995E-4</v>
      </c>
      <c r="G173" s="23">
        <v>8.0000000000000004E-4</v>
      </c>
      <c r="H173" s="23">
        <v>4.0000000000000002E-4</v>
      </c>
      <c r="I173" s="23">
        <v>6.9999999999999999E-4</v>
      </c>
      <c r="J173" s="23">
        <v>5.0000000000000001E-4</v>
      </c>
      <c r="K173" s="23">
        <v>5.9999999999999995E-4</v>
      </c>
    </row>
    <row r="174" spans="1:11" ht="13.4" customHeight="1">
      <c r="A174" t="s">
        <v>110</v>
      </c>
      <c r="B174" t="s">
        <v>313</v>
      </c>
      <c r="C174" s="23">
        <v>1E-4</v>
      </c>
      <c r="D174" s="23">
        <v>1E-4</v>
      </c>
      <c r="E174" s="23">
        <v>0</v>
      </c>
      <c r="F174" s="23">
        <v>1E-4</v>
      </c>
      <c r="G174" s="23">
        <v>1E-4</v>
      </c>
      <c r="H174" s="23">
        <v>0</v>
      </c>
      <c r="I174" s="23">
        <v>1E-4</v>
      </c>
      <c r="J174" s="23">
        <v>1E-4</v>
      </c>
      <c r="K174" s="23">
        <v>0</v>
      </c>
    </row>
    <row r="175" spans="1:11" ht="13.4" customHeight="1">
      <c r="A175" t="s">
        <v>111</v>
      </c>
      <c r="B175" t="s">
        <v>313</v>
      </c>
      <c r="C175" s="23">
        <v>2.9999999999999997E-4</v>
      </c>
      <c r="D175" s="23">
        <v>2.9999999999999997E-4</v>
      </c>
      <c r="E175" s="23">
        <v>2.9999999999999997E-4</v>
      </c>
      <c r="F175" s="23">
        <v>2.9999999999999997E-4</v>
      </c>
      <c r="G175" s="23">
        <v>2.9999999999999997E-4</v>
      </c>
      <c r="H175" s="23">
        <v>2.0000000000000001E-4</v>
      </c>
      <c r="I175" s="23">
        <v>2.9999999999999997E-4</v>
      </c>
      <c r="J175" s="23">
        <v>2.9999999999999997E-4</v>
      </c>
      <c r="K175" s="23">
        <v>2.9999999999999997E-4</v>
      </c>
    </row>
    <row r="176" spans="1:11" ht="13.4" customHeight="1">
      <c r="A176" t="s">
        <v>112</v>
      </c>
      <c r="B176" t="s">
        <v>312</v>
      </c>
      <c r="C176" s="23">
        <v>2.8E-3</v>
      </c>
      <c r="D176" s="23">
        <v>2.7000000000000001E-3</v>
      </c>
      <c r="E176" s="23">
        <v>2.8999999999999998E-3</v>
      </c>
      <c r="F176" s="23">
        <v>3.0999999999999999E-3</v>
      </c>
      <c r="G176" s="23">
        <v>3.3E-3</v>
      </c>
      <c r="H176" s="23">
        <v>2.3999999999999998E-3</v>
      </c>
      <c r="I176" s="23">
        <v>3.3999999999999998E-3</v>
      </c>
      <c r="J176" s="23">
        <v>2.0999999999999999E-3</v>
      </c>
      <c r="K176" s="23">
        <v>1.6000000000000001E-3</v>
      </c>
    </row>
    <row r="177" spans="1:11" ht="13.4" customHeight="1">
      <c r="A177" t="s">
        <v>113</v>
      </c>
      <c r="B177" t="s">
        <v>312</v>
      </c>
      <c r="C177" s="23">
        <v>1E-4</v>
      </c>
      <c r="D177" s="23">
        <v>1E-4</v>
      </c>
      <c r="E177" s="23">
        <v>1E-4</v>
      </c>
      <c r="F177" s="23">
        <v>1E-4</v>
      </c>
      <c r="G177" s="23">
        <v>0</v>
      </c>
      <c r="H177" s="23">
        <v>2.0000000000000001E-4</v>
      </c>
      <c r="I177" s="23">
        <v>0</v>
      </c>
      <c r="J177" s="23">
        <v>0</v>
      </c>
      <c r="K177" s="23">
        <v>0</v>
      </c>
    </row>
    <row r="178" spans="1:11" ht="13.4" customHeight="1">
      <c r="A178" t="s">
        <v>114</v>
      </c>
      <c r="B178" t="s">
        <v>312</v>
      </c>
      <c r="C178" s="23">
        <v>-1E-4</v>
      </c>
      <c r="D178" s="23">
        <v>-1E-4</v>
      </c>
      <c r="E178" s="23">
        <v>-1E-4</v>
      </c>
      <c r="F178" s="23">
        <v>-1E-4</v>
      </c>
      <c r="G178" s="23">
        <v>-1E-4</v>
      </c>
      <c r="H178" s="23">
        <v>-1E-4</v>
      </c>
      <c r="I178" s="23">
        <v>-2.9999999999999997E-4</v>
      </c>
      <c r="J178" s="23">
        <v>-2.0000000000000001E-4</v>
      </c>
      <c r="K178" s="23">
        <v>0</v>
      </c>
    </row>
    <row r="179" spans="1:11" ht="13.4" customHeight="1">
      <c r="A179" t="s">
        <v>115</v>
      </c>
      <c r="B179" t="s">
        <v>312</v>
      </c>
      <c r="C179" s="23">
        <v>1E-4</v>
      </c>
      <c r="D179" s="23">
        <v>1E-4</v>
      </c>
      <c r="E179" s="23">
        <v>0</v>
      </c>
      <c r="F179" s="23">
        <v>1E-4</v>
      </c>
      <c r="G179" s="23">
        <v>0</v>
      </c>
      <c r="H179" s="23">
        <v>1E-4</v>
      </c>
      <c r="I179" s="23">
        <v>0</v>
      </c>
      <c r="J179" s="23">
        <v>1E-4</v>
      </c>
      <c r="K179" s="23">
        <v>0</v>
      </c>
    </row>
    <row r="180" spans="1:11" ht="13.4" customHeight="1">
      <c r="A180" t="s">
        <v>116</v>
      </c>
      <c r="B180" t="s">
        <v>312</v>
      </c>
      <c r="C180" s="23">
        <v>0</v>
      </c>
      <c r="D180" s="23">
        <v>0</v>
      </c>
      <c r="E180" s="23">
        <v>0</v>
      </c>
      <c r="F180" s="23">
        <v>0</v>
      </c>
      <c r="G180" s="23">
        <v>0</v>
      </c>
      <c r="H180" s="23">
        <v>0</v>
      </c>
      <c r="I180" s="23">
        <v>0</v>
      </c>
      <c r="J180" s="23">
        <v>0</v>
      </c>
      <c r="K180" s="23">
        <v>0</v>
      </c>
    </row>
    <row r="181" spans="1:11" ht="13.4" customHeight="1">
      <c r="A181" t="s">
        <v>117</v>
      </c>
      <c r="B181" t="s">
        <v>312</v>
      </c>
      <c r="C181" s="23">
        <v>0</v>
      </c>
      <c r="D181" s="23">
        <v>0</v>
      </c>
      <c r="E181" s="23">
        <v>0</v>
      </c>
      <c r="F181" s="23">
        <v>0</v>
      </c>
      <c r="G181" s="23">
        <v>0</v>
      </c>
      <c r="H181" s="23">
        <v>0</v>
      </c>
      <c r="I181" s="23">
        <v>0</v>
      </c>
      <c r="J181" s="23">
        <v>0</v>
      </c>
      <c r="K181" s="23">
        <v>0</v>
      </c>
    </row>
    <row r="182" spans="1:11" ht="13.4" customHeight="1">
      <c r="A182" t="s">
        <v>118</v>
      </c>
      <c r="B182" t="s">
        <v>311</v>
      </c>
      <c r="C182" s="23">
        <v>0</v>
      </c>
      <c r="D182" s="23">
        <v>1E-4</v>
      </c>
      <c r="E182" s="23">
        <v>0</v>
      </c>
      <c r="F182" s="23">
        <v>0</v>
      </c>
      <c r="G182" s="23">
        <v>0</v>
      </c>
      <c r="H182" s="23">
        <v>0</v>
      </c>
      <c r="I182" s="23">
        <v>1E-4</v>
      </c>
      <c r="J182" s="23">
        <v>0</v>
      </c>
      <c r="K182" s="23">
        <v>1E-4</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0</v>
      </c>
      <c r="D184" s="23">
        <v>1E-4</v>
      </c>
      <c r="E184" s="23">
        <v>0</v>
      </c>
      <c r="F184" s="23">
        <v>0</v>
      </c>
      <c r="G184" s="23">
        <v>0</v>
      </c>
      <c r="H184" s="23">
        <v>0</v>
      </c>
      <c r="I184" s="23">
        <v>1E-4</v>
      </c>
      <c r="J184" s="23">
        <v>0</v>
      </c>
      <c r="K184" s="23">
        <v>0</v>
      </c>
    </row>
    <row r="185" spans="1:11" ht="13.4" customHeight="1">
      <c r="A185" t="s">
        <v>121</v>
      </c>
      <c r="B185" t="s">
        <v>311</v>
      </c>
      <c r="C185" s="23">
        <v>1E-4</v>
      </c>
      <c r="D185" s="23">
        <v>2.0000000000000001E-4</v>
      </c>
      <c r="E185" s="23">
        <v>1E-4</v>
      </c>
      <c r="F185" s="23">
        <v>1E-4</v>
      </c>
      <c r="G185" s="23">
        <v>1E-4</v>
      </c>
      <c r="H185" s="23">
        <v>0</v>
      </c>
      <c r="I185" s="23">
        <v>1E-4</v>
      </c>
      <c r="J185" s="23">
        <v>0</v>
      </c>
      <c r="K185" s="23">
        <v>1E-4</v>
      </c>
    </row>
    <row r="186" spans="1:11" ht="13.4" customHeight="1">
      <c r="A186" t="s">
        <v>122</v>
      </c>
      <c r="B186" t="s">
        <v>311</v>
      </c>
      <c r="C186" s="23">
        <v>2.0000000000000001E-4</v>
      </c>
      <c r="D186" s="23">
        <v>2.0000000000000001E-4</v>
      </c>
      <c r="E186" s="23">
        <v>2.0000000000000001E-4</v>
      </c>
      <c r="F186" s="23">
        <v>1E-4</v>
      </c>
      <c r="G186" s="23">
        <v>1E-4</v>
      </c>
      <c r="H186" s="23">
        <v>1E-4</v>
      </c>
      <c r="I186" s="23">
        <v>2.0000000000000001E-4</v>
      </c>
      <c r="J186" s="23">
        <v>0</v>
      </c>
      <c r="K186" s="23">
        <v>2.0000000000000001E-4</v>
      </c>
    </row>
    <row r="187" spans="1:11" ht="13.4" customHeight="1">
      <c r="A187" t="s">
        <v>123</v>
      </c>
      <c r="B187" t="s">
        <v>311</v>
      </c>
      <c r="C187" s="23">
        <v>0</v>
      </c>
      <c r="D187" s="23">
        <v>0</v>
      </c>
      <c r="E187" s="23">
        <v>0</v>
      </c>
      <c r="F187" s="23">
        <v>0</v>
      </c>
      <c r="G187" s="23">
        <v>0</v>
      </c>
      <c r="H187" s="23">
        <v>0</v>
      </c>
      <c r="I187" s="23">
        <v>0</v>
      </c>
      <c r="J187" s="23">
        <v>0</v>
      </c>
      <c r="K187" s="23">
        <v>0</v>
      </c>
    </row>
    <row r="188" spans="1:11" ht="13.4" customHeight="1">
      <c r="A188" t="s">
        <v>124</v>
      </c>
      <c r="B188" t="s">
        <v>310</v>
      </c>
      <c r="C188" s="23">
        <v>1.1000000000000001E-3</v>
      </c>
      <c r="D188" s="23">
        <v>1.4E-3</v>
      </c>
      <c r="E188" s="23">
        <v>1.4E-3</v>
      </c>
      <c r="F188" s="23">
        <v>6.9999999999999999E-4</v>
      </c>
      <c r="G188" s="23">
        <v>1.1000000000000001E-3</v>
      </c>
      <c r="H188" s="23">
        <v>5.0000000000000001E-4</v>
      </c>
      <c r="I188" s="23">
        <v>6.9999999999999999E-4</v>
      </c>
      <c r="J188" s="23">
        <v>2.9999999999999997E-4</v>
      </c>
      <c r="K188" s="23">
        <v>2.9999999999999997E-4</v>
      </c>
    </row>
    <row r="189" spans="1:11" ht="13.4" customHeight="1">
      <c r="A189" t="s">
        <v>125</v>
      </c>
      <c r="B189" t="s">
        <v>310</v>
      </c>
      <c r="C189" s="23">
        <v>0</v>
      </c>
      <c r="D189" s="23">
        <v>0</v>
      </c>
      <c r="E189" s="23">
        <v>0</v>
      </c>
      <c r="F189" s="23">
        <v>0</v>
      </c>
      <c r="G189" s="23">
        <v>0</v>
      </c>
      <c r="H189" s="23">
        <v>0</v>
      </c>
      <c r="I189" s="23">
        <v>0</v>
      </c>
      <c r="J189" s="23">
        <v>0</v>
      </c>
      <c r="K189" s="23">
        <v>0</v>
      </c>
    </row>
    <row r="190" spans="1:11" ht="13.4" customHeight="1">
      <c r="A190" t="s">
        <v>126</v>
      </c>
      <c r="B190" t="s">
        <v>310</v>
      </c>
      <c r="C190" s="23">
        <v>4.0000000000000002E-4</v>
      </c>
      <c r="D190" s="23">
        <v>5.9999999999999995E-4</v>
      </c>
      <c r="E190" s="23">
        <v>4.0000000000000002E-4</v>
      </c>
      <c r="F190" s="23">
        <v>2.9999999999999997E-4</v>
      </c>
      <c r="G190" s="23">
        <v>2.9999999999999997E-4</v>
      </c>
      <c r="H190" s="23">
        <v>2.0000000000000001E-4</v>
      </c>
      <c r="I190" s="23">
        <v>2.0000000000000001E-4</v>
      </c>
      <c r="J190" s="23">
        <v>1E-4</v>
      </c>
      <c r="K190" s="23">
        <v>2.9999999999999997E-4</v>
      </c>
    </row>
    <row r="191" spans="1:11" ht="13.4" customHeight="1">
      <c r="A191" t="s">
        <v>127</v>
      </c>
      <c r="B191" t="s">
        <v>309</v>
      </c>
      <c r="C191" s="23">
        <v>1E-4</v>
      </c>
      <c r="D191" s="23">
        <v>1E-4</v>
      </c>
      <c r="E191" s="23">
        <v>1E-4</v>
      </c>
      <c r="F191" s="23">
        <v>2.0000000000000001E-4</v>
      </c>
      <c r="G191" s="23">
        <v>1E-4</v>
      </c>
      <c r="H191" s="23">
        <v>1E-4</v>
      </c>
      <c r="I191" s="23">
        <v>1E-4</v>
      </c>
      <c r="J191" s="23">
        <v>1E-4</v>
      </c>
      <c r="K191" s="23">
        <v>0</v>
      </c>
    </row>
    <row r="192" spans="1:11" ht="13.4" customHeight="1">
      <c r="A192" t="s">
        <v>128</v>
      </c>
      <c r="B192" t="s">
        <v>309</v>
      </c>
      <c r="C192" s="23">
        <v>1.2999999999999999E-3</v>
      </c>
      <c r="D192" s="23">
        <v>1.4E-3</v>
      </c>
      <c r="E192" s="23">
        <v>1.4E-3</v>
      </c>
      <c r="F192" s="23">
        <v>1.2999999999999999E-3</v>
      </c>
      <c r="G192" s="23">
        <v>1.5E-3</v>
      </c>
      <c r="H192" s="23">
        <v>8.9999999999999998E-4</v>
      </c>
      <c r="I192" s="23">
        <v>1.5E-3</v>
      </c>
      <c r="J192" s="23">
        <v>1.1000000000000001E-3</v>
      </c>
      <c r="K192" s="23">
        <v>1.1999999999999999E-3</v>
      </c>
    </row>
    <row r="193" spans="1:11" ht="13.4" customHeight="1">
      <c r="A193" t="s">
        <v>129</v>
      </c>
      <c r="B193" t="s">
        <v>309</v>
      </c>
      <c r="C193" s="23">
        <v>5.0000000000000001E-4</v>
      </c>
      <c r="D193" s="23">
        <v>8.0000000000000004E-4</v>
      </c>
      <c r="E193" s="23">
        <v>5.0000000000000001E-4</v>
      </c>
      <c r="F193" s="23">
        <v>4.0000000000000002E-4</v>
      </c>
      <c r="G193" s="23">
        <v>2.0000000000000001E-4</v>
      </c>
      <c r="H193" s="23">
        <v>2.0000000000000001E-4</v>
      </c>
      <c r="I193" s="23">
        <v>1E-4</v>
      </c>
      <c r="J193" s="23">
        <v>1E-4</v>
      </c>
      <c r="K193" s="23">
        <v>2.0000000000000001E-4</v>
      </c>
    </row>
    <row r="194" spans="1:11" ht="13.4" customHeight="1">
      <c r="A194" t="s">
        <v>130</v>
      </c>
      <c r="B194" t="s">
        <v>308</v>
      </c>
      <c r="C194" s="23">
        <v>1.1000000000000001E-3</v>
      </c>
      <c r="D194" s="23">
        <v>1.2999999999999999E-3</v>
      </c>
      <c r="E194" s="23">
        <v>1.2999999999999999E-3</v>
      </c>
      <c r="F194" s="23">
        <v>1E-3</v>
      </c>
      <c r="G194" s="23">
        <v>8.9999999999999998E-4</v>
      </c>
      <c r="H194" s="23">
        <v>8.9999999999999998E-4</v>
      </c>
      <c r="I194" s="23">
        <v>5.9999999999999995E-4</v>
      </c>
      <c r="J194" s="23">
        <v>8.0000000000000004E-4</v>
      </c>
      <c r="K194" s="23">
        <v>1.2999999999999999E-3</v>
      </c>
    </row>
    <row r="195" spans="1:11" ht="13.4" customHeight="1">
      <c r="A195" t="s">
        <v>131</v>
      </c>
      <c r="B195" t="s">
        <v>308</v>
      </c>
      <c r="C195" s="23">
        <v>1E-4</v>
      </c>
      <c r="D195" s="23">
        <v>1E-4</v>
      </c>
      <c r="E195" s="23">
        <v>1E-4</v>
      </c>
      <c r="F195" s="23">
        <v>1E-4</v>
      </c>
      <c r="G195" s="23">
        <v>1E-4</v>
      </c>
      <c r="H195" s="23">
        <v>0</v>
      </c>
      <c r="I195" s="23">
        <v>0</v>
      </c>
      <c r="J195" s="23">
        <v>0</v>
      </c>
      <c r="K195" s="23">
        <v>2.0000000000000001E-4</v>
      </c>
    </row>
    <row r="196" spans="1:11" ht="13.4" customHeight="1">
      <c r="A196" t="s">
        <v>132</v>
      </c>
      <c r="B196" t="s">
        <v>307</v>
      </c>
      <c r="C196" s="23">
        <v>4.0000000000000002E-4</v>
      </c>
      <c r="D196" s="23">
        <v>5.9999999999999995E-4</v>
      </c>
      <c r="E196" s="23">
        <v>5.0000000000000001E-4</v>
      </c>
      <c r="F196" s="23">
        <v>4.0000000000000002E-4</v>
      </c>
      <c r="G196" s="23">
        <v>4.0000000000000002E-4</v>
      </c>
      <c r="H196" s="23">
        <v>2.9999999999999997E-4</v>
      </c>
      <c r="I196" s="23">
        <v>2.0000000000000001E-4</v>
      </c>
      <c r="J196" s="23">
        <v>2.0000000000000001E-4</v>
      </c>
      <c r="K196" s="23">
        <v>4.0000000000000002E-4</v>
      </c>
    </row>
    <row r="197" spans="1:11" ht="13.4" customHeight="1">
      <c r="A197" t="s">
        <v>133</v>
      </c>
      <c r="B197" t="s">
        <v>307</v>
      </c>
      <c r="C197" s="23">
        <v>1E-4</v>
      </c>
      <c r="D197" s="23">
        <v>1E-4</v>
      </c>
      <c r="E197" s="23">
        <v>1E-4</v>
      </c>
      <c r="F197" s="23">
        <v>1E-4</v>
      </c>
      <c r="G197" s="23">
        <v>1E-4</v>
      </c>
      <c r="H197" s="23">
        <v>1E-4</v>
      </c>
      <c r="I197" s="23">
        <v>1E-4</v>
      </c>
      <c r="J197" s="23">
        <v>1E-4</v>
      </c>
      <c r="K197" s="23">
        <v>1E-4</v>
      </c>
    </row>
    <row r="198" spans="1:11" ht="13.4" customHeight="1">
      <c r="A198" t="s">
        <v>134</v>
      </c>
      <c r="B198" t="s">
        <v>306</v>
      </c>
      <c r="C198" s="23">
        <v>4.0000000000000002E-4</v>
      </c>
      <c r="D198" s="23">
        <v>2.9999999999999997E-4</v>
      </c>
      <c r="E198" s="23">
        <v>4.0000000000000002E-4</v>
      </c>
      <c r="F198" s="23">
        <v>4.0000000000000002E-4</v>
      </c>
      <c r="G198" s="23">
        <v>4.0000000000000002E-4</v>
      </c>
      <c r="H198" s="23">
        <v>2.0000000000000001E-4</v>
      </c>
      <c r="I198" s="23">
        <v>5.9999999999999995E-4</v>
      </c>
      <c r="J198" s="23">
        <v>8.0000000000000004E-4</v>
      </c>
      <c r="K198" s="23">
        <v>2.5999999999999999E-3</v>
      </c>
    </row>
    <row r="199" spans="1:11" ht="13.4" customHeight="1">
      <c r="A199" t="s">
        <v>135</v>
      </c>
      <c r="B199" t="s">
        <v>306</v>
      </c>
      <c r="C199" s="23">
        <v>1E-4</v>
      </c>
      <c r="D199" s="23">
        <v>1E-4</v>
      </c>
      <c r="E199" s="23">
        <v>1E-4</v>
      </c>
      <c r="F199" s="23">
        <v>1E-4</v>
      </c>
      <c r="G199" s="23">
        <v>1E-4</v>
      </c>
      <c r="H199" s="23">
        <v>0</v>
      </c>
      <c r="I199" s="23">
        <v>1E-4</v>
      </c>
      <c r="J199" s="23">
        <v>1E-4</v>
      </c>
      <c r="K199" s="23">
        <v>2.9999999999999997E-4</v>
      </c>
    </row>
    <row r="200" spans="1:11" ht="13.4" customHeight="1">
      <c r="A200" t="s">
        <v>136</v>
      </c>
      <c r="B200" t="s">
        <v>306</v>
      </c>
      <c r="C200" s="23">
        <v>1E-4</v>
      </c>
      <c r="D200" s="23">
        <v>1E-4</v>
      </c>
      <c r="E200" s="23">
        <v>1E-4</v>
      </c>
      <c r="F200" s="23">
        <v>1E-4</v>
      </c>
      <c r="G200" s="23">
        <v>1E-4</v>
      </c>
      <c r="H200" s="23">
        <v>1E-4</v>
      </c>
      <c r="I200" s="23">
        <v>2.0000000000000001E-4</v>
      </c>
      <c r="J200" s="23">
        <v>2.0000000000000001E-4</v>
      </c>
      <c r="K200" s="23">
        <v>2.0000000000000001E-4</v>
      </c>
    </row>
    <row r="201" spans="1:11" ht="13.4" customHeight="1">
      <c r="A201" t="s">
        <v>137</v>
      </c>
      <c r="B201" t="s">
        <v>305</v>
      </c>
      <c r="C201" s="23">
        <v>1E-4</v>
      </c>
      <c r="D201" s="23">
        <v>1E-4</v>
      </c>
      <c r="E201" s="23">
        <v>1E-4</v>
      </c>
      <c r="F201" s="23">
        <v>1E-4</v>
      </c>
      <c r="G201" s="23">
        <v>1E-4</v>
      </c>
      <c r="H201" s="23">
        <v>1E-4</v>
      </c>
      <c r="I201" s="23">
        <v>1E-4</v>
      </c>
      <c r="J201" s="23">
        <v>1E-4</v>
      </c>
      <c r="K201" s="23">
        <v>1E-4</v>
      </c>
    </row>
    <row r="202" spans="1:11" ht="13.4" customHeight="1">
      <c r="A202" t="s">
        <v>138</v>
      </c>
      <c r="B202" t="s">
        <v>305</v>
      </c>
      <c r="C202" s="23">
        <v>-2.0000000000000001E-4</v>
      </c>
      <c r="D202" s="23">
        <v>-2.0000000000000001E-4</v>
      </c>
      <c r="E202" s="23">
        <v>-2.0000000000000001E-4</v>
      </c>
      <c r="F202" s="23">
        <v>-2.0000000000000001E-4</v>
      </c>
      <c r="G202" s="23">
        <v>-2.0000000000000001E-4</v>
      </c>
      <c r="H202" s="23">
        <v>-1E-4</v>
      </c>
      <c r="I202" s="23">
        <v>-2.0000000000000001E-4</v>
      </c>
      <c r="J202" s="23">
        <v>-1E-4</v>
      </c>
      <c r="K202" s="23">
        <v>-2.9999999999999997E-4</v>
      </c>
    </row>
    <row r="203" spans="1:11" ht="13.4" customHeight="1">
      <c r="A203" t="s">
        <v>139</v>
      </c>
      <c r="B203" t="s">
        <v>304</v>
      </c>
      <c r="C203" s="23">
        <v>0</v>
      </c>
      <c r="D203" s="23">
        <v>0</v>
      </c>
      <c r="E203" s="23">
        <v>0</v>
      </c>
      <c r="F203" s="23">
        <v>0</v>
      </c>
      <c r="G203" s="23">
        <v>0</v>
      </c>
      <c r="H203" s="23">
        <v>0</v>
      </c>
      <c r="I203" s="23">
        <v>0</v>
      </c>
      <c r="J203" s="23">
        <v>0</v>
      </c>
      <c r="K203" s="23">
        <v>0</v>
      </c>
    </row>
    <row r="204" spans="1:11" ht="13.4" customHeight="1">
      <c r="A204" t="s">
        <v>140</v>
      </c>
      <c r="B204" t="s">
        <v>304</v>
      </c>
      <c r="C204" s="23">
        <v>2.0000000000000001E-4</v>
      </c>
      <c r="D204" s="23">
        <v>2.0000000000000001E-4</v>
      </c>
      <c r="E204" s="23">
        <v>2.0000000000000001E-4</v>
      </c>
      <c r="F204" s="23">
        <v>2.0000000000000001E-4</v>
      </c>
      <c r="G204" s="23">
        <v>2.9999999999999997E-4</v>
      </c>
      <c r="H204" s="23">
        <v>2.0000000000000001E-4</v>
      </c>
      <c r="I204" s="23">
        <v>2.9999999999999997E-4</v>
      </c>
      <c r="J204" s="23">
        <v>2.0000000000000001E-4</v>
      </c>
      <c r="K204" s="23">
        <v>2.9999999999999997E-4</v>
      </c>
    </row>
    <row r="205" spans="1:11" ht="13.4" customHeight="1">
      <c r="A205" t="s">
        <v>141</v>
      </c>
      <c r="B205" t="s">
        <v>304</v>
      </c>
      <c r="C205" s="23">
        <v>1E-4</v>
      </c>
      <c r="D205" s="23">
        <v>1E-4</v>
      </c>
      <c r="E205" s="23">
        <v>1E-4</v>
      </c>
      <c r="F205" s="23">
        <v>1E-4</v>
      </c>
      <c r="G205" s="23">
        <v>2.0000000000000001E-4</v>
      </c>
      <c r="H205" s="23">
        <v>1E-4</v>
      </c>
      <c r="I205" s="23">
        <v>2.9999999999999997E-4</v>
      </c>
      <c r="J205" s="23">
        <v>1E-4</v>
      </c>
      <c r="K205" s="23">
        <v>1E-4</v>
      </c>
    </row>
    <row r="206" spans="1:11" ht="13.4" customHeight="1">
      <c r="A206" t="s">
        <v>142</v>
      </c>
      <c r="B206" t="s">
        <v>303</v>
      </c>
      <c r="C206" s="23">
        <v>0</v>
      </c>
      <c r="D206" s="23">
        <v>0</v>
      </c>
      <c r="E206" s="23">
        <v>0</v>
      </c>
      <c r="F206" s="23">
        <v>0</v>
      </c>
      <c r="G206" s="23">
        <v>0</v>
      </c>
      <c r="H206" s="23">
        <v>0</v>
      </c>
      <c r="I206" s="23">
        <v>0</v>
      </c>
      <c r="J206" s="23">
        <v>0</v>
      </c>
      <c r="K206" s="23">
        <v>0</v>
      </c>
    </row>
    <row r="207" spans="1:11" ht="13.4" customHeight="1">
      <c r="A207" t="s">
        <v>143</v>
      </c>
      <c r="B207" t="s">
        <v>303</v>
      </c>
      <c r="C207" s="23">
        <v>0</v>
      </c>
      <c r="D207" s="23">
        <v>0</v>
      </c>
      <c r="E207" s="23">
        <v>0</v>
      </c>
      <c r="F207" s="23">
        <v>0</v>
      </c>
      <c r="G207" s="23">
        <v>0</v>
      </c>
      <c r="H207" s="23">
        <v>0</v>
      </c>
      <c r="I207" s="23">
        <v>0</v>
      </c>
      <c r="J207" s="23">
        <v>0</v>
      </c>
      <c r="K207" s="23">
        <v>0</v>
      </c>
    </row>
    <row r="208" spans="1:11" ht="13.4" customHeight="1">
      <c r="A208" t="s">
        <v>144</v>
      </c>
      <c r="B208" t="s">
        <v>303</v>
      </c>
      <c r="C208" s="23">
        <v>0</v>
      </c>
      <c r="D208" s="23">
        <v>0</v>
      </c>
      <c r="E208" s="23">
        <v>0</v>
      </c>
      <c r="F208" s="23">
        <v>0</v>
      </c>
      <c r="G208" s="23">
        <v>0</v>
      </c>
      <c r="H208" s="23">
        <v>0</v>
      </c>
      <c r="I208" s="23">
        <v>0</v>
      </c>
      <c r="J208" s="23">
        <v>0</v>
      </c>
      <c r="K208" s="23">
        <v>0</v>
      </c>
    </row>
    <row r="209" spans="1:11" ht="13.4" customHeight="1">
      <c r="A209" t="s">
        <v>145</v>
      </c>
      <c r="B209" t="s">
        <v>302</v>
      </c>
      <c r="C209" s="23">
        <v>2.0000000000000001E-4</v>
      </c>
      <c r="D209" s="23">
        <v>2.0000000000000001E-4</v>
      </c>
      <c r="E209" s="23">
        <v>2.9999999999999997E-4</v>
      </c>
      <c r="F209" s="23">
        <v>2.9999999999999997E-4</v>
      </c>
      <c r="G209" s="23">
        <v>2.9999999999999997E-4</v>
      </c>
      <c r="H209" s="23">
        <v>2.0000000000000001E-4</v>
      </c>
      <c r="I209" s="23">
        <v>2.0000000000000001E-4</v>
      </c>
      <c r="J209" s="23">
        <v>2.0000000000000001E-4</v>
      </c>
      <c r="K209" s="23">
        <v>2.0000000000000001E-4</v>
      </c>
    </row>
    <row r="210" spans="1:11" ht="13.4" customHeight="1">
      <c r="A210" t="s">
        <v>146</v>
      </c>
      <c r="B210" t="s">
        <v>302</v>
      </c>
      <c r="C210" s="23">
        <v>1E-4</v>
      </c>
      <c r="D210" s="23">
        <v>1E-4</v>
      </c>
      <c r="E210" s="23">
        <v>1E-4</v>
      </c>
      <c r="F210" s="23">
        <v>1E-4</v>
      </c>
      <c r="G210" s="23">
        <v>1E-4</v>
      </c>
      <c r="H210" s="23">
        <v>1E-4</v>
      </c>
      <c r="I210" s="23">
        <v>1E-4</v>
      </c>
      <c r="J210" s="23">
        <v>1E-4</v>
      </c>
      <c r="K210" s="23">
        <v>1E-4</v>
      </c>
    </row>
    <row r="211" spans="1:11" ht="13.4" customHeight="1">
      <c r="A211" t="s">
        <v>147</v>
      </c>
      <c r="B211" t="s">
        <v>302</v>
      </c>
      <c r="C211" s="23">
        <v>0</v>
      </c>
      <c r="D211" s="23">
        <v>0</v>
      </c>
      <c r="E211" s="23">
        <v>0</v>
      </c>
      <c r="F211" s="23">
        <v>0</v>
      </c>
      <c r="G211" s="23">
        <v>0</v>
      </c>
      <c r="H211" s="23">
        <v>0</v>
      </c>
      <c r="I211" s="23">
        <v>0</v>
      </c>
      <c r="J211" s="23">
        <v>0</v>
      </c>
      <c r="K211" s="23">
        <v>0</v>
      </c>
    </row>
    <row r="212" spans="1:11" ht="13.4" customHeight="1">
      <c r="A212" t="s">
        <v>148</v>
      </c>
      <c r="B212" t="s">
        <v>302</v>
      </c>
      <c r="C212" s="23">
        <v>0</v>
      </c>
      <c r="D212" s="23">
        <v>0</v>
      </c>
      <c r="E212" s="23">
        <v>0</v>
      </c>
      <c r="F212" s="23">
        <v>0</v>
      </c>
      <c r="G212" s="23">
        <v>0</v>
      </c>
      <c r="H212" s="23">
        <v>0</v>
      </c>
      <c r="I212" s="23">
        <v>0</v>
      </c>
      <c r="J212" s="23">
        <v>0</v>
      </c>
      <c r="K212" s="23">
        <v>0</v>
      </c>
    </row>
    <row r="213" spans="1:11" ht="13.4" customHeight="1">
      <c r="A213" s="1" t="s">
        <v>301</v>
      </c>
      <c r="B213" s="1"/>
      <c r="C213" s="22">
        <v>2.6499999999999999E-2</v>
      </c>
      <c r="D213" s="22">
        <v>2.23E-2</v>
      </c>
      <c r="E213" s="22">
        <v>2.1899999999999999E-2</v>
      </c>
      <c r="F213" s="22">
        <v>2.8799999999999999E-2</v>
      </c>
      <c r="G213" s="22">
        <v>2.5499999999999998E-2</v>
      </c>
      <c r="H213" s="22">
        <v>4.1200000000000001E-2</v>
      </c>
      <c r="I213" s="22">
        <v>3.09E-2</v>
      </c>
      <c r="J213" s="22">
        <v>2.98E-2</v>
      </c>
      <c r="K213" s="22">
        <v>1.4E-2</v>
      </c>
    </row>
    <row r="214" spans="1:11" ht="13.4" customHeight="1">
      <c r="A214" t="s">
        <v>300</v>
      </c>
      <c r="C214" s="23">
        <v>-8.0000000000000004E-4</v>
      </c>
      <c r="D214" s="23">
        <v>-5.9999999999999995E-4</v>
      </c>
      <c r="E214" s="23">
        <v>-5.0000000000000001E-4</v>
      </c>
      <c r="F214" s="23">
        <v>-8.9999999999999998E-4</v>
      </c>
      <c r="G214" s="23">
        <v>-6.9999999999999999E-4</v>
      </c>
      <c r="H214" s="23">
        <v>-1.1000000000000001E-3</v>
      </c>
      <c r="I214" s="23">
        <v>-8.0000000000000004E-4</v>
      </c>
      <c r="J214" s="23">
        <v>-8.0000000000000004E-4</v>
      </c>
      <c r="K214" s="23">
        <v>-2.0000000000000001E-4</v>
      </c>
    </row>
    <row r="215" spans="1:11" ht="13.4" customHeight="1">
      <c r="A215" s="1" t="s">
        <v>299</v>
      </c>
      <c r="B215" s="1"/>
      <c r="C215" s="22">
        <v>2.58E-2</v>
      </c>
      <c r="D215" s="22">
        <v>2.1700000000000001E-2</v>
      </c>
      <c r="E215" s="22">
        <v>2.1399999999999999E-2</v>
      </c>
      <c r="F215" s="22">
        <v>2.7900000000000001E-2</v>
      </c>
      <c r="G215" s="22">
        <v>2.47E-2</v>
      </c>
      <c r="H215" s="22">
        <v>4.0099999999999997E-2</v>
      </c>
      <c r="I215" s="22">
        <v>3.0099999999999998E-2</v>
      </c>
      <c r="J215" s="22">
        <v>2.9100000000000001E-2</v>
      </c>
      <c r="K215" s="22">
        <v>1.38E-2</v>
      </c>
    </row>
  </sheetData>
  <pageMargins left="0.7" right="0.7" top="0.75" bottom="0.75" header="0.3" footer="0.3"/>
  <pageSetup paperSize="9" orientation="portrait" r:id="rId1"/>
  <headerFooter>
    <oddHeader>&amp;C&amp;"Calibri"&amp;12&amp;KFF0000  OFFICIAL // Sensitive&amp;1#_x000D_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0E488-1A63-41D8-B161-8B39CE33FFB9}">
  <sheetPr codeName="Sheet46">
    <tabColor rgb="FF66BCDB"/>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5" ht="21">
      <c r="A1" s="5" t="s">
        <v>505</v>
      </c>
      <c r="B1" s="5"/>
    </row>
    <row r="3" spans="1:5" ht="13.4" customHeight="1">
      <c r="A3" t="s">
        <v>366</v>
      </c>
      <c r="C3" t="s">
        <v>506</v>
      </c>
    </row>
    <row r="4" spans="1:5" ht="13.4" customHeight="1">
      <c r="A4" t="s">
        <v>364</v>
      </c>
      <c r="C4" t="s">
        <v>507</v>
      </c>
    </row>
    <row r="5" spans="1:5" ht="13.4" customHeight="1">
      <c r="A5" t="s">
        <v>362</v>
      </c>
      <c r="C5" t="s">
        <v>243</v>
      </c>
    </row>
    <row r="10" spans="1:5" ht="17.149999999999999" customHeight="1">
      <c r="A10" s="6" t="s">
        <v>360</v>
      </c>
      <c r="B10" s="6"/>
      <c r="C10" s="7"/>
    </row>
    <row r="11" spans="1:5" ht="13.4" customHeight="1">
      <c r="A11" t="s">
        <v>508</v>
      </c>
    </row>
    <row r="12" spans="1:5" ht="13.4" customHeight="1">
      <c r="A12" t="s">
        <v>509</v>
      </c>
    </row>
    <row r="14" spans="1:5" ht="17.149999999999999" customHeight="1">
      <c r="A14" s="6" t="s">
        <v>358</v>
      </c>
      <c r="B14" s="6"/>
      <c r="C14" s="7"/>
    </row>
    <row r="15" spans="1:5" ht="13.4" customHeight="1">
      <c r="A15" t="s">
        <v>357</v>
      </c>
      <c r="C15" s="23">
        <v>0.15160000000000001</v>
      </c>
      <c r="D15" s="30"/>
      <c r="E15" s="32"/>
    </row>
    <row r="16" spans="1:5" ht="13.4" customHeight="1">
      <c r="A16" t="s">
        <v>356</v>
      </c>
      <c r="C16" s="23">
        <v>1.1900000000000001E-2</v>
      </c>
      <c r="D16" s="30"/>
    </row>
    <row r="17" spans="1:5" ht="13.4" customHeight="1">
      <c r="A17" t="s">
        <v>355</v>
      </c>
      <c r="C17" s="23">
        <v>0.1043</v>
      </c>
      <c r="D17" s="30"/>
    </row>
    <row r="18" spans="1:5" ht="13.4" customHeight="1">
      <c r="A18" t="s">
        <v>354</v>
      </c>
      <c r="C18" s="23">
        <v>2.1100000000000001E-2</v>
      </c>
      <c r="D18" s="30"/>
    </row>
    <row r="19" spans="1:5" ht="13.4" customHeight="1">
      <c r="A19" t="s">
        <v>353</v>
      </c>
      <c r="C19" s="23">
        <v>0.51900000000000002</v>
      </c>
      <c r="D19" s="30"/>
    </row>
    <row r="20" spans="1:5" ht="13.4" customHeight="1">
      <c r="A20" t="s">
        <v>352</v>
      </c>
      <c r="C20" s="23">
        <v>2.6100000000000002E-2</v>
      </c>
      <c r="D20" s="30"/>
    </row>
    <row r="21" spans="1:5" ht="13.4" customHeight="1">
      <c r="A21" t="s">
        <v>351</v>
      </c>
      <c r="C21" s="23">
        <v>0.1181</v>
      </c>
      <c r="D21" s="30"/>
      <c r="E21" s="31"/>
    </row>
    <row r="22" spans="1:5" ht="13.4" customHeight="1">
      <c r="A22" t="s">
        <v>350</v>
      </c>
      <c r="C22" s="23">
        <v>0</v>
      </c>
      <c r="D22" s="30"/>
    </row>
    <row r="23" spans="1:5" ht="13.4" customHeight="1">
      <c r="A23" t="s">
        <v>349</v>
      </c>
      <c r="C23" s="23">
        <v>0</v>
      </c>
    </row>
    <row r="24" spans="1:5" ht="13.4" customHeight="1">
      <c r="A24" t="s">
        <v>348</v>
      </c>
      <c r="C24" s="23">
        <v>0.25679999999999997</v>
      </c>
    </row>
    <row r="25" spans="1:5" ht="13.4" customHeight="1">
      <c r="A25" t="s">
        <v>347</v>
      </c>
      <c r="C25" s="23">
        <v>0</v>
      </c>
    </row>
    <row r="26" spans="1:5" ht="13.4" customHeight="1">
      <c r="A26" t="s">
        <v>346</v>
      </c>
      <c r="C26" s="23">
        <v>-0.1183</v>
      </c>
      <c r="D26" s="30"/>
    </row>
    <row r="27" spans="1:5" ht="13.4" customHeight="1">
      <c r="A27" t="s">
        <v>345</v>
      </c>
      <c r="C27" s="23">
        <v>-6.9800000000000001E-2</v>
      </c>
      <c r="D27" s="30"/>
    </row>
    <row r="28" spans="1:5" ht="13.4" customHeight="1">
      <c r="A28" t="s">
        <v>344</v>
      </c>
      <c r="C28" s="23">
        <v>-0.104</v>
      </c>
      <c r="D28" s="30"/>
    </row>
    <row r="29" spans="1:5" ht="13.4" customHeight="1">
      <c r="A29" t="s">
        <v>343</v>
      </c>
      <c r="C29" s="23">
        <v>0</v>
      </c>
    </row>
    <row r="30" spans="1:5" ht="13.4" customHeight="1">
      <c r="A30" t="s">
        <v>342</v>
      </c>
      <c r="C30" s="23">
        <v>-0.104</v>
      </c>
      <c r="D30" s="30"/>
    </row>
    <row r="31" spans="1:5" ht="13.4" customHeight="1">
      <c r="A31" t="s">
        <v>341</v>
      </c>
      <c r="C31" s="23">
        <v>-0.22720000000000001</v>
      </c>
      <c r="D31" s="30"/>
    </row>
    <row r="32" spans="1:5" ht="13.4" customHeight="1">
      <c r="A32" t="s">
        <v>340</v>
      </c>
      <c r="C32" s="23">
        <v>-0.22720000000000001</v>
      </c>
      <c r="D32" s="30"/>
    </row>
    <row r="33" spans="1:13" ht="13.4" customHeight="1">
      <c r="A33" t="s">
        <v>339</v>
      </c>
      <c r="C33" s="23">
        <v>-1.21E-2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170.97550000000001</v>
      </c>
      <c r="D39" s="2">
        <v>0</v>
      </c>
      <c r="E39" s="2">
        <v>0</v>
      </c>
      <c r="F39" s="2">
        <v>0</v>
      </c>
      <c r="G39" s="2">
        <v>0</v>
      </c>
      <c r="H39" s="2">
        <v>0</v>
      </c>
      <c r="I39" s="2">
        <v>0</v>
      </c>
      <c r="J39" s="2">
        <v>0</v>
      </c>
      <c r="K39" s="2">
        <v>0</v>
      </c>
      <c r="L39" s="2">
        <f>SUM(D39:K39)</f>
        <v>0</v>
      </c>
      <c r="M39" s="2">
        <f>C39+L39</f>
        <v>170.97550000000001</v>
      </c>
    </row>
    <row r="40" spans="1:13" ht="13.4" customHeight="1">
      <c r="A40" t="s">
        <v>13</v>
      </c>
      <c r="C40" s="2">
        <v>0.58509999999999995</v>
      </c>
      <c r="D40" s="2">
        <v>8.4396000000000004</v>
      </c>
      <c r="E40" s="2">
        <v>7.6161000000000003</v>
      </c>
      <c r="F40" s="2">
        <v>5.0083000000000002</v>
      </c>
      <c r="G40" s="2">
        <v>1.6352</v>
      </c>
      <c r="H40" s="2">
        <v>3.6934999999999998</v>
      </c>
      <c r="I40" s="2">
        <v>0.44919999999999999</v>
      </c>
      <c r="J40" s="2">
        <v>0.17979999999999999</v>
      </c>
      <c r="K40" s="2">
        <v>0.67700000000000005</v>
      </c>
      <c r="L40" s="2">
        <f t="shared" ref="L40:L48" si="0">SUM(D40:K40)</f>
        <v>27.698700000000002</v>
      </c>
      <c r="M40" s="2">
        <f t="shared" ref="M40:M48" si="1">C40+L40</f>
        <v>28.283800000000003</v>
      </c>
    </row>
    <row r="41" spans="1:13" ht="13.4" customHeight="1">
      <c r="A41" s="29" t="s">
        <v>14</v>
      </c>
      <c r="B41" s="29"/>
      <c r="C41" s="2">
        <v>54.311999999999998</v>
      </c>
      <c r="D41" s="2">
        <v>4.0513000000000003</v>
      </c>
      <c r="E41" s="2">
        <v>4.2344999999999997</v>
      </c>
      <c r="F41" s="2">
        <v>3.1598000000000002</v>
      </c>
      <c r="G41" s="2">
        <v>0.96319999999999995</v>
      </c>
      <c r="H41" s="2">
        <v>2.1998000000000002</v>
      </c>
      <c r="I41" s="2">
        <v>0.2427</v>
      </c>
      <c r="J41" s="2">
        <v>0.1047</v>
      </c>
      <c r="K41" s="2">
        <v>0.26340000000000002</v>
      </c>
      <c r="L41" s="2">
        <f t="shared" si="0"/>
        <v>15.2194</v>
      </c>
      <c r="M41" s="2">
        <f t="shared" si="1"/>
        <v>69.531399999999991</v>
      </c>
    </row>
    <row r="42" spans="1:13" ht="13.4" customHeight="1">
      <c r="A42" t="s">
        <v>15</v>
      </c>
      <c r="C42" s="2">
        <v>0</v>
      </c>
      <c r="D42" s="2">
        <v>-15.155900000000001</v>
      </c>
      <c r="E42" s="2">
        <v>-11.899100000000001</v>
      </c>
      <c r="F42" s="2">
        <v>-10.7521</v>
      </c>
      <c r="G42" s="2">
        <v>-4.6275000000000004</v>
      </c>
      <c r="H42" s="2">
        <v>-3.6198000000000001</v>
      </c>
      <c r="I42" s="2">
        <v>-2.0567000000000002</v>
      </c>
      <c r="J42" s="2">
        <v>-2.2919999999999998</v>
      </c>
      <c r="K42" s="2">
        <v>-0.97299999999999998</v>
      </c>
      <c r="L42" s="2">
        <f t="shared" si="0"/>
        <v>-51.376099999999994</v>
      </c>
      <c r="M42" s="2">
        <f t="shared" si="1"/>
        <v>-51.376099999999994</v>
      </c>
    </row>
    <row r="43" spans="1:13" ht="13.4" customHeight="1">
      <c r="A43" t="s">
        <v>16</v>
      </c>
      <c r="C43" s="2">
        <v>0</v>
      </c>
      <c r="D43" s="2">
        <v>-14.786799999999999</v>
      </c>
      <c r="E43" s="2">
        <v>-12.0101</v>
      </c>
      <c r="F43" s="2">
        <v>-8.7784999999999993</v>
      </c>
      <c r="G43" s="2">
        <v>-2.8094999999999999</v>
      </c>
      <c r="H43" s="2">
        <v>-5.1176000000000004</v>
      </c>
      <c r="I43" s="2">
        <v>-1.0409999999999999</v>
      </c>
      <c r="J43" s="2">
        <v>-0.90739999999999998</v>
      </c>
      <c r="K43" s="2">
        <v>-0.90900000000000003</v>
      </c>
      <c r="L43" s="2">
        <f t="shared" si="0"/>
        <v>-46.359900000000003</v>
      </c>
      <c r="M43" s="2">
        <f t="shared" si="1"/>
        <v>-46.359900000000003</v>
      </c>
    </row>
    <row r="44" spans="1:13" ht="13.4" customHeight="1">
      <c r="A44" t="s">
        <v>17</v>
      </c>
      <c r="C44" s="2">
        <v>3.6288</v>
      </c>
      <c r="D44" s="2">
        <v>4.0046999999999997</v>
      </c>
      <c r="E44" s="2">
        <v>3.8671000000000002</v>
      </c>
      <c r="F44" s="2">
        <v>3.6680000000000001</v>
      </c>
      <c r="G44" s="2">
        <v>1.2386999999999999</v>
      </c>
      <c r="H44" s="2">
        <v>1.5572999999999999</v>
      </c>
      <c r="I44" s="2">
        <v>0.30030000000000001</v>
      </c>
      <c r="J44" s="2">
        <v>0.19120000000000001</v>
      </c>
      <c r="K44" s="2">
        <v>0.21249999999999999</v>
      </c>
      <c r="L44" s="2">
        <f t="shared" si="0"/>
        <v>15.0398</v>
      </c>
      <c r="M44" s="2">
        <f t="shared" si="1"/>
        <v>18.668599999999998</v>
      </c>
    </row>
    <row r="45" spans="1:13" ht="13.4" customHeight="1">
      <c r="A45" t="s">
        <v>18</v>
      </c>
      <c r="C45" s="2">
        <v>1.7062999999999999</v>
      </c>
      <c r="D45" s="2">
        <v>0.12509999999999999</v>
      </c>
      <c r="E45" s="2">
        <v>0.22120000000000001</v>
      </c>
      <c r="F45" s="2">
        <v>0.9909</v>
      </c>
      <c r="G45" s="2">
        <v>6.1000000000000004E-3</v>
      </c>
      <c r="H45" s="2">
        <v>6.4199999999999993E-2</v>
      </c>
      <c r="I45" s="2">
        <v>6.1000000000000004E-3</v>
      </c>
      <c r="J45" s="2">
        <v>3.9199999999999999E-2</v>
      </c>
      <c r="K45" s="2">
        <v>5.2499999999999998E-2</v>
      </c>
      <c r="L45" s="2">
        <f t="shared" si="0"/>
        <v>1.5052999999999999</v>
      </c>
      <c r="M45" s="2">
        <f t="shared" si="1"/>
        <v>3.2115999999999998</v>
      </c>
    </row>
    <row r="46" spans="1:13" ht="13.4" customHeight="1">
      <c r="A46" t="s">
        <v>19</v>
      </c>
      <c r="C46" s="2">
        <v>4.3517999999999999</v>
      </c>
      <c r="D46" s="2">
        <v>1.1673</v>
      </c>
      <c r="E46" s="2">
        <v>0.20599999999999999</v>
      </c>
      <c r="F46" s="2">
        <v>0.31319999999999998</v>
      </c>
      <c r="G46" s="2">
        <v>9.2700000000000005E-2</v>
      </c>
      <c r="H46" s="2">
        <v>0.3014</v>
      </c>
      <c r="I46" s="2">
        <v>0.10680000000000001</v>
      </c>
      <c r="J46" s="2">
        <v>1.8200000000000001E-2</v>
      </c>
      <c r="K46" s="2">
        <v>0.19389999999999999</v>
      </c>
      <c r="L46" s="2">
        <f t="shared" si="0"/>
        <v>2.3995000000000006</v>
      </c>
      <c r="M46" s="2">
        <f t="shared" si="1"/>
        <v>6.7513000000000005</v>
      </c>
    </row>
    <row r="47" spans="1:13" ht="13.4" customHeight="1">
      <c r="A47" t="s">
        <v>20</v>
      </c>
      <c r="C47" s="2">
        <v>9.3603000000000005</v>
      </c>
      <c r="D47" s="2">
        <v>4.8391000000000002</v>
      </c>
      <c r="E47" s="2">
        <v>2.8599000000000001</v>
      </c>
      <c r="F47" s="2">
        <v>5.9550000000000001</v>
      </c>
      <c r="G47" s="2">
        <v>0.98370000000000002</v>
      </c>
      <c r="H47" s="2">
        <v>5.2507000000000001</v>
      </c>
      <c r="I47" s="2">
        <v>0.28660000000000002</v>
      </c>
      <c r="J47" s="2">
        <v>0.29530000000000001</v>
      </c>
      <c r="K47" s="2">
        <v>0.1661</v>
      </c>
      <c r="L47" s="2">
        <f t="shared" si="0"/>
        <v>20.636400000000002</v>
      </c>
      <c r="M47" s="2">
        <f t="shared" si="1"/>
        <v>29.996700000000004</v>
      </c>
    </row>
    <row r="48" spans="1:13" ht="13.4" customHeight="1">
      <c r="A48" t="s">
        <v>21</v>
      </c>
      <c r="C48" s="2">
        <v>244.91980000000001</v>
      </c>
      <c r="D48" s="2">
        <v>-7.3156999999999996</v>
      </c>
      <c r="E48" s="2">
        <v>-4.9043999999999999</v>
      </c>
      <c r="F48" s="2">
        <v>-0.4355</v>
      </c>
      <c r="G48" s="2">
        <v>-2.5173000000000001</v>
      </c>
      <c r="H48" s="2">
        <v>4.3293999999999997</v>
      </c>
      <c r="I48" s="2">
        <v>-1.7060999999999999</v>
      </c>
      <c r="J48" s="2">
        <v>-2.3711000000000002</v>
      </c>
      <c r="K48" s="2">
        <v>-0.31659999999999999</v>
      </c>
      <c r="L48" s="2">
        <f t="shared" si="0"/>
        <v>-15.237299999999998</v>
      </c>
      <c r="M48" s="2">
        <f t="shared" si="1"/>
        <v>229.6825</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45.179900000000004</v>
      </c>
      <c r="D52" s="2">
        <v>32.282600000000002</v>
      </c>
      <c r="E52" s="2">
        <v>27.024799999999999</v>
      </c>
      <c r="F52" s="2">
        <v>23.550699999999999</v>
      </c>
      <c r="G52" s="2">
        <v>7.577</v>
      </c>
      <c r="H52" s="2">
        <v>12.222899999999999</v>
      </c>
      <c r="I52" s="2">
        <v>2.6755</v>
      </c>
      <c r="J52" s="2">
        <v>2.2328000000000001</v>
      </c>
      <c r="K52" s="2">
        <v>2.1535000000000002</v>
      </c>
      <c r="L52" s="2">
        <f t="shared" ref="L52:L61" si="2">SUM(D52:K52)</f>
        <v>109.71979999999999</v>
      </c>
      <c r="M52" s="2">
        <f>C52+L52</f>
        <v>154.8997</v>
      </c>
      <c r="O52" s="2"/>
    </row>
    <row r="53" spans="1:15" ht="13.4" customHeight="1">
      <c r="A53" t="s">
        <v>24</v>
      </c>
      <c r="C53" s="2">
        <v>10.543200000000001</v>
      </c>
      <c r="D53" s="2">
        <v>1.3915</v>
      </c>
      <c r="E53" s="2">
        <v>1.2273000000000001</v>
      </c>
      <c r="F53" s="2">
        <v>0.78680000000000005</v>
      </c>
      <c r="G53" s="2">
        <v>0.23760000000000001</v>
      </c>
      <c r="H53" s="2">
        <v>0.36220000000000002</v>
      </c>
      <c r="I53" s="2">
        <v>9.3100000000000002E-2</v>
      </c>
      <c r="J53" s="2">
        <v>0.15509999999999999</v>
      </c>
      <c r="K53" s="2">
        <v>0.20449999999999999</v>
      </c>
      <c r="L53" s="2">
        <f t="shared" si="2"/>
        <v>4.4581</v>
      </c>
      <c r="M53" s="2">
        <f t="shared" ref="M53:M61" si="3">C53+L53</f>
        <v>15.001300000000001</v>
      </c>
    </row>
    <row r="54" spans="1:15" ht="13.4" customHeight="1">
      <c r="A54" t="s">
        <v>25</v>
      </c>
      <c r="C54" s="2">
        <v>0</v>
      </c>
      <c r="D54" s="2">
        <v>0</v>
      </c>
      <c r="E54" s="2">
        <v>0</v>
      </c>
      <c r="F54" s="2">
        <v>0</v>
      </c>
      <c r="G54" s="2">
        <v>0</v>
      </c>
      <c r="H54" s="2">
        <v>0</v>
      </c>
      <c r="I54" s="2">
        <v>0</v>
      </c>
      <c r="J54" s="2">
        <v>1.5E-3</v>
      </c>
      <c r="K54" s="2">
        <v>0</v>
      </c>
      <c r="L54" s="2">
        <f t="shared" si="2"/>
        <v>1.5E-3</v>
      </c>
      <c r="M54" s="2">
        <f t="shared" si="3"/>
        <v>1.5E-3</v>
      </c>
    </row>
    <row r="55" spans="1:15" ht="13.4" customHeight="1">
      <c r="A55" t="s">
        <v>26</v>
      </c>
      <c r="C55" s="2">
        <v>-51.375999999999998</v>
      </c>
      <c r="D55" s="2">
        <v>0</v>
      </c>
      <c r="E55" s="2">
        <v>0</v>
      </c>
      <c r="F55" s="2">
        <v>0</v>
      </c>
      <c r="G55" s="2">
        <v>0</v>
      </c>
      <c r="H55" s="2">
        <v>0</v>
      </c>
      <c r="I55" s="2">
        <v>0</v>
      </c>
      <c r="J55" s="2">
        <v>0</v>
      </c>
      <c r="K55" s="2">
        <v>0</v>
      </c>
      <c r="L55" s="2">
        <f t="shared" si="2"/>
        <v>0</v>
      </c>
      <c r="M55" s="2">
        <f t="shared" si="3"/>
        <v>-51.375999999999998</v>
      </c>
    </row>
    <row r="56" spans="1:15" ht="13.4" customHeight="1">
      <c r="A56" t="s">
        <v>27</v>
      </c>
      <c r="C56" s="2">
        <v>-46.36</v>
      </c>
      <c r="D56" s="2">
        <v>0</v>
      </c>
      <c r="E56" s="2">
        <v>0</v>
      </c>
      <c r="F56" s="2">
        <v>0</v>
      </c>
      <c r="G56" s="2">
        <v>0</v>
      </c>
      <c r="H56" s="2">
        <v>0</v>
      </c>
      <c r="I56" s="2">
        <v>0</v>
      </c>
      <c r="J56" s="2">
        <v>0</v>
      </c>
      <c r="K56" s="2">
        <v>0</v>
      </c>
      <c r="L56" s="2">
        <f t="shared" si="2"/>
        <v>0</v>
      </c>
      <c r="M56" s="2">
        <f t="shared" si="3"/>
        <v>-46.36</v>
      </c>
    </row>
    <row r="57" spans="1:15" ht="13.4" customHeight="1">
      <c r="A57" t="s">
        <v>28</v>
      </c>
      <c r="C57" s="2">
        <v>5.76</v>
      </c>
      <c r="D57" s="2">
        <v>1.2968999999999999</v>
      </c>
      <c r="E57" s="2">
        <v>1.3642000000000001</v>
      </c>
      <c r="F57" s="2">
        <v>0.79249999999999998</v>
      </c>
      <c r="G57" s="2">
        <v>0.2722</v>
      </c>
      <c r="H57" s="2">
        <v>0.37140000000000001</v>
      </c>
      <c r="I57" s="2">
        <v>9.1000000000000004E-3</v>
      </c>
      <c r="J57" s="2">
        <v>7.4499999999999997E-2</v>
      </c>
      <c r="K57" s="2">
        <v>8.0000000000000004E-4</v>
      </c>
      <c r="L57" s="2">
        <f t="shared" si="2"/>
        <v>4.1816000000000004</v>
      </c>
      <c r="M57" s="2">
        <f t="shared" si="3"/>
        <v>9.9416000000000011</v>
      </c>
    </row>
    <row r="58" spans="1:15" ht="13.4" customHeight="1">
      <c r="A58" t="s">
        <v>29</v>
      </c>
      <c r="C58" s="2">
        <v>7.2587999999999999</v>
      </c>
      <c r="D58" s="2">
        <v>6.2591000000000001</v>
      </c>
      <c r="E58" s="2">
        <v>4.6181999999999999</v>
      </c>
      <c r="F58" s="2">
        <v>1.2463</v>
      </c>
      <c r="G58" s="2">
        <v>0.2155</v>
      </c>
      <c r="H58" s="2">
        <v>0.34360000000000002</v>
      </c>
      <c r="I58" s="2">
        <v>4.7899999999999998E-2</v>
      </c>
      <c r="J58" s="2">
        <v>3.5700000000000003E-2</v>
      </c>
      <c r="K58" s="2">
        <v>0.2303</v>
      </c>
      <c r="L58" s="2">
        <f t="shared" si="2"/>
        <v>12.996600000000001</v>
      </c>
      <c r="M58" s="2">
        <f t="shared" si="3"/>
        <v>20.255400000000002</v>
      </c>
    </row>
    <row r="59" spans="1:15" ht="13.4" customHeight="1">
      <c r="A59" t="s">
        <v>30</v>
      </c>
      <c r="C59" s="2">
        <v>-140.559</v>
      </c>
      <c r="D59" s="2">
        <v>-1.2689999999999999</v>
      </c>
      <c r="E59" s="2">
        <v>-0.5171</v>
      </c>
      <c r="F59" s="2">
        <v>-0.60089999999999999</v>
      </c>
      <c r="G59" s="2">
        <v>-0.21709999999999999</v>
      </c>
      <c r="H59" s="2">
        <v>-0.26889999999999997</v>
      </c>
      <c r="I59" s="2">
        <v>-0.14599999999999999</v>
      </c>
      <c r="J59" s="2">
        <v>-8.5999999999999993E-2</v>
      </c>
      <c r="K59" s="2">
        <v>-0.1208</v>
      </c>
      <c r="L59" s="2">
        <f t="shared" si="2"/>
        <v>-3.2257999999999991</v>
      </c>
      <c r="M59" s="2">
        <f t="shared" si="3"/>
        <v>-143.78479999999999</v>
      </c>
    </row>
    <row r="60" spans="1:15" ht="13.4" customHeight="1">
      <c r="A60" t="s">
        <v>31</v>
      </c>
      <c r="C60" s="2">
        <v>8.3565000000000005</v>
      </c>
      <c r="D60" s="2">
        <v>0.31850000000000001</v>
      </c>
      <c r="E60" s="2">
        <v>0.89129999999999998</v>
      </c>
      <c r="F60" s="2">
        <v>0.34089999999999998</v>
      </c>
      <c r="G60" s="2">
        <v>0.15049999999999999</v>
      </c>
      <c r="H60" s="2">
        <v>0.4234</v>
      </c>
      <c r="I60" s="2">
        <v>1.52E-2</v>
      </c>
      <c r="J60" s="2">
        <v>4.3700000000000003E-2</v>
      </c>
      <c r="K60" s="2">
        <v>9.9000000000000008E-3</v>
      </c>
      <c r="L60" s="2">
        <f t="shared" si="2"/>
        <v>2.1934</v>
      </c>
      <c r="M60" s="2">
        <f t="shared" si="3"/>
        <v>10.549900000000001</v>
      </c>
    </row>
    <row r="61" spans="1:15" ht="13.4" customHeight="1">
      <c r="A61" t="s">
        <v>32</v>
      </c>
      <c r="C61" s="2">
        <v>-161.19669999999999</v>
      </c>
      <c r="D61" s="2">
        <v>40.279699999999998</v>
      </c>
      <c r="E61" s="2">
        <v>34.608800000000002</v>
      </c>
      <c r="F61" s="2">
        <v>26.116399999999999</v>
      </c>
      <c r="G61" s="2">
        <v>8.2355999999999998</v>
      </c>
      <c r="H61" s="2">
        <v>13.454599999999999</v>
      </c>
      <c r="I61" s="2">
        <v>2.6949000000000001</v>
      </c>
      <c r="J61" s="2">
        <v>2.4573999999999998</v>
      </c>
      <c r="K61" s="2">
        <v>2.4781</v>
      </c>
      <c r="L61" s="2">
        <f t="shared" si="2"/>
        <v>130.32550000000001</v>
      </c>
      <c r="M61" s="2">
        <f t="shared" si="3"/>
        <v>-30.871199999999988</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244.91980000000001</v>
      </c>
      <c r="D66" s="2">
        <f t="shared" ref="D66:M66" si="4">D48</f>
        <v>-7.3156999999999996</v>
      </c>
      <c r="E66" s="2">
        <f t="shared" si="4"/>
        <v>-4.9043999999999999</v>
      </c>
      <c r="F66" s="2">
        <f t="shared" si="4"/>
        <v>-0.4355</v>
      </c>
      <c r="G66" s="2">
        <f t="shared" si="4"/>
        <v>-2.5173000000000001</v>
      </c>
      <c r="H66" s="2">
        <f t="shared" si="4"/>
        <v>4.3293999999999997</v>
      </c>
      <c r="I66" s="2">
        <f t="shared" si="4"/>
        <v>-1.7060999999999999</v>
      </c>
      <c r="J66" s="2">
        <f t="shared" si="4"/>
        <v>-2.3711000000000002</v>
      </c>
      <c r="K66" s="2">
        <f t="shared" si="4"/>
        <v>-0.31659999999999999</v>
      </c>
      <c r="L66" s="2">
        <f t="shared" si="4"/>
        <v>-15.237299999999998</v>
      </c>
      <c r="M66" s="2">
        <f t="shared" si="4"/>
        <v>229.6825</v>
      </c>
    </row>
    <row r="67" spans="1:13" ht="13.4" customHeight="1">
      <c r="A67" t="s">
        <v>32</v>
      </c>
      <c r="C67" s="2">
        <f>C61</f>
        <v>-161.19669999999999</v>
      </c>
      <c r="D67" s="2">
        <f t="shared" ref="D67:M67" si="5">D61</f>
        <v>40.279699999999998</v>
      </c>
      <c r="E67" s="2">
        <f t="shared" si="5"/>
        <v>34.608800000000002</v>
      </c>
      <c r="F67" s="2">
        <f t="shared" si="5"/>
        <v>26.116399999999999</v>
      </c>
      <c r="G67" s="2">
        <f t="shared" si="5"/>
        <v>8.2355999999999998</v>
      </c>
      <c r="H67" s="2">
        <f t="shared" si="5"/>
        <v>13.454599999999999</v>
      </c>
      <c r="I67" s="2">
        <f t="shared" si="5"/>
        <v>2.6949000000000001</v>
      </c>
      <c r="J67" s="2">
        <f t="shared" si="5"/>
        <v>2.4573999999999998</v>
      </c>
      <c r="K67" s="2">
        <f t="shared" si="5"/>
        <v>2.4781</v>
      </c>
      <c r="L67" s="2">
        <f>L61</f>
        <v>130.32550000000001</v>
      </c>
      <c r="M67" s="2">
        <f t="shared" si="5"/>
        <v>-30.871199999999988</v>
      </c>
    </row>
    <row r="68" spans="1:13" ht="13.4" customHeight="1">
      <c r="A68" t="s">
        <v>34</v>
      </c>
      <c r="C68" s="2">
        <f>C66-C67</f>
        <v>406.11649999999997</v>
      </c>
      <c r="D68" s="2">
        <f t="shared" ref="D68:M68" si="6">D66-D67</f>
        <v>-47.595399999999998</v>
      </c>
      <c r="E68" s="2">
        <f t="shared" si="6"/>
        <v>-39.513200000000005</v>
      </c>
      <c r="F68" s="2">
        <f t="shared" si="6"/>
        <v>-26.5519</v>
      </c>
      <c r="G68" s="2">
        <f t="shared" si="6"/>
        <v>-10.7529</v>
      </c>
      <c r="H68" s="2">
        <f t="shared" si="6"/>
        <v>-9.1251999999999995</v>
      </c>
      <c r="I68" s="2">
        <f t="shared" si="6"/>
        <v>-4.4009999999999998</v>
      </c>
      <c r="J68" s="2">
        <f t="shared" si="6"/>
        <v>-4.8285</v>
      </c>
      <c r="K68" s="2">
        <f t="shared" si="6"/>
        <v>-2.7946999999999997</v>
      </c>
      <c r="L68" s="2">
        <f t="shared" si="6"/>
        <v>-145.56280000000001</v>
      </c>
      <c r="M68" s="2">
        <f t="shared" si="6"/>
        <v>260.55369999999999</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-5.4600000000000003E-2</v>
      </c>
    </row>
    <row r="74" spans="1:13" ht="13.4" customHeight="1">
      <c r="A74" t="s">
        <v>334</v>
      </c>
      <c r="C74" s="23">
        <v>-4.7100000000000003E-2</v>
      </c>
    </row>
    <row r="75" spans="1:13" ht="13.4" customHeight="1">
      <c r="A75" t="s">
        <v>333</v>
      </c>
      <c r="C75" s="23">
        <v>-3.2599999999999997E-2</v>
      </c>
    </row>
    <row r="76" spans="1:13" ht="13.4" customHeight="1">
      <c r="A76" t="s">
        <v>332</v>
      </c>
      <c r="C76" s="23">
        <v>-6.7400000000000002E-2</v>
      </c>
    </row>
    <row r="77" spans="1:13" ht="13.4" customHeight="1">
      <c r="A77" t="s">
        <v>331</v>
      </c>
      <c r="C77" s="23">
        <v>-3.1E-2</v>
      </c>
    </row>
    <row r="78" spans="1:13" ht="13.4" customHeight="1">
      <c r="A78" t="s">
        <v>330</v>
      </c>
      <c r="C78" s="23">
        <v>-1.4200000000000001E-2</v>
      </c>
    </row>
    <row r="79" spans="1:13" ht="13.4" customHeight="1">
      <c r="A79" t="s">
        <v>329</v>
      </c>
      <c r="C79" s="23">
        <v>-3.3799999999999997E-2</v>
      </c>
    </row>
    <row r="80" spans="1:13" ht="13.4" customHeight="1">
      <c r="A80" t="s">
        <v>328</v>
      </c>
      <c r="C80" s="23">
        <v>-8.2199999999999995E-2</v>
      </c>
    </row>
    <row r="81" spans="1:3" ht="13.4" customHeight="1">
      <c r="A81" t="s">
        <v>327</v>
      </c>
      <c r="C81" s="23">
        <v>-4.2000000000000003E-2</v>
      </c>
    </row>
    <row r="82" spans="1:3" ht="13.4" customHeight="1">
      <c r="A82" t="s">
        <v>326</v>
      </c>
      <c r="C82" s="23">
        <v>-2.3999999999999998E-3</v>
      </c>
    </row>
    <row r="83" spans="1:3" ht="13.4" customHeight="1">
      <c r="A83" t="s">
        <v>325</v>
      </c>
      <c r="C83" s="23">
        <v>-5.6399999999999999E-2</v>
      </c>
    </row>
    <row r="84" spans="1:3" ht="13.4" customHeight="1">
      <c r="C84" s="26"/>
    </row>
    <row r="85" spans="1:3" ht="15.5">
      <c r="A85" s="6" t="s">
        <v>324</v>
      </c>
      <c r="B85" s="6"/>
    </row>
    <row r="86" spans="1:3" ht="13.4" customHeight="1">
      <c r="A86" t="s">
        <v>2</v>
      </c>
      <c r="C86" s="25">
        <v>0.10780000000000001</v>
      </c>
    </row>
    <row r="87" spans="1:3" ht="13.4" customHeight="1">
      <c r="A87" t="s">
        <v>3</v>
      </c>
      <c r="C87" s="25">
        <v>9.8799999999999999E-2</v>
      </c>
    </row>
    <row r="88" spans="1:3" ht="13.4" customHeight="1">
      <c r="A88" t="s">
        <v>4</v>
      </c>
      <c r="C88" s="25">
        <v>0.1716</v>
      </c>
    </row>
    <row r="89" spans="1:3" ht="13.4" customHeight="1">
      <c r="A89" t="s">
        <v>5</v>
      </c>
      <c r="C89" s="25">
        <v>0.1075</v>
      </c>
    </row>
    <row r="90" spans="1:3" ht="13.4" customHeight="1">
      <c r="A90" t="s">
        <v>6</v>
      </c>
      <c r="C90" s="25">
        <v>0.33360000000000001</v>
      </c>
    </row>
    <row r="91" spans="1:3" ht="13.4" customHeight="1">
      <c r="A91" t="s">
        <v>7</v>
      </c>
      <c r="C91" s="25">
        <v>0.1172</v>
      </c>
    </row>
    <row r="92" spans="1:3" ht="13.4" customHeight="1">
      <c r="A92" t="s">
        <v>8</v>
      </c>
      <c r="C92" s="25">
        <v>0.2198</v>
      </c>
    </row>
    <row r="93" spans="1:3" ht="13.4" customHeight="1">
      <c r="A93" t="s">
        <v>9</v>
      </c>
      <c r="C93" s="25">
        <v>5.8700000000000002E-2</v>
      </c>
    </row>
    <row r="94" spans="1:3" ht="13.4" customHeight="1">
      <c r="A94" t="s">
        <v>321</v>
      </c>
      <c r="C94" s="25">
        <v>0.15160000000000001</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2.3999999999999998E-3</v>
      </c>
      <c r="D99" s="23">
        <v>1.8E-3</v>
      </c>
      <c r="E99" s="23">
        <v>2.2000000000000001E-3</v>
      </c>
      <c r="F99" s="23">
        <v>2.2000000000000001E-3</v>
      </c>
      <c r="G99" s="23">
        <v>5.0000000000000001E-3</v>
      </c>
      <c r="H99" s="23">
        <v>2.5999999999999999E-3</v>
      </c>
      <c r="I99" s="23">
        <v>8.8000000000000005E-3</v>
      </c>
      <c r="J99" s="23">
        <v>5.4999999999999997E-3</v>
      </c>
      <c r="K99" s="23">
        <v>0</v>
      </c>
    </row>
    <row r="100" spans="1:11" ht="13.4" customHeight="1">
      <c r="A100" t="s">
        <v>36</v>
      </c>
      <c r="B100" t="s">
        <v>320</v>
      </c>
      <c r="C100" s="23">
        <v>4.0000000000000002E-4</v>
      </c>
      <c r="D100" s="23">
        <v>4.0000000000000002E-4</v>
      </c>
      <c r="E100" s="23">
        <v>2.9999999999999997E-4</v>
      </c>
      <c r="F100" s="23">
        <v>4.0000000000000002E-4</v>
      </c>
      <c r="G100" s="23">
        <v>6.9999999999999999E-4</v>
      </c>
      <c r="H100" s="23">
        <v>2.9999999999999997E-4</v>
      </c>
      <c r="I100" s="23">
        <v>5.0000000000000001E-4</v>
      </c>
      <c r="J100" s="23">
        <v>2.0000000000000001E-4</v>
      </c>
      <c r="K100" s="23">
        <v>0</v>
      </c>
    </row>
    <row r="101" spans="1:11" ht="13.4" customHeight="1">
      <c r="A101" t="s">
        <v>37</v>
      </c>
      <c r="B101" t="s">
        <v>320</v>
      </c>
      <c r="C101" s="23">
        <v>1.1000000000000001E-3</v>
      </c>
      <c r="D101" s="23">
        <v>5.9999999999999995E-4</v>
      </c>
      <c r="E101" s="23">
        <v>1E-3</v>
      </c>
      <c r="F101" s="23">
        <v>1.6999999999999999E-3</v>
      </c>
      <c r="G101" s="23">
        <v>2.8999999999999998E-3</v>
      </c>
      <c r="H101" s="23">
        <v>8.0000000000000004E-4</v>
      </c>
      <c r="I101" s="23">
        <v>4.1000000000000003E-3</v>
      </c>
      <c r="J101" s="23">
        <v>5.9999999999999995E-4</v>
      </c>
      <c r="K101" s="23">
        <v>0</v>
      </c>
    </row>
    <row r="102" spans="1:11" ht="13.4" customHeight="1">
      <c r="A102" t="s">
        <v>38</v>
      </c>
      <c r="B102" t="s">
        <v>320</v>
      </c>
      <c r="C102" s="23">
        <v>0</v>
      </c>
      <c r="D102" s="23">
        <v>0</v>
      </c>
      <c r="E102" s="23">
        <v>0</v>
      </c>
      <c r="F102" s="23">
        <v>0</v>
      </c>
      <c r="G102" s="23">
        <v>0</v>
      </c>
      <c r="H102" s="23">
        <v>0</v>
      </c>
      <c r="I102" s="23">
        <v>1E-3</v>
      </c>
      <c r="J102" s="23">
        <v>2.0000000000000001E-4</v>
      </c>
      <c r="K102" s="23">
        <v>0</v>
      </c>
    </row>
    <row r="103" spans="1:11" ht="13.4" customHeight="1">
      <c r="A103" t="s">
        <v>39</v>
      </c>
      <c r="B103" t="s">
        <v>320</v>
      </c>
      <c r="C103" s="23">
        <v>5.9999999999999995E-4</v>
      </c>
      <c r="D103" s="23">
        <v>4.0000000000000002E-4</v>
      </c>
      <c r="E103" s="23">
        <v>5.0000000000000001E-4</v>
      </c>
      <c r="F103" s="23">
        <v>2.9999999999999997E-4</v>
      </c>
      <c r="G103" s="23">
        <v>1.6999999999999999E-3</v>
      </c>
      <c r="H103" s="23">
        <v>5.9999999999999995E-4</v>
      </c>
      <c r="I103" s="23">
        <v>5.5999999999999999E-3</v>
      </c>
      <c r="J103" s="23">
        <v>5.9999999999999995E-4</v>
      </c>
      <c r="K103" s="23">
        <v>0</v>
      </c>
    </row>
    <row r="104" spans="1:11" ht="13.4" customHeight="1">
      <c r="A104" t="s">
        <v>40</v>
      </c>
      <c r="B104" t="s">
        <v>320</v>
      </c>
      <c r="C104" s="23">
        <v>2.0000000000000001E-4</v>
      </c>
      <c r="D104" s="23">
        <v>0</v>
      </c>
      <c r="E104" s="23">
        <v>0</v>
      </c>
      <c r="F104" s="23">
        <v>1E-4</v>
      </c>
      <c r="G104" s="23">
        <v>5.9999999999999995E-4</v>
      </c>
      <c r="H104" s="23">
        <v>5.0000000000000001E-4</v>
      </c>
      <c r="I104" s="23">
        <v>8.9999999999999998E-4</v>
      </c>
      <c r="J104" s="23">
        <v>0</v>
      </c>
      <c r="K104" s="23">
        <v>0</v>
      </c>
    </row>
    <row r="105" spans="1:11" ht="13.4" customHeight="1">
      <c r="A105" t="s">
        <v>41</v>
      </c>
      <c r="B105" t="s">
        <v>320</v>
      </c>
      <c r="C105" s="23">
        <v>5.0000000000000001E-4</v>
      </c>
      <c r="D105" s="23">
        <v>4.0000000000000002E-4</v>
      </c>
      <c r="E105" s="23">
        <v>4.0000000000000002E-4</v>
      </c>
      <c r="F105" s="23">
        <v>5.0000000000000001E-4</v>
      </c>
      <c r="G105" s="23">
        <v>1E-3</v>
      </c>
      <c r="H105" s="23">
        <v>4.0000000000000002E-4</v>
      </c>
      <c r="I105" s="23">
        <v>1.6000000000000001E-3</v>
      </c>
      <c r="J105" s="23">
        <v>5.0000000000000001E-4</v>
      </c>
      <c r="K105" s="23">
        <v>0</v>
      </c>
    </row>
    <row r="106" spans="1:11" ht="13.4" customHeight="1">
      <c r="A106" t="s">
        <v>42</v>
      </c>
      <c r="B106" t="s">
        <v>319</v>
      </c>
      <c r="C106" s="23">
        <v>1.7100000000000001E-2</v>
      </c>
      <c r="D106" s="23">
        <v>1.9099999999999999E-2</v>
      </c>
      <c r="E106" s="23">
        <v>6.9999999999999999E-4</v>
      </c>
      <c r="F106" s="23">
        <v>5.2900000000000003E-2</v>
      </c>
      <c r="G106" s="23">
        <v>8.0000000000000004E-4</v>
      </c>
      <c r="H106" s="23">
        <v>4.4999999999999997E-3</v>
      </c>
      <c r="I106" s="23">
        <v>8.9999999999999998E-4</v>
      </c>
      <c r="J106" s="23">
        <v>4.8999999999999998E-3</v>
      </c>
      <c r="K106" s="23">
        <v>0</v>
      </c>
    </row>
    <row r="107" spans="1:11" ht="13.4" customHeight="1">
      <c r="A107" t="s">
        <v>43</v>
      </c>
      <c r="B107" t="s">
        <v>319</v>
      </c>
      <c r="C107" s="23">
        <v>2.7099999999999999E-2</v>
      </c>
      <c r="D107" s="23">
        <v>6.9999999999999999E-4</v>
      </c>
      <c r="E107" s="23">
        <v>7.4000000000000003E-3</v>
      </c>
      <c r="F107" s="23">
        <v>4.1200000000000001E-2</v>
      </c>
      <c r="G107" s="23">
        <v>1.6299999999999999E-2</v>
      </c>
      <c r="H107" s="23">
        <v>9.8000000000000004E-2</v>
      </c>
      <c r="I107" s="23">
        <v>1.4E-3</v>
      </c>
      <c r="J107" s="23">
        <v>0.1351</v>
      </c>
      <c r="K107" s="23">
        <v>0</v>
      </c>
    </row>
    <row r="108" spans="1:11" ht="13.4" customHeight="1">
      <c r="A108" t="s">
        <v>44</v>
      </c>
      <c r="B108" t="s">
        <v>319</v>
      </c>
      <c r="C108" s="23">
        <v>2.69E-2</v>
      </c>
      <c r="D108" s="23">
        <v>2.9999999999999997E-4</v>
      </c>
      <c r="E108" s="23">
        <v>5.0000000000000001E-4</v>
      </c>
      <c r="F108" s="23">
        <v>3.8999999999999998E-3</v>
      </c>
      <c r="G108" s="23">
        <v>3.3999999999999998E-3</v>
      </c>
      <c r="H108" s="23">
        <v>0.16889999999999999</v>
      </c>
      <c r="I108" s="23">
        <v>1.61E-2</v>
      </c>
      <c r="J108" s="23">
        <v>9.1999999999999998E-3</v>
      </c>
      <c r="K108" s="23">
        <v>0</v>
      </c>
    </row>
    <row r="109" spans="1:11" ht="13.4" customHeight="1">
      <c r="A109" t="s">
        <v>45</v>
      </c>
      <c r="B109" t="s">
        <v>319</v>
      </c>
      <c r="C109" s="23">
        <v>2E-3</v>
      </c>
      <c r="D109" s="23">
        <v>5.0000000000000001E-4</v>
      </c>
      <c r="E109" s="23">
        <v>4.0000000000000002E-4</v>
      </c>
      <c r="F109" s="23">
        <v>1.8E-3</v>
      </c>
      <c r="G109" s="23">
        <v>2.0999999999999999E-3</v>
      </c>
      <c r="H109" s="23">
        <v>7.3000000000000001E-3</v>
      </c>
      <c r="I109" s="23">
        <v>2.2000000000000001E-3</v>
      </c>
      <c r="J109" s="23">
        <v>1.49E-2</v>
      </c>
      <c r="K109" s="23">
        <v>0</v>
      </c>
    </row>
    <row r="110" spans="1:11" ht="13.4" customHeight="1">
      <c r="A110" t="s">
        <v>46</v>
      </c>
      <c r="B110" t="s">
        <v>319</v>
      </c>
      <c r="C110" s="23">
        <v>2.0000000000000001E-4</v>
      </c>
      <c r="D110" s="23">
        <v>1E-4</v>
      </c>
      <c r="E110" s="23">
        <v>1E-4</v>
      </c>
      <c r="F110" s="23">
        <v>2.0000000000000001E-4</v>
      </c>
      <c r="G110" s="23">
        <v>1E-4</v>
      </c>
      <c r="H110" s="23">
        <v>5.9999999999999995E-4</v>
      </c>
      <c r="I110" s="23">
        <v>2.0000000000000001E-4</v>
      </c>
      <c r="J110" s="23">
        <v>1E-4</v>
      </c>
      <c r="K110" s="23">
        <v>0</v>
      </c>
    </row>
    <row r="111" spans="1:11" ht="13.4" customHeight="1">
      <c r="A111" t="s">
        <v>47</v>
      </c>
      <c r="B111" t="s">
        <v>319</v>
      </c>
      <c r="C111" s="23">
        <v>1.5E-3</v>
      </c>
      <c r="D111" s="23">
        <v>2.9999999999999997E-4</v>
      </c>
      <c r="E111" s="23">
        <v>2.0000000000000001E-4</v>
      </c>
      <c r="F111" s="23">
        <v>1.2999999999999999E-3</v>
      </c>
      <c r="G111" s="23">
        <v>1.1000000000000001E-3</v>
      </c>
      <c r="H111" s="23">
        <v>6.7000000000000002E-3</v>
      </c>
      <c r="I111" s="23">
        <v>5.0000000000000001E-4</v>
      </c>
      <c r="J111" s="23">
        <v>1.6999999999999999E-3</v>
      </c>
      <c r="K111" s="23">
        <v>1E-4</v>
      </c>
    </row>
    <row r="112" spans="1:11" ht="13.4" customHeight="1">
      <c r="A112" t="s">
        <v>48</v>
      </c>
      <c r="B112" t="s">
        <v>318</v>
      </c>
      <c r="C112" s="23">
        <v>8.0000000000000004E-4</v>
      </c>
      <c r="D112" s="23">
        <v>6.9999999999999999E-4</v>
      </c>
      <c r="E112" s="23">
        <v>6.9999999999999999E-4</v>
      </c>
      <c r="F112" s="23">
        <v>1.2999999999999999E-3</v>
      </c>
      <c r="G112" s="23">
        <v>1.1000000000000001E-3</v>
      </c>
      <c r="H112" s="23">
        <v>5.0000000000000001E-4</v>
      </c>
      <c r="I112" s="23">
        <v>5.9999999999999995E-4</v>
      </c>
      <c r="J112" s="23">
        <v>2.0000000000000001E-4</v>
      </c>
      <c r="K112" s="23">
        <v>0</v>
      </c>
    </row>
    <row r="113" spans="1:11" ht="13.4" customHeight="1">
      <c r="A113" t="s">
        <v>49</v>
      </c>
      <c r="B113" t="s">
        <v>318</v>
      </c>
      <c r="C113" s="23">
        <v>0</v>
      </c>
      <c r="D113" s="23">
        <v>0</v>
      </c>
      <c r="E113" s="23">
        <v>0</v>
      </c>
      <c r="F113" s="23">
        <v>0</v>
      </c>
      <c r="G113" s="23">
        <v>1E-4</v>
      </c>
      <c r="H113" s="23">
        <v>0</v>
      </c>
      <c r="I113" s="23">
        <v>5.0000000000000001E-4</v>
      </c>
      <c r="J113" s="23">
        <v>0</v>
      </c>
      <c r="K113" s="23">
        <v>0</v>
      </c>
    </row>
    <row r="114" spans="1:11" ht="13.4" customHeight="1">
      <c r="A114" t="s">
        <v>50</v>
      </c>
      <c r="B114" t="s">
        <v>318</v>
      </c>
      <c r="C114" s="23">
        <v>2.0000000000000001E-4</v>
      </c>
      <c r="D114" s="23">
        <v>1E-4</v>
      </c>
      <c r="E114" s="23">
        <v>4.0000000000000002E-4</v>
      </c>
      <c r="F114" s="23">
        <v>1E-4</v>
      </c>
      <c r="G114" s="23">
        <v>1E-4</v>
      </c>
      <c r="H114" s="23">
        <v>0</v>
      </c>
      <c r="I114" s="23">
        <v>5.0000000000000001E-4</v>
      </c>
      <c r="J114" s="23">
        <v>1E-4</v>
      </c>
      <c r="K114" s="23">
        <v>0</v>
      </c>
    </row>
    <row r="115" spans="1:11" ht="13.4" customHeight="1">
      <c r="A115" t="s">
        <v>51</v>
      </c>
      <c r="B115" t="s">
        <v>318</v>
      </c>
      <c r="C115" s="23">
        <v>0</v>
      </c>
      <c r="D115" s="23">
        <v>0</v>
      </c>
      <c r="E115" s="23">
        <v>0</v>
      </c>
      <c r="F115" s="23">
        <v>0</v>
      </c>
      <c r="G115" s="23">
        <v>0</v>
      </c>
      <c r="H115" s="23">
        <v>0</v>
      </c>
      <c r="I115" s="23">
        <v>1E-4</v>
      </c>
      <c r="J115" s="23">
        <v>0</v>
      </c>
      <c r="K115" s="23">
        <v>0</v>
      </c>
    </row>
    <row r="116" spans="1:11" ht="13.4" customHeight="1">
      <c r="A116" t="s">
        <v>52</v>
      </c>
      <c r="B116" t="s">
        <v>318</v>
      </c>
      <c r="C116" s="23">
        <v>0</v>
      </c>
      <c r="D116" s="23">
        <v>0</v>
      </c>
      <c r="E116" s="23">
        <v>1E-4</v>
      </c>
      <c r="F116" s="23">
        <v>0</v>
      </c>
      <c r="G116" s="23">
        <v>0</v>
      </c>
      <c r="H116" s="23">
        <v>0</v>
      </c>
      <c r="I116" s="23">
        <v>0</v>
      </c>
      <c r="J116" s="23">
        <v>0</v>
      </c>
      <c r="K116" s="23">
        <v>0</v>
      </c>
    </row>
    <row r="117" spans="1:11" ht="13.4" customHeight="1">
      <c r="A117" t="s">
        <v>53</v>
      </c>
      <c r="B117" t="s">
        <v>318</v>
      </c>
      <c r="C117" s="23">
        <v>1E-4</v>
      </c>
      <c r="D117" s="23">
        <v>1E-4</v>
      </c>
      <c r="E117" s="23">
        <v>1E-4</v>
      </c>
      <c r="F117" s="23">
        <v>0</v>
      </c>
      <c r="G117" s="23">
        <v>1E-4</v>
      </c>
      <c r="H117" s="23">
        <v>0</v>
      </c>
      <c r="I117" s="23">
        <v>0</v>
      </c>
      <c r="J117" s="23">
        <v>0</v>
      </c>
      <c r="K117" s="23">
        <v>0</v>
      </c>
    </row>
    <row r="118" spans="1:11" ht="13.4" customHeight="1">
      <c r="A118" t="s">
        <v>54</v>
      </c>
      <c r="B118" t="s">
        <v>318</v>
      </c>
      <c r="C118" s="23">
        <v>0</v>
      </c>
      <c r="D118" s="23">
        <v>0</v>
      </c>
      <c r="E118" s="23">
        <v>0</v>
      </c>
      <c r="F118" s="23">
        <v>0</v>
      </c>
      <c r="G118" s="23">
        <v>0</v>
      </c>
      <c r="H118" s="23">
        <v>0</v>
      </c>
      <c r="I118" s="23">
        <v>0</v>
      </c>
      <c r="J118" s="23">
        <v>0</v>
      </c>
      <c r="K118" s="23">
        <v>0</v>
      </c>
    </row>
    <row r="119" spans="1:11" ht="13.4" customHeight="1">
      <c r="A119" t="s">
        <v>55</v>
      </c>
      <c r="B119" t="s">
        <v>318</v>
      </c>
      <c r="C119" s="23">
        <v>2.0000000000000001E-4</v>
      </c>
      <c r="D119" s="23">
        <v>2.0000000000000001E-4</v>
      </c>
      <c r="E119" s="23">
        <v>2.9999999999999997E-4</v>
      </c>
      <c r="F119" s="23">
        <v>4.0000000000000002E-4</v>
      </c>
      <c r="G119" s="23">
        <v>1E-4</v>
      </c>
      <c r="H119" s="23">
        <v>0</v>
      </c>
      <c r="I119" s="23">
        <v>5.0000000000000001E-4</v>
      </c>
      <c r="J119" s="23">
        <v>0</v>
      </c>
      <c r="K119" s="23">
        <v>0</v>
      </c>
    </row>
    <row r="120" spans="1:11" ht="13.4" customHeight="1">
      <c r="A120" t="s">
        <v>56</v>
      </c>
      <c r="B120" t="s">
        <v>318</v>
      </c>
      <c r="C120" s="23">
        <v>2.9999999999999997E-4</v>
      </c>
      <c r="D120" s="23">
        <v>4.0000000000000002E-4</v>
      </c>
      <c r="E120" s="23">
        <v>2.9999999999999997E-4</v>
      </c>
      <c r="F120" s="23">
        <v>2.9999999999999997E-4</v>
      </c>
      <c r="G120" s="23">
        <v>2.0000000000000001E-4</v>
      </c>
      <c r="H120" s="23">
        <v>1E-4</v>
      </c>
      <c r="I120" s="23">
        <v>2.9999999999999997E-4</v>
      </c>
      <c r="J120" s="23">
        <v>1E-4</v>
      </c>
      <c r="K120" s="23">
        <v>0</v>
      </c>
    </row>
    <row r="121" spans="1:11" ht="13.4" customHeight="1">
      <c r="A121" t="s">
        <v>57</v>
      </c>
      <c r="B121" t="s">
        <v>318</v>
      </c>
      <c r="C121" s="23">
        <v>0</v>
      </c>
      <c r="D121" s="23">
        <v>0</v>
      </c>
      <c r="E121" s="23">
        <v>0</v>
      </c>
      <c r="F121" s="23">
        <v>0</v>
      </c>
      <c r="G121" s="23">
        <v>0</v>
      </c>
      <c r="H121" s="23">
        <v>0</v>
      </c>
      <c r="I121" s="23">
        <v>0</v>
      </c>
      <c r="J121" s="23">
        <v>1E-4</v>
      </c>
      <c r="K121" s="23">
        <v>0</v>
      </c>
    </row>
    <row r="122" spans="1:11" ht="13.4" customHeight="1">
      <c r="A122" t="s">
        <v>58</v>
      </c>
      <c r="B122" t="s">
        <v>318</v>
      </c>
      <c r="C122" s="23">
        <v>1E-4</v>
      </c>
      <c r="D122" s="23">
        <v>1E-4</v>
      </c>
      <c r="E122" s="23">
        <v>1E-4</v>
      </c>
      <c r="F122" s="23">
        <v>1E-4</v>
      </c>
      <c r="G122" s="23">
        <v>2.0000000000000001E-4</v>
      </c>
      <c r="H122" s="23">
        <v>1E-4</v>
      </c>
      <c r="I122" s="23">
        <v>2.0000000000000001E-4</v>
      </c>
      <c r="J122" s="23">
        <v>2.0000000000000001E-4</v>
      </c>
      <c r="K122" s="23">
        <v>0</v>
      </c>
    </row>
    <row r="123" spans="1:11" ht="13.4" customHeight="1">
      <c r="A123" t="s">
        <v>59</v>
      </c>
      <c r="B123" t="s">
        <v>318</v>
      </c>
      <c r="C123" s="23">
        <v>2.0000000000000001E-4</v>
      </c>
      <c r="D123" s="23">
        <v>2.0000000000000001E-4</v>
      </c>
      <c r="E123" s="23">
        <v>2.0000000000000001E-4</v>
      </c>
      <c r="F123" s="23">
        <v>0</v>
      </c>
      <c r="G123" s="23">
        <v>1.5E-3</v>
      </c>
      <c r="H123" s="23">
        <v>1E-4</v>
      </c>
      <c r="I123" s="23">
        <v>4.0000000000000002E-4</v>
      </c>
      <c r="J123" s="23">
        <v>0</v>
      </c>
      <c r="K123" s="23">
        <v>0</v>
      </c>
    </row>
    <row r="124" spans="1:11" ht="13.4" customHeight="1">
      <c r="A124" t="s">
        <v>60</v>
      </c>
      <c r="B124" t="s">
        <v>318</v>
      </c>
      <c r="C124" s="23">
        <v>0</v>
      </c>
      <c r="D124" s="23">
        <v>0</v>
      </c>
      <c r="E124" s="23">
        <v>1E-4</v>
      </c>
      <c r="F124" s="23">
        <v>0</v>
      </c>
      <c r="G124" s="23">
        <v>1E-4</v>
      </c>
      <c r="H124" s="23">
        <v>0</v>
      </c>
      <c r="I124" s="23">
        <v>0</v>
      </c>
      <c r="J124" s="23">
        <v>0</v>
      </c>
      <c r="K124" s="23">
        <v>0</v>
      </c>
    </row>
    <row r="125" spans="1:11" ht="13.4" customHeight="1">
      <c r="A125" t="s">
        <v>61</v>
      </c>
      <c r="B125" t="s">
        <v>318</v>
      </c>
      <c r="C125" s="23">
        <v>1E-4</v>
      </c>
      <c r="D125" s="23">
        <v>1E-4</v>
      </c>
      <c r="E125" s="23">
        <v>1E-4</v>
      </c>
      <c r="F125" s="23">
        <v>1E-4</v>
      </c>
      <c r="G125" s="23">
        <v>0</v>
      </c>
      <c r="H125" s="23">
        <v>0</v>
      </c>
      <c r="I125" s="23">
        <v>0</v>
      </c>
      <c r="J125" s="23">
        <v>0</v>
      </c>
      <c r="K125" s="23">
        <v>0</v>
      </c>
    </row>
    <row r="126" spans="1:11" ht="13.4" customHeight="1">
      <c r="A126" t="s">
        <v>62</v>
      </c>
      <c r="B126" t="s">
        <v>318</v>
      </c>
      <c r="C126" s="23">
        <v>2.0000000000000001E-4</v>
      </c>
      <c r="D126" s="23">
        <v>1E-4</v>
      </c>
      <c r="E126" s="23">
        <v>2.9999999999999997E-4</v>
      </c>
      <c r="F126" s="23">
        <v>1E-4</v>
      </c>
      <c r="G126" s="23">
        <v>1E-4</v>
      </c>
      <c r="H126" s="23">
        <v>1E-4</v>
      </c>
      <c r="I126" s="23">
        <v>1E-4</v>
      </c>
      <c r="J126" s="23">
        <v>1E-4</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0</v>
      </c>
      <c r="D128" s="23">
        <v>0</v>
      </c>
      <c r="E128" s="23">
        <v>0</v>
      </c>
      <c r="F128" s="23">
        <v>0</v>
      </c>
      <c r="G128" s="23">
        <v>0</v>
      </c>
      <c r="H128" s="23">
        <v>0</v>
      </c>
      <c r="I128" s="23">
        <v>0</v>
      </c>
      <c r="J128" s="23">
        <v>0</v>
      </c>
      <c r="K128" s="23">
        <v>0</v>
      </c>
    </row>
    <row r="129" spans="1:11" ht="13.4" customHeight="1">
      <c r="A129" t="s">
        <v>65</v>
      </c>
      <c r="B129" t="s">
        <v>318</v>
      </c>
      <c r="C129" s="23">
        <v>0</v>
      </c>
      <c r="D129" s="23">
        <v>0</v>
      </c>
      <c r="E129" s="23">
        <v>0</v>
      </c>
      <c r="F129" s="23">
        <v>0</v>
      </c>
      <c r="G129" s="23">
        <v>1E-4</v>
      </c>
      <c r="H129" s="23">
        <v>0</v>
      </c>
      <c r="I129" s="23">
        <v>1E-4</v>
      </c>
      <c r="J129" s="23">
        <v>0</v>
      </c>
      <c r="K129" s="23">
        <v>0</v>
      </c>
    </row>
    <row r="130" spans="1:11" ht="13.4" customHeight="1">
      <c r="A130" t="s">
        <v>66</v>
      </c>
      <c r="B130" t="s">
        <v>318</v>
      </c>
      <c r="C130" s="23">
        <v>2.9999999999999997E-4</v>
      </c>
      <c r="D130" s="23">
        <v>2.0000000000000001E-4</v>
      </c>
      <c r="E130" s="23">
        <v>2.9999999999999997E-4</v>
      </c>
      <c r="F130" s="23">
        <v>4.0000000000000002E-4</v>
      </c>
      <c r="G130" s="23">
        <v>5.9999999999999995E-4</v>
      </c>
      <c r="H130" s="23">
        <v>2.0000000000000001E-4</v>
      </c>
      <c r="I130" s="23">
        <v>1.2999999999999999E-3</v>
      </c>
      <c r="J130" s="23">
        <v>0</v>
      </c>
      <c r="K130" s="23">
        <v>0</v>
      </c>
    </row>
    <row r="131" spans="1:11" ht="13.4" customHeight="1">
      <c r="A131" t="s">
        <v>67</v>
      </c>
      <c r="B131" t="s">
        <v>318</v>
      </c>
      <c r="C131" s="23">
        <v>2.5000000000000001E-3</v>
      </c>
      <c r="D131" s="23">
        <v>2.8999999999999998E-3</v>
      </c>
      <c r="E131" s="23">
        <v>2.5999999999999999E-3</v>
      </c>
      <c r="F131" s="23">
        <v>2.5999999999999999E-3</v>
      </c>
      <c r="G131" s="23">
        <v>2.8999999999999998E-3</v>
      </c>
      <c r="H131" s="23">
        <v>1.4E-3</v>
      </c>
      <c r="I131" s="23">
        <v>2.2000000000000001E-3</v>
      </c>
      <c r="J131" s="23">
        <v>2.3E-3</v>
      </c>
      <c r="K131" s="23">
        <v>1E-3</v>
      </c>
    </row>
    <row r="132" spans="1:11" ht="13.4" customHeight="1">
      <c r="A132" t="s">
        <v>68</v>
      </c>
      <c r="B132" t="s">
        <v>318</v>
      </c>
      <c r="C132" s="23">
        <v>1E-4</v>
      </c>
      <c r="D132" s="23">
        <v>1E-4</v>
      </c>
      <c r="E132" s="23">
        <v>2.0000000000000001E-4</v>
      </c>
      <c r="F132" s="23">
        <v>1E-4</v>
      </c>
      <c r="G132" s="23">
        <v>0</v>
      </c>
      <c r="H132" s="23">
        <v>0</v>
      </c>
      <c r="I132" s="23">
        <v>8.0000000000000004E-4</v>
      </c>
      <c r="J132" s="23">
        <v>0</v>
      </c>
      <c r="K132" s="23">
        <v>0</v>
      </c>
    </row>
    <row r="133" spans="1:11" ht="13.4" customHeight="1">
      <c r="A133" t="s">
        <v>69</v>
      </c>
      <c r="B133" t="s">
        <v>318</v>
      </c>
      <c r="C133" s="23">
        <v>1E-4</v>
      </c>
      <c r="D133" s="23">
        <v>1E-4</v>
      </c>
      <c r="E133" s="23">
        <v>2.0000000000000001E-4</v>
      </c>
      <c r="F133" s="23">
        <v>1E-4</v>
      </c>
      <c r="G133" s="23">
        <v>2.9999999999999997E-4</v>
      </c>
      <c r="H133" s="23">
        <v>0</v>
      </c>
      <c r="I133" s="23">
        <v>0</v>
      </c>
      <c r="J133" s="23">
        <v>0</v>
      </c>
      <c r="K133" s="23">
        <v>0</v>
      </c>
    </row>
    <row r="134" spans="1:11" ht="13.4" customHeight="1">
      <c r="A134" t="s">
        <v>70</v>
      </c>
      <c r="B134" t="s">
        <v>318</v>
      </c>
      <c r="C134" s="23">
        <v>0</v>
      </c>
      <c r="D134" s="23">
        <v>0</v>
      </c>
      <c r="E134" s="23">
        <v>0</v>
      </c>
      <c r="F134" s="23">
        <v>0</v>
      </c>
      <c r="G134" s="23">
        <v>0</v>
      </c>
      <c r="H134" s="23">
        <v>0</v>
      </c>
      <c r="I134" s="23">
        <v>0</v>
      </c>
      <c r="J134" s="23">
        <v>0</v>
      </c>
      <c r="K134" s="23">
        <v>0</v>
      </c>
    </row>
    <row r="135" spans="1:11" ht="13.4" customHeight="1">
      <c r="A135" t="s">
        <v>71</v>
      </c>
      <c r="B135" t="s">
        <v>318</v>
      </c>
      <c r="C135" s="23">
        <v>6.9999999999999999E-4</v>
      </c>
      <c r="D135" s="23">
        <v>4.0000000000000002E-4</v>
      </c>
      <c r="E135" s="23">
        <v>1E-3</v>
      </c>
      <c r="F135" s="23">
        <v>6.9999999999999999E-4</v>
      </c>
      <c r="G135" s="23">
        <v>2.0000000000000001E-4</v>
      </c>
      <c r="H135" s="23">
        <v>8.9999999999999998E-4</v>
      </c>
      <c r="I135" s="23">
        <v>2.0000000000000001E-4</v>
      </c>
      <c r="J135" s="23">
        <v>0</v>
      </c>
      <c r="K135" s="23">
        <v>0</v>
      </c>
    </row>
    <row r="136" spans="1:11" ht="13.4" customHeight="1">
      <c r="A136" t="s">
        <v>72</v>
      </c>
      <c r="B136" t="s">
        <v>318</v>
      </c>
      <c r="C136" s="23">
        <v>2.9999999999999997E-4</v>
      </c>
      <c r="D136" s="23">
        <v>4.0000000000000002E-4</v>
      </c>
      <c r="E136" s="23">
        <v>5.9999999999999995E-4</v>
      </c>
      <c r="F136" s="23">
        <v>2.0000000000000001E-4</v>
      </c>
      <c r="G136" s="23">
        <v>1E-4</v>
      </c>
      <c r="H136" s="23">
        <v>1E-4</v>
      </c>
      <c r="I136" s="23">
        <v>2.0000000000000001E-4</v>
      </c>
      <c r="J136" s="23">
        <v>1E-4</v>
      </c>
      <c r="K136" s="23">
        <v>0</v>
      </c>
    </row>
    <row r="137" spans="1:11" ht="13.4" customHeight="1">
      <c r="A137" t="s">
        <v>73</v>
      </c>
      <c r="B137" t="s">
        <v>318</v>
      </c>
      <c r="C137" s="23">
        <v>0</v>
      </c>
      <c r="D137" s="23">
        <v>1E-4</v>
      </c>
      <c r="E137" s="23">
        <v>0</v>
      </c>
      <c r="F137" s="23">
        <v>0</v>
      </c>
      <c r="G137" s="23">
        <v>0</v>
      </c>
      <c r="H137" s="23">
        <v>0</v>
      </c>
      <c r="I137" s="23">
        <v>0</v>
      </c>
      <c r="J137" s="23">
        <v>0</v>
      </c>
      <c r="K137" s="23">
        <v>0</v>
      </c>
    </row>
    <row r="138" spans="1:11" ht="13.4" customHeight="1">
      <c r="A138" t="s">
        <v>74</v>
      </c>
      <c r="B138" t="s">
        <v>318</v>
      </c>
      <c r="C138" s="23">
        <v>5.9999999999999995E-4</v>
      </c>
      <c r="D138" s="23">
        <v>4.0000000000000002E-4</v>
      </c>
      <c r="E138" s="23">
        <v>5.9999999999999995E-4</v>
      </c>
      <c r="F138" s="23">
        <v>8.9999999999999998E-4</v>
      </c>
      <c r="G138" s="23">
        <v>2.9999999999999997E-4</v>
      </c>
      <c r="H138" s="23">
        <v>1.1000000000000001E-3</v>
      </c>
      <c r="I138" s="23">
        <v>2.9999999999999997E-4</v>
      </c>
      <c r="J138" s="23">
        <v>6.9999999999999999E-4</v>
      </c>
      <c r="K138" s="23">
        <v>0</v>
      </c>
    </row>
    <row r="139" spans="1:11" ht="13.4" customHeight="1">
      <c r="A139" t="s">
        <v>75</v>
      </c>
      <c r="B139" t="s">
        <v>318</v>
      </c>
      <c r="C139" s="23">
        <v>2.9999999999999997E-4</v>
      </c>
      <c r="D139" s="23">
        <v>4.0000000000000002E-4</v>
      </c>
      <c r="E139" s="23">
        <v>4.0000000000000002E-4</v>
      </c>
      <c r="F139" s="23">
        <v>2.0000000000000001E-4</v>
      </c>
      <c r="G139" s="23">
        <v>2.0000000000000001E-4</v>
      </c>
      <c r="H139" s="23">
        <v>1E-4</v>
      </c>
      <c r="I139" s="23">
        <v>0</v>
      </c>
      <c r="J139" s="23">
        <v>0</v>
      </c>
      <c r="K139" s="23">
        <v>0</v>
      </c>
    </row>
    <row r="140" spans="1:11" ht="13.4" customHeight="1">
      <c r="A140" t="s">
        <v>76</v>
      </c>
      <c r="B140" t="s">
        <v>318</v>
      </c>
      <c r="C140" s="23">
        <v>4.0000000000000002E-4</v>
      </c>
      <c r="D140" s="23">
        <v>2.9999999999999997E-4</v>
      </c>
      <c r="E140" s="23">
        <v>5.9999999999999995E-4</v>
      </c>
      <c r="F140" s="23">
        <v>2.9999999999999997E-4</v>
      </c>
      <c r="G140" s="23">
        <v>4.0000000000000002E-4</v>
      </c>
      <c r="H140" s="23">
        <v>2.0000000000000001E-4</v>
      </c>
      <c r="I140" s="23">
        <v>1E-4</v>
      </c>
      <c r="J140" s="23">
        <v>2.9999999999999997E-4</v>
      </c>
      <c r="K140" s="23">
        <v>0</v>
      </c>
    </row>
    <row r="141" spans="1:11" ht="13.4" customHeight="1">
      <c r="A141" t="s">
        <v>77</v>
      </c>
      <c r="B141" t="s">
        <v>318</v>
      </c>
      <c r="C141" s="23">
        <v>0</v>
      </c>
      <c r="D141" s="23">
        <v>0</v>
      </c>
      <c r="E141" s="23">
        <v>1E-4</v>
      </c>
      <c r="F141" s="23">
        <v>1E-4</v>
      </c>
      <c r="G141" s="23">
        <v>0</v>
      </c>
      <c r="H141" s="23">
        <v>1E-4</v>
      </c>
      <c r="I141" s="23">
        <v>0</v>
      </c>
      <c r="J141" s="23">
        <v>0</v>
      </c>
      <c r="K141" s="23">
        <v>0</v>
      </c>
    </row>
    <row r="142" spans="1:11" ht="13.4" customHeight="1">
      <c r="A142" t="s">
        <v>78</v>
      </c>
      <c r="B142" t="s">
        <v>318</v>
      </c>
      <c r="C142" s="23">
        <v>1E-4</v>
      </c>
      <c r="D142" s="23">
        <v>1E-4</v>
      </c>
      <c r="E142" s="23">
        <v>1E-4</v>
      </c>
      <c r="F142" s="23">
        <v>1E-4</v>
      </c>
      <c r="G142" s="23">
        <v>2.9999999999999997E-4</v>
      </c>
      <c r="H142" s="23">
        <v>0</v>
      </c>
      <c r="I142" s="23">
        <v>1E-4</v>
      </c>
      <c r="J142" s="23">
        <v>1E-4</v>
      </c>
      <c r="K142" s="23">
        <v>0</v>
      </c>
    </row>
    <row r="143" spans="1:11" ht="13.4" customHeight="1">
      <c r="A143" t="s">
        <v>79</v>
      </c>
      <c r="B143" t="s">
        <v>318</v>
      </c>
      <c r="C143" s="23">
        <v>2.0000000000000001E-4</v>
      </c>
      <c r="D143" s="23">
        <v>2.0000000000000001E-4</v>
      </c>
      <c r="E143" s="23">
        <v>2.0000000000000001E-4</v>
      </c>
      <c r="F143" s="23">
        <v>1E-4</v>
      </c>
      <c r="G143" s="23">
        <v>2.0000000000000001E-4</v>
      </c>
      <c r="H143" s="23">
        <v>2.9999999999999997E-4</v>
      </c>
      <c r="I143" s="23">
        <v>2.0000000000000001E-4</v>
      </c>
      <c r="J143" s="23">
        <v>1.5E-3</v>
      </c>
      <c r="K143" s="23">
        <v>0</v>
      </c>
    </row>
    <row r="144" spans="1:11" ht="13.4" customHeight="1">
      <c r="A144" t="s">
        <v>80</v>
      </c>
      <c r="B144" t="s">
        <v>318</v>
      </c>
      <c r="C144" s="23">
        <v>-2.0000000000000001E-4</v>
      </c>
      <c r="D144" s="23">
        <v>-2.0000000000000001E-4</v>
      </c>
      <c r="E144" s="23">
        <v>-1E-4</v>
      </c>
      <c r="F144" s="23">
        <v>-2.9999999999999997E-4</v>
      </c>
      <c r="G144" s="23">
        <v>-2.0000000000000001E-4</v>
      </c>
      <c r="H144" s="23">
        <v>-2.0000000000000001E-4</v>
      </c>
      <c r="I144" s="23">
        <v>-2.9999999999999997E-4</v>
      </c>
      <c r="J144" s="23">
        <v>-1E-4</v>
      </c>
      <c r="K144" s="23">
        <v>0</v>
      </c>
    </row>
    <row r="145" spans="1:11" ht="13.4" customHeight="1">
      <c r="A145" t="s">
        <v>81</v>
      </c>
      <c r="B145" t="s">
        <v>318</v>
      </c>
      <c r="C145" s="23">
        <v>1E-4</v>
      </c>
      <c r="D145" s="23">
        <v>1E-4</v>
      </c>
      <c r="E145" s="23">
        <v>1E-4</v>
      </c>
      <c r="F145" s="23">
        <v>1E-4</v>
      </c>
      <c r="G145" s="23">
        <v>1E-4</v>
      </c>
      <c r="H145" s="23">
        <v>0</v>
      </c>
      <c r="I145" s="23">
        <v>1E-4</v>
      </c>
      <c r="J145" s="23">
        <v>1E-4</v>
      </c>
      <c r="K145" s="23">
        <v>0</v>
      </c>
    </row>
    <row r="146" spans="1:11" ht="13.4" customHeight="1">
      <c r="A146" t="s">
        <v>82</v>
      </c>
      <c r="B146" t="s">
        <v>318</v>
      </c>
      <c r="C146" s="23">
        <v>2.0000000000000001E-4</v>
      </c>
      <c r="D146" s="23">
        <v>2.0000000000000001E-4</v>
      </c>
      <c r="E146" s="23">
        <v>2.0000000000000001E-4</v>
      </c>
      <c r="F146" s="23">
        <v>2.9999999999999997E-4</v>
      </c>
      <c r="G146" s="23">
        <v>2.0000000000000001E-4</v>
      </c>
      <c r="H146" s="23">
        <v>1E-4</v>
      </c>
      <c r="I146" s="23">
        <v>2.0000000000000001E-4</v>
      </c>
      <c r="J146" s="23">
        <v>1E-3</v>
      </c>
      <c r="K146" s="23">
        <v>0</v>
      </c>
    </row>
    <row r="147" spans="1:11" ht="13.4" customHeight="1">
      <c r="A147" t="s">
        <v>83</v>
      </c>
      <c r="B147" t="s">
        <v>318</v>
      </c>
      <c r="C147" s="23">
        <v>4.0000000000000002E-4</v>
      </c>
      <c r="D147" s="23">
        <v>5.9999999999999995E-4</v>
      </c>
      <c r="E147" s="23">
        <v>4.0000000000000002E-4</v>
      </c>
      <c r="F147" s="23">
        <v>2.9999999999999997E-4</v>
      </c>
      <c r="G147" s="23">
        <v>6.9999999999999999E-4</v>
      </c>
      <c r="H147" s="23">
        <v>2.9999999999999997E-4</v>
      </c>
      <c r="I147" s="23">
        <v>2.9999999999999997E-4</v>
      </c>
      <c r="J147" s="23">
        <v>1E-4</v>
      </c>
      <c r="K147" s="23">
        <v>0</v>
      </c>
    </row>
    <row r="148" spans="1:11" ht="13.4" customHeight="1">
      <c r="A148" t="s">
        <v>84</v>
      </c>
      <c r="B148" t="s">
        <v>318</v>
      </c>
      <c r="C148" s="23">
        <v>5.9999999999999995E-4</v>
      </c>
      <c r="D148" s="23">
        <v>2.0000000000000001E-4</v>
      </c>
      <c r="E148" s="23">
        <v>2.0000000000000001E-4</v>
      </c>
      <c r="F148" s="23">
        <v>6.9999999999999999E-4</v>
      </c>
      <c r="G148" s="23">
        <v>4.0000000000000002E-4</v>
      </c>
      <c r="H148" s="23">
        <v>1.6999999999999999E-3</v>
      </c>
      <c r="I148" s="23">
        <v>1.5E-3</v>
      </c>
      <c r="J148" s="23">
        <v>5.0000000000000001E-4</v>
      </c>
      <c r="K148" s="23">
        <v>0</v>
      </c>
    </row>
    <row r="149" spans="1:11" ht="13.4" customHeight="1">
      <c r="A149" t="s">
        <v>85</v>
      </c>
      <c r="B149" t="s">
        <v>318</v>
      </c>
      <c r="C149" s="23">
        <v>1E-4</v>
      </c>
      <c r="D149" s="23">
        <v>0</v>
      </c>
      <c r="E149" s="23">
        <v>0</v>
      </c>
      <c r="F149" s="23">
        <v>1E-4</v>
      </c>
      <c r="G149" s="23">
        <v>0</v>
      </c>
      <c r="H149" s="23">
        <v>0</v>
      </c>
      <c r="I149" s="23">
        <v>0</v>
      </c>
      <c r="J149" s="23">
        <v>1.9E-3</v>
      </c>
      <c r="K149" s="23">
        <v>0</v>
      </c>
    </row>
    <row r="150" spans="1:11" ht="13.4" customHeight="1">
      <c r="A150" t="s">
        <v>86</v>
      </c>
      <c r="B150" t="s">
        <v>318</v>
      </c>
      <c r="C150" s="23">
        <v>1.5E-3</v>
      </c>
      <c r="D150" s="23">
        <v>1.1999999999999999E-3</v>
      </c>
      <c r="E150" s="23">
        <v>1.6000000000000001E-3</v>
      </c>
      <c r="F150" s="23">
        <v>2.0999999999999999E-3</v>
      </c>
      <c r="G150" s="23">
        <v>1.8E-3</v>
      </c>
      <c r="H150" s="23">
        <v>1.1999999999999999E-3</v>
      </c>
      <c r="I150" s="23">
        <v>1.8E-3</v>
      </c>
      <c r="J150" s="23">
        <v>2.0999999999999999E-3</v>
      </c>
      <c r="K150" s="23">
        <v>2.0000000000000001E-4</v>
      </c>
    </row>
    <row r="151" spans="1:11" ht="13.4" customHeight="1">
      <c r="A151" t="s">
        <v>87</v>
      </c>
      <c r="B151" t="s">
        <v>318</v>
      </c>
      <c r="C151" s="23">
        <v>2.0000000000000001E-4</v>
      </c>
      <c r="D151" s="23">
        <v>1E-4</v>
      </c>
      <c r="E151" s="23">
        <v>2.0000000000000001E-4</v>
      </c>
      <c r="F151" s="23">
        <v>2.0000000000000001E-4</v>
      </c>
      <c r="G151" s="23">
        <v>2.9999999999999997E-4</v>
      </c>
      <c r="H151" s="23">
        <v>1E-4</v>
      </c>
      <c r="I151" s="23">
        <v>1E-4</v>
      </c>
      <c r="J151" s="23">
        <v>0</v>
      </c>
      <c r="K151" s="23">
        <v>0</v>
      </c>
    </row>
    <row r="152" spans="1:11" ht="13.4" customHeight="1">
      <c r="A152" t="s">
        <v>88</v>
      </c>
      <c r="B152" t="s">
        <v>318</v>
      </c>
      <c r="C152" s="23">
        <v>5.0000000000000001E-4</v>
      </c>
      <c r="D152" s="23">
        <v>4.0000000000000002E-4</v>
      </c>
      <c r="E152" s="23">
        <v>5.9999999999999995E-4</v>
      </c>
      <c r="F152" s="23">
        <v>5.0000000000000001E-4</v>
      </c>
      <c r="G152" s="23">
        <v>2.9999999999999997E-4</v>
      </c>
      <c r="H152" s="23">
        <v>5.0000000000000001E-4</v>
      </c>
      <c r="I152" s="23">
        <v>2.0000000000000001E-4</v>
      </c>
      <c r="J152" s="23">
        <v>0</v>
      </c>
      <c r="K152" s="23">
        <v>0</v>
      </c>
    </row>
    <row r="153" spans="1:11" ht="13.4" customHeight="1">
      <c r="A153" t="s">
        <v>89</v>
      </c>
      <c r="B153" t="s">
        <v>318</v>
      </c>
      <c r="C153" s="23">
        <v>1E-4</v>
      </c>
      <c r="D153" s="23">
        <v>1E-4</v>
      </c>
      <c r="E153" s="23">
        <v>2.0000000000000001E-4</v>
      </c>
      <c r="F153" s="23">
        <v>1E-4</v>
      </c>
      <c r="G153" s="23">
        <v>1E-4</v>
      </c>
      <c r="H153" s="23">
        <v>0</v>
      </c>
      <c r="I153" s="23">
        <v>0</v>
      </c>
      <c r="J153" s="23">
        <v>1E-4</v>
      </c>
      <c r="K153" s="23">
        <v>0</v>
      </c>
    </row>
    <row r="154" spans="1:11" ht="13.4" customHeight="1">
      <c r="A154" t="s">
        <v>90</v>
      </c>
      <c r="B154" t="s">
        <v>318</v>
      </c>
      <c r="C154" s="23">
        <v>0</v>
      </c>
      <c r="D154" s="23">
        <v>0</v>
      </c>
      <c r="E154" s="23">
        <v>0</v>
      </c>
      <c r="F154" s="23">
        <v>0</v>
      </c>
      <c r="G154" s="23">
        <v>0</v>
      </c>
      <c r="H154" s="23">
        <v>0</v>
      </c>
      <c r="I154" s="23">
        <v>0</v>
      </c>
      <c r="J154" s="23">
        <v>0</v>
      </c>
      <c r="K154" s="23">
        <v>0</v>
      </c>
    </row>
    <row r="155" spans="1:11" ht="13.4" customHeight="1">
      <c r="A155" t="s">
        <v>91</v>
      </c>
      <c r="B155" t="s">
        <v>318</v>
      </c>
      <c r="C155" s="23">
        <v>1E-4</v>
      </c>
      <c r="D155" s="23">
        <v>1E-4</v>
      </c>
      <c r="E155" s="23">
        <v>1E-4</v>
      </c>
      <c r="F155" s="23">
        <v>1E-4</v>
      </c>
      <c r="G155" s="23">
        <v>1E-4</v>
      </c>
      <c r="H155" s="23">
        <v>1E-4</v>
      </c>
      <c r="I155" s="23">
        <v>0</v>
      </c>
      <c r="J155" s="23">
        <v>0</v>
      </c>
      <c r="K155" s="23">
        <v>0</v>
      </c>
    </row>
    <row r="156" spans="1:11" ht="13.4" customHeight="1">
      <c r="A156" t="s">
        <v>92</v>
      </c>
      <c r="B156" t="s">
        <v>318</v>
      </c>
      <c r="C156" s="23">
        <v>1E-4</v>
      </c>
      <c r="D156" s="23">
        <v>0</v>
      </c>
      <c r="E156" s="23">
        <v>0</v>
      </c>
      <c r="F156" s="23">
        <v>1E-4</v>
      </c>
      <c r="G156" s="23">
        <v>0</v>
      </c>
      <c r="H156" s="23">
        <v>0</v>
      </c>
      <c r="I156" s="23">
        <v>0</v>
      </c>
      <c r="J156" s="23">
        <v>2.9999999999999997E-4</v>
      </c>
      <c r="K156" s="23">
        <v>1E-4</v>
      </c>
    </row>
    <row r="157" spans="1:11" ht="13.4" customHeight="1">
      <c r="A157" t="s">
        <v>93</v>
      </c>
      <c r="B157" t="s">
        <v>318</v>
      </c>
      <c r="C157" s="23">
        <v>6.9999999999999999E-4</v>
      </c>
      <c r="D157" s="23">
        <v>1.1000000000000001E-3</v>
      </c>
      <c r="E157" s="23">
        <v>5.9999999999999995E-4</v>
      </c>
      <c r="F157" s="23">
        <v>4.0000000000000002E-4</v>
      </c>
      <c r="G157" s="23">
        <v>6.9999999999999999E-4</v>
      </c>
      <c r="H157" s="23">
        <v>2.0000000000000001E-4</v>
      </c>
      <c r="I157" s="23">
        <v>1E-4</v>
      </c>
      <c r="J157" s="23">
        <v>2.0000000000000001E-4</v>
      </c>
      <c r="K157" s="23">
        <v>6.9999999999999999E-4</v>
      </c>
    </row>
    <row r="158" spans="1:11" ht="13.4" customHeight="1">
      <c r="A158" t="s">
        <v>94</v>
      </c>
      <c r="B158" t="s">
        <v>318</v>
      </c>
      <c r="C158" s="23">
        <v>0</v>
      </c>
      <c r="D158" s="23">
        <v>0</v>
      </c>
      <c r="E158" s="23">
        <v>0</v>
      </c>
      <c r="F158" s="23">
        <v>0</v>
      </c>
      <c r="G158" s="23">
        <v>0</v>
      </c>
      <c r="H158" s="23">
        <v>0</v>
      </c>
      <c r="I158" s="23">
        <v>0</v>
      </c>
      <c r="J158" s="23">
        <v>0</v>
      </c>
      <c r="K158" s="23">
        <v>0</v>
      </c>
    </row>
    <row r="159" spans="1:11" ht="13.4" customHeight="1">
      <c r="A159" t="s">
        <v>95</v>
      </c>
      <c r="B159" t="s">
        <v>318</v>
      </c>
      <c r="C159" s="23">
        <v>1E-4</v>
      </c>
      <c r="D159" s="23">
        <v>1E-4</v>
      </c>
      <c r="E159" s="23">
        <v>1E-4</v>
      </c>
      <c r="F159" s="23">
        <v>1E-4</v>
      </c>
      <c r="G159" s="23">
        <v>2.9999999999999997E-4</v>
      </c>
      <c r="H159" s="23">
        <v>1E-4</v>
      </c>
      <c r="I159" s="23">
        <v>0</v>
      </c>
      <c r="J159" s="23">
        <v>0</v>
      </c>
      <c r="K159" s="23">
        <v>0</v>
      </c>
    </row>
    <row r="160" spans="1:11" ht="13.4" customHeight="1">
      <c r="A160" t="s">
        <v>96</v>
      </c>
      <c r="B160" t="s">
        <v>318</v>
      </c>
      <c r="C160" s="23">
        <v>1E-4</v>
      </c>
      <c r="D160" s="23">
        <v>1E-4</v>
      </c>
      <c r="E160" s="23">
        <v>1E-4</v>
      </c>
      <c r="F160" s="23">
        <v>1E-4</v>
      </c>
      <c r="G160" s="23">
        <v>1E-4</v>
      </c>
      <c r="H160" s="23">
        <v>2.0000000000000001E-4</v>
      </c>
      <c r="I160" s="23">
        <v>1E-4</v>
      </c>
      <c r="J160" s="23">
        <v>1E-4</v>
      </c>
      <c r="K160" s="23">
        <v>0</v>
      </c>
    </row>
    <row r="161" spans="1:11" ht="13.4" customHeight="1">
      <c r="A161" t="s">
        <v>97</v>
      </c>
      <c r="B161" t="s">
        <v>318</v>
      </c>
      <c r="C161" s="23">
        <v>-2.0000000000000001E-4</v>
      </c>
      <c r="D161" s="23">
        <v>-2.0000000000000001E-4</v>
      </c>
      <c r="E161" s="23">
        <v>-2.9999999999999997E-4</v>
      </c>
      <c r="F161" s="23">
        <v>-2.9999999999999997E-4</v>
      </c>
      <c r="G161" s="23">
        <v>-2.0000000000000001E-4</v>
      </c>
      <c r="H161" s="23">
        <v>-2.0000000000000001E-4</v>
      </c>
      <c r="I161" s="23">
        <v>-1E-4</v>
      </c>
      <c r="J161" s="23">
        <v>-2.0000000000000001E-4</v>
      </c>
      <c r="K161" s="23">
        <v>0</v>
      </c>
    </row>
    <row r="162" spans="1:11" ht="13.4" customHeight="1">
      <c r="A162" t="s">
        <v>98</v>
      </c>
      <c r="B162" t="s">
        <v>318</v>
      </c>
      <c r="C162" s="23">
        <v>1E-4</v>
      </c>
      <c r="D162" s="23">
        <v>1E-4</v>
      </c>
      <c r="E162" s="23">
        <v>1E-4</v>
      </c>
      <c r="F162" s="23">
        <v>1E-4</v>
      </c>
      <c r="G162" s="23">
        <v>1E-4</v>
      </c>
      <c r="H162" s="23">
        <v>1E-4</v>
      </c>
      <c r="I162" s="23">
        <v>0</v>
      </c>
      <c r="J162" s="23">
        <v>0</v>
      </c>
      <c r="K162" s="23">
        <v>2.0000000000000001E-4</v>
      </c>
    </row>
    <row r="163" spans="1:11" ht="13.4" customHeight="1">
      <c r="A163" t="s">
        <v>99</v>
      </c>
      <c r="B163" t="s">
        <v>317</v>
      </c>
      <c r="C163" s="23">
        <v>2.9999999999999997E-4</v>
      </c>
      <c r="D163" s="23">
        <v>2.0000000000000001E-4</v>
      </c>
      <c r="E163" s="23">
        <v>2.9999999999999997E-4</v>
      </c>
      <c r="F163" s="23">
        <v>4.0000000000000002E-4</v>
      </c>
      <c r="G163" s="23">
        <v>2.9999999999999997E-4</v>
      </c>
      <c r="H163" s="23">
        <v>2.0000000000000001E-4</v>
      </c>
      <c r="I163" s="23">
        <v>8.0000000000000004E-4</v>
      </c>
      <c r="J163" s="23">
        <v>4.0000000000000002E-4</v>
      </c>
      <c r="K163" s="23">
        <v>1E-4</v>
      </c>
    </row>
    <row r="164" spans="1:11" ht="13.4" customHeight="1">
      <c r="A164" t="s">
        <v>100</v>
      </c>
      <c r="B164" t="s">
        <v>317</v>
      </c>
      <c r="C164" s="23">
        <v>1.8E-3</v>
      </c>
      <c r="D164" s="23">
        <v>1.5E-3</v>
      </c>
      <c r="E164" s="23">
        <v>2.0999999999999999E-3</v>
      </c>
      <c r="F164" s="23">
        <v>2.2000000000000001E-3</v>
      </c>
      <c r="G164" s="23">
        <v>2.8999999999999998E-3</v>
      </c>
      <c r="H164" s="23">
        <v>1E-3</v>
      </c>
      <c r="I164" s="23">
        <v>1.8E-3</v>
      </c>
      <c r="J164" s="23">
        <v>1.6999999999999999E-3</v>
      </c>
      <c r="K164" s="23">
        <v>1.5E-3</v>
      </c>
    </row>
    <row r="165" spans="1:11" ht="13.4" customHeight="1">
      <c r="A165" t="s">
        <v>101</v>
      </c>
      <c r="B165" t="s">
        <v>317</v>
      </c>
      <c r="C165" s="23">
        <v>2.0000000000000001E-4</v>
      </c>
      <c r="D165" s="23">
        <v>1E-4</v>
      </c>
      <c r="E165" s="23">
        <v>2.9999999999999997E-4</v>
      </c>
      <c r="F165" s="23">
        <v>2.0000000000000001E-4</v>
      </c>
      <c r="G165" s="23">
        <v>2.9999999999999997E-4</v>
      </c>
      <c r="H165" s="23">
        <v>2.9999999999999997E-4</v>
      </c>
      <c r="I165" s="23">
        <v>2.0000000000000001E-4</v>
      </c>
      <c r="J165" s="23">
        <v>2.0000000000000001E-4</v>
      </c>
      <c r="K165" s="23">
        <v>1E-4</v>
      </c>
    </row>
    <row r="166" spans="1:11" ht="13.4" customHeight="1">
      <c r="A166" t="s">
        <v>102</v>
      </c>
      <c r="B166" t="s">
        <v>317</v>
      </c>
      <c r="C166" s="23">
        <v>1.1000000000000001E-3</v>
      </c>
      <c r="D166" s="23">
        <v>1E-3</v>
      </c>
      <c r="E166" s="23">
        <v>1.1999999999999999E-3</v>
      </c>
      <c r="F166" s="23">
        <v>1.1000000000000001E-3</v>
      </c>
      <c r="G166" s="23">
        <v>1.6999999999999999E-3</v>
      </c>
      <c r="H166" s="23">
        <v>1E-3</v>
      </c>
      <c r="I166" s="23">
        <v>1.1000000000000001E-3</v>
      </c>
      <c r="J166" s="23">
        <v>2.9999999999999997E-4</v>
      </c>
      <c r="K166" s="23">
        <v>1.5E-3</v>
      </c>
    </row>
    <row r="167" spans="1:11" ht="13.4" customHeight="1">
      <c r="A167" t="s">
        <v>103</v>
      </c>
      <c r="B167" t="s">
        <v>317</v>
      </c>
      <c r="C167" s="23">
        <v>2.9999999999999997E-4</v>
      </c>
      <c r="D167" s="23">
        <v>2.9999999999999997E-4</v>
      </c>
      <c r="E167" s="23">
        <v>2.9999999999999997E-4</v>
      </c>
      <c r="F167" s="23">
        <v>2.9999999999999997E-4</v>
      </c>
      <c r="G167" s="23">
        <v>4.0000000000000002E-4</v>
      </c>
      <c r="H167" s="23">
        <v>2.0000000000000001E-4</v>
      </c>
      <c r="I167" s="23">
        <v>2.0000000000000001E-4</v>
      </c>
      <c r="J167" s="23">
        <v>1E-4</v>
      </c>
      <c r="K167" s="23">
        <v>2.0000000000000001E-4</v>
      </c>
    </row>
    <row r="168" spans="1:11" ht="13.4" customHeight="1">
      <c r="A168" t="s">
        <v>104</v>
      </c>
      <c r="B168" t="s">
        <v>316</v>
      </c>
      <c r="C168" s="23">
        <v>2.1600000000000001E-2</v>
      </c>
      <c r="D168" s="23">
        <v>2.5100000000000001E-2</v>
      </c>
      <c r="E168" s="23">
        <v>2.5899999999999999E-2</v>
      </c>
      <c r="F168" s="23">
        <v>1.9400000000000001E-2</v>
      </c>
      <c r="G168" s="23">
        <v>1.78E-2</v>
      </c>
      <c r="H168" s="23">
        <v>1.2200000000000001E-2</v>
      </c>
      <c r="I168" s="23">
        <v>2.3099999999999999E-2</v>
      </c>
      <c r="J168" s="23">
        <v>1.12E-2</v>
      </c>
      <c r="K168" s="23">
        <v>2.53E-2</v>
      </c>
    </row>
    <row r="169" spans="1:11" ht="13.4" customHeight="1">
      <c r="A169" t="s">
        <v>105</v>
      </c>
      <c r="B169" t="s">
        <v>316</v>
      </c>
      <c r="C169" s="23">
        <v>-1.29E-2</v>
      </c>
      <c r="D169" s="23">
        <v>-1.4500000000000001E-2</v>
      </c>
      <c r="E169" s="23">
        <v>-1.47E-2</v>
      </c>
      <c r="F169" s="23">
        <v>-1.2500000000000001E-2</v>
      </c>
      <c r="G169" s="23">
        <v>-1.26E-2</v>
      </c>
      <c r="H169" s="23">
        <v>-7.1999999999999998E-3</v>
      </c>
      <c r="I169" s="23">
        <v>-9.1000000000000004E-3</v>
      </c>
      <c r="J169" s="23">
        <v>-1.01E-2</v>
      </c>
      <c r="K169" s="23">
        <v>-2.0500000000000001E-2</v>
      </c>
    </row>
    <row r="170" spans="1:11" ht="13.4" customHeight="1">
      <c r="A170" t="s">
        <v>106</v>
      </c>
      <c r="B170" t="s">
        <v>316</v>
      </c>
      <c r="C170" s="23">
        <v>-1.1999999999999999E-3</v>
      </c>
      <c r="D170" s="23">
        <v>-1.1999999999999999E-3</v>
      </c>
      <c r="E170" s="23">
        <v>-1.1999999999999999E-3</v>
      </c>
      <c r="F170" s="23">
        <v>-1.2999999999999999E-3</v>
      </c>
      <c r="G170" s="23">
        <v>-1.1999999999999999E-3</v>
      </c>
      <c r="H170" s="23">
        <v>-1.2999999999999999E-3</v>
      </c>
      <c r="I170" s="23">
        <v>-8.0000000000000004E-4</v>
      </c>
      <c r="J170" s="23">
        <v>-1.1999999999999999E-3</v>
      </c>
      <c r="K170" s="23">
        <v>-5.0000000000000001E-4</v>
      </c>
    </row>
    <row r="171" spans="1:11" ht="13.4" customHeight="1">
      <c r="A171" t="s">
        <v>107</v>
      </c>
      <c r="B171" t="s">
        <v>316</v>
      </c>
      <c r="C171" s="23">
        <v>-5.0000000000000001E-4</v>
      </c>
      <c r="D171" s="23">
        <v>-5.0000000000000001E-4</v>
      </c>
      <c r="E171" s="23">
        <v>-5.0000000000000001E-4</v>
      </c>
      <c r="F171" s="23">
        <v>-5.0000000000000001E-4</v>
      </c>
      <c r="G171" s="23">
        <v>-5.0000000000000001E-4</v>
      </c>
      <c r="H171" s="23">
        <v>-2.9999999999999997E-4</v>
      </c>
      <c r="I171" s="23">
        <v>-5.0000000000000001E-4</v>
      </c>
      <c r="J171" s="23">
        <v>-5.0000000000000001E-4</v>
      </c>
      <c r="K171" s="23">
        <v>-5.0000000000000001E-4</v>
      </c>
    </row>
    <row r="172" spans="1:11" ht="13.4" customHeight="1">
      <c r="A172" t="s">
        <v>108</v>
      </c>
      <c r="B172" t="s">
        <v>315</v>
      </c>
      <c r="C172" s="23">
        <v>5.4000000000000003E-3</v>
      </c>
      <c r="D172" s="23">
        <v>5.4000000000000003E-3</v>
      </c>
      <c r="E172" s="23">
        <v>6.1000000000000004E-3</v>
      </c>
      <c r="F172" s="23">
        <v>5.3E-3</v>
      </c>
      <c r="G172" s="23">
        <v>6.1999999999999998E-3</v>
      </c>
      <c r="H172" s="23">
        <v>4.1999999999999997E-3</v>
      </c>
      <c r="I172" s="23">
        <v>6.1999999999999998E-3</v>
      </c>
      <c r="J172" s="23">
        <v>4.7000000000000002E-3</v>
      </c>
      <c r="K172" s="23">
        <v>3.8999999999999998E-3</v>
      </c>
    </row>
    <row r="173" spans="1:11" ht="13.4" customHeight="1">
      <c r="A173" t="s">
        <v>109</v>
      </c>
      <c r="B173" t="s">
        <v>314</v>
      </c>
      <c r="C173" s="23">
        <v>-1E-3</v>
      </c>
      <c r="D173" s="23">
        <v>-1E-3</v>
      </c>
      <c r="E173" s="23">
        <v>-1.1000000000000001E-3</v>
      </c>
      <c r="F173" s="23">
        <v>-1E-3</v>
      </c>
      <c r="G173" s="23">
        <v>-1.1000000000000001E-3</v>
      </c>
      <c r="H173" s="23">
        <v>-6.9999999999999999E-4</v>
      </c>
      <c r="I173" s="23">
        <v>-1.1000000000000001E-3</v>
      </c>
      <c r="J173" s="23">
        <v>-8.0000000000000004E-4</v>
      </c>
      <c r="K173" s="23">
        <v>-8.9999999999999998E-4</v>
      </c>
    </row>
    <row r="174" spans="1:11" ht="13.4" customHeight="1">
      <c r="A174" t="s">
        <v>110</v>
      </c>
      <c r="B174" t="s">
        <v>313</v>
      </c>
      <c r="C174" s="23">
        <v>8.0000000000000004E-4</v>
      </c>
      <c r="D174" s="23">
        <v>8.0000000000000004E-4</v>
      </c>
      <c r="E174" s="23">
        <v>5.9999999999999995E-4</v>
      </c>
      <c r="F174" s="23">
        <v>1E-3</v>
      </c>
      <c r="G174" s="23">
        <v>8.9999999999999998E-4</v>
      </c>
      <c r="H174" s="23">
        <v>5.0000000000000001E-4</v>
      </c>
      <c r="I174" s="23">
        <v>1.1999999999999999E-3</v>
      </c>
      <c r="J174" s="23">
        <v>1.8E-3</v>
      </c>
      <c r="K174" s="23">
        <v>5.0000000000000001E-4</v>
      </c>
    </row>
    <row r="175" spans="1:11" ht="13.4" customHeight="1">
      <c r="A175" t="s">
        <v>111</v>
      </c>
      <c r="B175" t="s">
        <v>313</v>
      </c>
      <c r="C175" s="23">
        <v>1E-4</v>
      </c>
      <c r="D175" s="23">
        <v>2.0000000000000001E-4</v>
      </c>
      <c r="E175" s="23">
        <v>1E-4</v>
      </c>
      <c r="F175" s="23">
        <v>2.0000000000000001E-4</v>
      </c>
      <c r="G175" s="23">
        <v>2.0000000000000001E-4</v>
      </c>
      <c r="H175" s="23">
        <v>1E-4</v>
      </c>
      <c r="I175" s="23">
        <v>2.0000000000000001E-4</v>
      </c>
      <c r="J175" s="23">
        <v>1E-4</v>
      </c>
      <c r="K175" s="23">
        <v>1E-4</v>
      </c>
    </row>
    <row r="176" spans="1:11" ht="13.4" customHeight="1">
      <c r="A176" t="s">
        <v>112</v>
      </c>
      <c r="B176" t="s">
        <v>312</v>
      </c>
      <c r="C176" s="23">
        <v>2.5999999999999999E-3</v>
      </c>
      <c r="D176" s="23">
        <v>2.5000000000000001E-3</v>
      </c>
      <c r="E176" s="23">
        <v>2.7000000000000001E-3</v>
      </c>
      <c r="F176" s="23">
        <v>2.8999999999999998E-3</v>
      </c>
      <c r="G176" s="23">
        <v>3.0999999999999999E-3</v>
      </c>
      <c r="H176" s="23">
        <v>2.2000000000000001E-3</v>
      </c>
      <c r="I176" s="23">
        <v>3.0999999999999999E-3</v>
      </c>
      <c r="J176" s="23">
        <v>1.9E-3</v>
      </c>
      <c r="K176" s="23">
        <v>1.5E-3</v>
      </c>
    </row>
    <row r="177" spans="1:11" ht="13.4" customHeight="1">
      <c r="A177" t="s">
        <v>113</v>
      </c>
      <c r="B177" t="s">
        <v>312</v>
      </c>
      <c r="C177" s="23">
        <v>1.1999999999999999E-3</v>
      </c>
      <c r="D177" s="23">
        <v>1.2999999999999999E-3</v>
      </c>
      <c r="E177" s="23">
        <v>8.9999999999999998E-4</v>
      </c>
      <c r="F177" s="23">
        <v>1.2999999999999999E-3</v>
      </c>
      <c r="G177" s="23">
        <v>4.0000000000000002E-4</v>
      </c>
      <c r="H177" s="23">
        <v>2.0999999999999999E-3</v>
      </c>
      <c r="I177" s="23">
        <v>2.9999999999999997E-4</v>
      </c>
      <c r="J177" s="23">
        <v>2.9999999999999997E-4</v>
      </c>
      <c r="K177" s="23">
        <v>2.0000000000000001E-4</v>
      </c>
    </row>
    <row r="178" spans="1:11" ht="13.4" customHeight="1">
      <c r="A178" t="s">
        <v>114</v>
      </c>
      <c r="B178" t="s">
        <v>312</v>
      </c>
      <c r="C178" s="23">
        <v>5.9999999999999995E-4</v>
      </c>
      <c r="D178" s="23">
        <v>5.0000000000000001E-4</v>
      </c>
      <c r="E178" s="23">
        <v>4.0000000000000002E-4</v>
      </c>
      <c r="F178" s="23">
        <v>6.9999999999999999E-4</v>
      </c>
      <c r="G178" s="23">
        <v>8.0000000000000004E-4</v>
      </c>
      <c r="H178" s="23">
        <v>5.9999999999999995E-4</v>
      </c>
      <c r="I178" s="23">
        <v>1.8E-3</v>
      </c>
      <c r="J178" s="23">
        <v>1.1999999999999999E-3</v>
      </c>
      <c r="K178" s="23">
        <v>1E-4</v>
      </c>
    </row>
    <row r="179" spans="1:11" ht="13.4" customHeight="1">
      <c r="A179" t="s">
        <v>115</v>
      </c>
      <c r="B179" t="s">
        <v>312</v>
      </c>
      <c r="C179" s="23">
        <v>2.9999999999999997E-4</v>
      </c>
      <c r="D179" s="23">
        <v>4.0000000000000002E-4</v>
      </c>
      <c r="E179" s="23">
        <v>2.0000000000000001E-4</v>
      </c>
      <c r="F179" s="23">
        <v>4.0000000000000002E-4</v>
      </c>
      <c r="G179" s="23">
        <v>2.0000000000000001E-4</v>
      </c>
      <c r="H179" s="23">
        <v>2.0000000000000001E-4</v>
      </c>
      <c r="I179" s="23">
        <v>1E-4</v>
      </c>
      <c r="J179" s="23">
        <v>5.0000000000000001E-4</v>
      </c>
      <c r="K179" s="23">
        <v>1E-4</v>
      </c>
    </row>
    <row r="180" spans="1:11" ht="13.4" customHeight="1">
      <c r="A180" t="s">
        <v>116</v>
      </c>
      <c r="B180" t="s">
        <v>312</v>
      </c>
      <c r="C180" s="23">
        <v>4.0000000000000002E-4</v>
      </c>
      <c r="D180" s="23">
        <v>5.0000000000000001E-4</v>
      </c>
      <c r="E180" s="23">
        <v>5.0000000000000001E-4</v>
      </c>
      <c r="F180" s="23">
        <v>4.0000000000000002E-4</v>
      </c>
      <c r="G180" s="23">
        <v>4.0000000000000002E-4</v>
      </c>
      <c r="H180" s="23">
        <v>2.0000000000000001E-4</v>
      </c>
      <c r="I180" s="23">
        <v>4.0000000000000002E-4</v>
      </c>
      <c r="J180" s="23">
        <v>2.0000000000000001E-4</v>
      </c>
      <c r="K180" s="23">
        <v>2.9999999999999997E-4</v>
      </c>
    </row>
    <row r="181" spans="1:11" ht="13.4" customHeight="1">
      <c r="A181" t="s">
        <v>117</v>
      </c>
      <c r="B181" t="s">
        <v>312</v>
      </c>
      <c r="C181" s="23">
        <v>1.8E-3</v>
      </c>
      <c r="D181" s="23">
        <v>2E-3</v>
      </c>
      <c r="E181" s="23">
        <v>1.9E-3</v>
      </c>
      <c r="F181" s="23">
        <v>1.9E-3</v>
      </c>
      <c r="G181" s="23">
        <v>1.2999999999999999E-3</v>
      </c>
      <c r="H181" s="23">
        <v>1.2999999999999999E-3</v>
      </c>
      <c r="I181" s="23">
        <v>1E-3</v>
      </c>
      <c r="J181" s="23">
        <v>1.4E-3</v>
      </c>
      <c r="K181" s="23">
        <v>6.9999999999999999E-4</v>
      </c>
    </row>
    <row r="182" spans="1:11" ht="13.4" customHeight="1">
      <c r="A182" t="s">
        <v>118</v>
      </c>
      <c r="B182" t="s">
        <v>311</v>
      </c>
      <c r="C182" s="23">
        <v>1E-4</v>
      </c>
      <c r="D182" s="23">
        <v>1E-4</v>
      </c>
      <c r="E182" s="23">
        <v>1E-4</v>
      </c>
      <c r="F182" s="23">
        <v>0</v>
      </c>
      <c r="G182" s="23">
        <v>0</v>
      </c>
      <c r="H182" s="23">
        <v>0</v>
      </c>
      <c r="I182" s="23">
        <v>1E-4</v>
      </c>
      <c r="J182" s="23">
        <v>0</v>
      </c>
      <c r="K182" s="23">
        <v>1E-4</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1E-4</v>
      </c>
      <c r="D184" s="23">
        <v>2.0000000000000001E-4</v>
      </c>
      <c r="E184" s="23">
        <v>1E-4</v>
      </c>
      <c r="F184" s="23">
        <v>1E-4</v>
      </c>
      <c r="G184" s="23">
        <v>1E-4</v>
      </c>
      <c r="H184" s="23">
        <v>1E-4</v>
      </c>
      <c r="I184" s="23">
        <v>2.0000000000000001E-4</v>
      </c>
      <c r="J184" s="23">
        <v>1E-4</v>
      </c>
      <c r="K184" s="23">
        <v>1E-4</v>
      </c>
    </row>
    <row r="185" spans="1:11" ht="13.4" customHeight="1">
      <c r="A185" t="s">
        <v>121</v>
      </c>
      <c r="B185" t="s">
        <v>311</v>
      </c>
      <c r="C185" s="23">
        <v>1E-3</v>
      </c>
      <c r="D185" s="23">
        <v>1.5E-3</v>
      </c>
      <c r="E185" s="23">
        <v>1E-3</v>
      </c>
      <c r="F185" s="23">
        <v>5.9999999999999995E-4</v>
      </c>
      <c r="G185" s="23">
        <v>6.9999999999999999E-4</v>
      </c>
      <c r="H185" s="23">
        <v>4.0000000000000002E-4</v>
      </c>
      <c r="I185" s="23">
        <v>1E-3</v>
      </c>
      <c r="J185" s="23">
        <v>1E-4</v>
      </c>
      <c r="K185" s="23">
        <v>1.1999999999999999E-3</v>
      </c>
    </row>
    <row r="186" spans="1:11" ht="13.4" customHeight="1">
      <c r="A186" t="s">
        <v>122</v>
      </c>
      <c r="B186" t="s">
        <v>311</v>
      </c>
      <c r="C186" s="23">
        <v>8.0000000000000004E-4</v>
      </c>
      <c r="D186" s="23">
        <v>8.9999999999999998E-4</v>
      </c>
      <c r="E186" s="23">
        <v>1.1999999999999999E-3</v>
      </c>
      <c r="F186" s="23">
        <v>4.0000000000000002E-4</v>
      </c>
      <c r="G186" s="23">
        <v>6.9999999999999999E-4</v>
      </c>
      <c r="H186" s="23">
        <v>2.9999999999999997E-4</v>
      </c>
      <c r="I186" s="23">
        <v>1.1000000000000001E-3</v>
      </c>
      <c r="J186" s="23">
        <v>1E-4</v>
      </c>
      <c r="K186" s="23">
        <v>1E-3</v>
      </c>
    </row>
    <row r="187" spans="1:11" ht="13.4" customHeight="1">
      <c r="A187" t="s">
        <v>123</v>
      </c>
      <c r="B187" t="s">
        <v>311</v>
      </c>
      <c r="C187" s="23">
        <v>0</v>
      </c>
      <c r="D187" s="23">
        <v>0</v>
      </c>
      <c r="E187" s="23">
        <v>1E-4</v>
      </c>
      <c r="F187" s="23">
        <v>0</v>
      </c>
      <c r="G187" s="23">
        <v>0</v>
      </c>
      <c r="H187" s="23">
        <v>0</v>
      </c>
      <c r="I187" s="23">
        <v>2.0000000000000001E-4</v>
      </c>
      <c r="J187" s="23">
        <v>0</v>
      </c>
      <c r="K187" s="23">
        <v>4.0000000000000002E-4</v>
      </c>
    </row>
    <row r="188" spans="1:11" ht="13.4" customHeight="1">
      <c r="A188" t="s">
        <v>124</v>
      </c>
      <c r="B188" t="s">
        <v>310</v>
      </c>
      <c r="C188" s="23">
        <v>9.5999999999999992E-3</v>
      </c>
      <c r="D188" s="23">
        <v>1.2699999999999999E-2</v>
      </c>
      <c r="E188" s="23">
        <v>1.23E-2</v>
      </c>
      <c r="F188" s="23">
        <v>6.1000000000000004E-3</v>
      </c>
      <c r="G188" s="23">
        <v>9.4000000000000004E-3</v>
      </c>
      <c r="H188" s="23">
        <v>4.7000000000000002E-3</v>
      </c>
      <c r="I188" s="23">
        <v>6.6E-3</v>
      </c>
      <c r="J188" s="23">
        <v>3.0999999999999999E-3</v>
      </c>
      <c r="K188" s="23">
        <v>2.8999999999999998E-3</v>
      </c>
    </row>
    <row r="189" spans="1:11" ht="13.4" customHeight="1">
      <c r="A189" t="s">
        <v>125</v>
      </c>
      <c r="B189" t="s">
        <v>310</v>
      </c>
      <c r="C189" s="23">
        <v>1E-4</v>
      </c>
      <c r="D189" s="23">
        <v>1E-4</v>
      </c>
      <c r="E189" s="23">
        <v>1E-4</v>
      </c>
      <c r="F189" s="23">
        <v>1E-4</v>
      </c>
      <c r="G189" s="23">
        <v>1E-4</v>
      </c>
      <c r="H189" s="23">
        <v>1E-4</v>
      </c>
      <c r="I189" s="23">
        <v>1E-4</v>
      </c>
      <c r="J189" s="23">
        <v>0</v>
      </c>
      <c r="K189" s="23">
        <v>1E-4</v>
      </c>
    </row>
    <row r="190" spans="1:11" ht="13.4" customHeight="1">
      <c r="A190" t="s">
        <v>126</v>
      </c>
      <c r="B190" t="s">
        <v>310</v>
      </c>
      <c r="C190" s="23">
        <v>2.2000000000000001E-3</v>
      </c>
      <c r="D190" s="23">
        <v>3.2000000000000002E-3</v>
      </c>
      <c r="E190" s="23">
        <v>2.3E-3</v>
      </c>
      <c r="F190" s="23">
        <v>1.8E-3</v>
      </c>
      <c r="G190" s="23">
        <v>1.5E-3</v>
      </c>
      <c r="H190" s="23">
        <v>1.1999999999999999E-3</v>
      </c>
      <c r="I190" s="23">
        <v>1.2999999999999999E-3</v>
      </c>
      <c r="J190" s="23">
        <v>6.9999999999999999E-4</v>
      </c>
      <c r="K190" s="23">
        <v>1.6000000000000001E-3</v>
      </c>
    </row>
    <row r="191" spans="1:11" ht="13.4" customHeight="1">
      <c r="A191" t="s">
        <v>127</v>
      </c>
      <c r="B191" t="s">
        <v>309</v>
      </c>
      <c r="C191" s="23">
        <v>1.2999999999999999E-3</v>
      </c>
      <c r="D191" s="23">
        <v>1.5E-3</v>
      </c>
      <c r="E191" s="23">
        <v>1.1000000000000001E-3</v>
      </c>
      <c r="F191" s="23">
        <v>1.6000000000000001E-3</v>
      </c>
      <c r="G191" s="23">
        <v>8.0000000000000004E-4</v>
      </c>
      <c r="H191" s="23">
        <v>1E-3</v>
      </c>
      <c r="I191" s="23">
        <v>5.9999999999999995E-4</v>
      </c>
      <c r="J191" s="23">
        <v>6.9999999999999999E-4</v>
      </c>
      <c r="K191" s="23">
        <v>4.0000000000000002E-4</v>
      </c>
    </row>
    <row r="192" spans="1:11" ht="13.4" customHeight="1">
      <c r="A192" t="s">
        <v>128</v>
      </c>
      <c r="B192" t="s">
        <v>309</v>
      </c>
      <c r="C192" s="23">
        <v>1.1900000000000001E-2</v>
      </c>
      <c r="D192" s="23">
        <v>1.2699999999999999E-2</v>
      </c>
      <c r="E192" s="23">
        <v>1.29E-2</v>
      </c>
      <c r="F192" s="23">
        <v>1.18E-2</v>
      </c>
      <c r="G192" s="23">
        <v>1.3899999999999999E-2</v>
      </c>
      <c r="H192" s="23">
        <v>8.0000000000000002E-3</v>
      </c>
      <c r="I192" s="23">
        <v>1.3299999999999999E-2</v>
      </c>
      <c r="J192" s="23">
        <v>1.01E-2</v>
      </c>
      <c r="K192" s="23">
        <v>1.0500000000000001E-2</v>
      </c>
    </row>
    <row r="193" spans="1:11" ht="13.4" customHeight="1">
      <c r="A193" t="s">
        <v>129</v>
      </c>
      <c r="B193" t="s">
        <v>309</v>
      </c>
      <c r="C193" s="23">
        <v>2.3E-3</v>
      </c>
      <c r="D193" s="23">
        <v>3.5999999999999999E-3</v>
      </c>
      <c r="E193" s="23">
        <v>2.3999999999999998E-3</v>
      </c>
      <c r="F193" s="23">
        <v>1.9E-3</v>
      </c>
      <c r="G193" s="23">
        <v>1E-3</v>
      </c>
      <c r="H193" s="23">
        <v>8.9999999999999998E-4</v>
      </c>
      <c r="I193" s="23">
        <v>5.9999999999999995E-4</v>
      </c>
      <c r="J193" s="23">
        <v>5.0000000000000001E-4</v>
      </c>
      <c r="K193" s="23">
        <v>1.1000000000000001E-3</v>
      </c>
    </row>
    <row r="194" spans="1:11" ht="13.4" customHeight="1">
      <c r="A194" t="s">
        <v>130</v>
      </c>
      <c r="B194" t="s">
        <v>308</v>
      </c>
      <c r="C194" s="23">
        <v>4.5999999999999999E-3</v>
      </c>
      <c r="D194" s="23">
        <v>5.1999999999999998E-3</v>
      </c>
      <c r="E194" s="23">
        <v>5.1000000000000004E-3</v>
      </c>
      <c r="F194" s="23">
        <v>4.1000000000000003E-3</v>
      </c>
      <c r="G194" s="23">
        <v>3.5999999999999999E-3</v>
      </c>
      <c r="H194" s="23">
        <v>3.7000000000000002E-3</v>
      </c>
      <c r="I194" s="23">
        <v>2.3999999999999998E-3</v>
      </c>
      <c r="J194" s="23">
        <v>3.3999999999999998E-3</v>
      </c>
      <c r="K194" s="23">
        <v>5.4000000000000003E-3</v>
      </c>
    </row>
    <row r="195" spans="1:11" ht="13.4" customHeight="1">
      <c r="A195" t="s">
        <v>131</v>
      </c>
      <c r="B195" t="s">
        <v>308</v>
      </c>
      <c r="C195" s="23">
        <v>1E-4</v>
      </c>
      <c r="D195" s="23">
        <v>2.0000000000000001E-4</v>
      </c>
      <c r="E195" s="23">
        <v>2.0000000000000001E-4</v>
      </c>
      <c r="F195" s="23">
        <v>1E-4</v>
      </c>
      <c r="G195" s="23">
        <v>1E-4</v>
      </c>
      <c r="H195" s="23">
        <v>1E-4</v>
      </c>
      <c r="I195" s="23">
        <v>0</v>
      </c>
      <c r="J195" s="23">
        <v>1E-4</v>
      </c>
      <c r="K195" s="23">
        <v>2.9999999999999997E-4</v>
      </c>
    </row>
    <row r="196" spans="1:11" ht="13.4" customHeight="1">
      <c r="A196" t="s">
        <v>132</v>
      </c>
      <c r="B196" t="s">
        <v>307</v>
      </c>
      <c r="C196" s="23">
        <v>2.7000000000000001E-3</v>
      </c>
      <c r="D196" s="23">
        <v>3.3E-3</v>
      </c>
      <c r="E196" s="23">
        <v>3.0000000000000001E-3</v>
      </c>
      <c r="F196" s="23">
        <v>2.3999999999999998E-3</v>
      </c>
      <c r="G196" s="23">
        <v>2.0999999999999999E-3</v>
      </c>
      <c r="H196" s="23">
        <v>1.6000000000000001E-3</v>
      </c>
      <c r="I196" s="23">
        <v>1.2999999999999999E-3</v>
      </c>
      <c r="J196" s="23">
        <v>1.4E-3</v>
      </c>
      <c r="K196" s="23">
        <v>2.5000000000000001E-3</v>
      </c>
    </row>
    <row r="197" spans="1:11" ht="13.4" customHeight="1">
      <c r="A197" t="s">
        <v>133</v>
      </c>
      <c r="B197" t="s">
        <v>307</v>
      </c>
      <c r="C197" s="23">
        <v>5.0000000000000001E-4</v>
      </c>
      <c r="D197" s="23">
        <v>5.9999999999999995E-4</v>
      </c>
      <c r="E197" s="23">
        <v>5.9999999999999995E-4</v>
      </c>
      <c r="F197" s="23">
        <v>4.0000000000000002E-4</v>
      </c>
      <c r="G197" s="23">
        <v>5.0000000000000001E-4</v>
      </c>
      <c r="H197" s="23">
        <v>2.9999999999999997E-4</v>
      </c>
      <c r="I197" s="23">
        <v>2.9999999999999997E-4</v>
      </c>
      <c r="J197" s="23">
        <v>4.0000000000000002E-4</v>
      </c>
      <c r="K197" s="23">
        <v>5.0000000000000001E-4</v>
      </c>
    </row>
    <row r="198" spans="1:11" ht="13.4" customHeight="1">
      <c r="A198" t="s">
        <v>134</v>
      </c>
      <c r="B198" t="s">
        <v>306</v>
      </c>
      <c r="C198" s="23">
        <v>1.4E-3</v>
      </c>
      <c r="D198" s="23">
        <v>1.1999999999999999E-3</v>
      </c>
      <c r="E198" s="23">
        <v>1.4E-3</v>
      </c>
      <c r="F198" s="23">
        <v>1.2999999999999999E-3</v>
      </c>
      <c r="G198" s="23">
        <v>1.5E-3</v>
      </c>
      <c r="H198" s="23">
        <v>8.9999999999999998E-4</v>
      </c>
      <c r="I198" s="23">
        <v>2.0999999999999999E-3</v>
      </c>
      <c r="J198" s="23">
        <v>2.8E-3</v>
      </c>
      <c r="K198" s="23">
        <v>9.5999999999999992E-3</v>
      </c>
    </row>
    <row r="199" spans="1:11" ht="13.4" customHeight="1">
      <c r="A199" t="s">
        <v>135</v>
      </c>
      <c r="B199" t="s">
        <v>306</v>
      </c>
      <c r="C199" s="23">
        <v>2.0000000000000001E-4</v>
      </c>
      <c r="D199" s="23">
        <v>2.0000000000000001E-4</v>
      </c>
      <c r="E199" s="23">
        <v>2.0000000000000001E-4</v>
      </c>
      <c r="F199" s="23">
        <v>2.0000000000000001E-4</v>
      </c>
      <c r="G199" s="23">
        <v>2.9999999999999997E-4</v>
      </c>
      <c r="H199" s="23">
        <v>2.0000000000000001E-4</v>
      </c>
      <c r="I199" s="23">
        <v>2.9999999999999997E-4</v>
      </c>
      <c r="J199" s="23">
        <v>4.0000000000000002E-4</v>
      </c>
      <c r="K199" s="23">
        <v>8.9999999999999998E-4</v>
      </c>
    </row>
    <row r="200" spans="1:11" ht="13.4" customHeight="1">
      <c r="A200" t="s">
        <v>136</v>
      </c>
      <c r="B200" t="s">
        <v>306</v>
      </c>
      <c r="C200" s="23">
        <v>5.0000000000000001E-4</v>
      </c>
      <c r="D200" s="23">
        <v>4.0000000000000002E-4</v>
      </c>
      <c r="E200" s="23">
        <v>5.9999999999999995E-4</v>
      </c>
      <c r="F200" s="23">
        <v>5.0000000000000001E-4</v>
      </c>
      <c r="G200" s="23">
        <v>5.9999999999999995E-4</v>
      </c>
      <c r="H200" s="23">
        <v>4.0000000000000002E-4</v>
      </c>
      <c r="I200" s="23">
        <v>5.9999999999999995E-4</v>
      </c>
      <c r="J200" s="23">
        <v>8.9999999999999998E-4</v>
      </c>
      <c r="K200" s="23">
        <v>8.9999999999999998E-4</v>
      </c>
    </row>
    <row r="201" spans="1:11" ht="13.4" customHeight="1">
      <c r="A201" t="s">
        <v>137</v>
      </c>
      <c r="B201" t="s">
        <v>305</v>
      </c>
      <c r="C201" s="23">
        <v>-4.0000000000000002E-4</v>
      </c>
      <c r="D201" s="23">
        <v>-4.0000000000000002E-4</v>
      </c>
      <c r="E201" s="23">
        <v>-4.0000000000000002E-4</v>
      </c>
      <c r="F201" s="23">
        <v>-4.0000000000000002E-4</v>
      </c>
      <c r="G201" s="23">
        <v>-5.0000000000000001E-4</v>
      </c>
      <c r="H201" s="23">
        <v>-2.9999999999999997E-4</v>
      </c>
      <c r="I201" s="23">
        <v>-5.0000000000000001E-4</v>
      </c>
      <c r="J201" s="23">
        <v>-5.0000000000000001E-4</v>
      </c>
      <c r="K201" s="23">
        <v>-2.9999999999999997E-4</v>
      </c>
    </row>
    <row r="202" spans="1:11" ht="13.4" customHeight="1">
      <c r="A202" t="s">
        <v>138</v>
      </c>
      <c r="B202" t="s">
        <v>305</v>
      </c>
      <c r="C202" s="23">
        <v>-1E-4</v>
      </c>
      <c r="D202" s="23">
        <v>-1E-4</v>
      </c>
      <c r="E202" s="23">
        <v>-1E-4</v>
      </c>
      <c r="F202" s="23">
        <v>-1E-4</v>
      </c>
      <c r="G202" s="23">
        <v>-1E-4</v>
      </c>
      <c r="H202" s="23">
        <v>-1E-4</v>
      </c>
      <c r="I202" s="23">
        <v>-1E-4</v>
      </c>
      <c r="J202" s="23">
        <v>-1E-4</v>
      </c>
      <c r="K202" s="23">
        <v>-2.0000000000000001E-4</v>
      </c>
    </row>
    <row r="203" spans="1:11" ht="13.4" customHeight="1">
      <c r="A203" t="s">
        <v>139</v>
      </c>
      <c r="B203" t="s">
        <v>304</v>
      </c>
      <c r="C203" s="23">
        <v>1E-4</v>
      </c>
      <c r="D203" s="23">
        <v>1E-4</v>
      </c>
      <c r="E203" s="23">
        <v>1E-4</v>
      </c>
      <c r="F203" s="23">
        <v>1E-4</v>
      </c>
      <c r="G203" s="23">
        <v>2.0000000000000001E-4</v>
      </c>
      <c r="H203" s="23">
        <v>1E-4</v>
      </c>
      <c r="I203" s="23">
        <v>1E-4</v>
      </c>
      <c r="J203" s="23">
        <v>2.0000000000000001E-4</v>
      </c>
      <c r="K203" s="23">
        <v>2.0000000000000001E-4</v>
      </c>
    </row>
    <row r="204" spans="1:11" ht="13.4" customHeight="1">
      <c r="A204" t="s">
        <v>140</v>
      </c>
      <c r="B204" t="s">
        <v>304</v>
      </c>
      <c r="C204" s="23">
        <v>0</v>
      </c>
      <c r="D204" s="23">
        <v>0</v>
      </c>
      <c r="E204" s="23">
        <v>0</v>
      </c>
      <c r="F204" s="23">
        <v>0</v>
      </c>
      <c r="G204" s="23">
        <v>0</v>
      </c>
      <c r="H204" s="23">
        <v>0</v>
      </c>
      <c r="I204" s="23">
        <v>0</v>
      </c>
      <c r="J204" s="23">
        <v>0</v>
      </c>
      <c r="K204" s="23">
        <v>0</v>
      </c>
    </row>
    <row r="205" spans="1:11" ht="13.4" customHeight="1">
      <c r="A205" t="s">
        <v>141</v>
      </c>
      <c r="B205" t="s">
        <v>304</v>
      </c>
      <c r="C205" s="23">
        <v>-2.0000000000000001E-4</v>
      </c>
      <c r="D205" s="23">
        <v>-2.0000000000000001E-4</v>
      </c>
      <c r="E205" s="23">
        <v>-2.9999999999999997E-4</v>
      </c>
      <c r="F205" s="23">
        <v>-2.0000000000000001E-4</v>
      </c>
      <c r="G205" s="23">
        <v>-2.9999999999999997E-4</v>
      </c>
      <c r="H205" s="23">
        <v>-2.0000000000000001E-4</v>
      </c>
      <c r="I205" s="23">
        <v>-4.0000000000000002E-4</v>
      </c>
      <c r="J205" s="23">
        <v>-2.0000000000000001E-4</v>
      </c>
      <c r="K205" s="23">
        <v>-2.9999999999999997E-4</v>
      </c>
    </row>
    <row r="206" spans="1:11" ht="13.4" customHeight="1">
      <c r="A206" t="s">
        <v>142</v>
      </c>
      <c r="B206" t="s">
        <v>303</v>
      </c>
      <c r="C206" s="23">
        <v>1E-4</v>
      </c>
      <c r="D206" s="23">
        <v>1E-4</v>
      </c>
      <c r="E206" s="23">
        <v>1E-4</v>
      </c>
      <c r="F206" s="23">
        <v>1E-4</v>
      </c>
      <c r="G206" s="23">
        <v>1E-4</v>
      </c>
      <c r="H206" s="23">
        <v>0</v>
      </c>
      <c r="I206" s="23">
        <v>2.0000000000000001E-4</v>
      </c>
      <c r="J206" s="23">
        <v>2.0000000000000001E-4</v>
      </c>
      <c r="K206" s="23">
        <v>2.0000000000000001E-4</v>
      </c>
    </row>
    <row r="207" spans="1:11" ht="13.4" customHeight="1">
      <c r="A207" t="s">
        <v>143</v>
      </c>
      <c r="B207" t="s">
        <v>303</v>
      </c>
      <c r="C207" s="23">
        <v>0</v>
      </c>
      <c r="D207" s="23">
        <v>0</v>
      </c>
      <c r="E207" s="23">
        <v>1E-4</v>
      </c>
      <c r="F207" s="23">
        <v>0</v>
      </c>
      <c r="G207" s="23">
        <v>0</v>
      </c>
      <c r="H207" s="23">
        <v>0</v>
      </c>
      <c r="I207" s="23">
        <v>0</v>
      </c>
      <c r="J207" s="23">
        <v>0</v>
      </c>
      <c r="K207" s="23">
        <v>0</v>
      </c>
    </row>
    <row r="208" spans="1:11" ht="13.4" customHeight="1">
      <c r="A208" t="s">
        <v>144</v>
      </c>
      <c r="B208" t="s">
        <v>303</v>
      </c>
      <c r="C208" s="23">
        <v>0</v>
      </c>
      <c r="D208" s="23">
        <v>0</v>
      </c>
      <c r="E208" s="23">
        <v>0</v>
      </c>
      <c r="F208" s="23">
        <v>0</v>
      </c>
      <c r="G208" s="23">
        <v>0</v>
      </c>
      <c r="H208" s="23">
        <v>0</v>
      </c>
      <c r="I208" s="23">
        <v>0</v>
      </c>
      <c r="J208" s="23">
        <v>1E-4</v>
      </c>
      <c r="K208" s="23">
        <v>0</v>
      </c>
    </row>
    <row r="209" spans="1:11" ht="13.4" customHeight="1">
      <c r="A209" t="s">
        <v>145</v>
      </c>
      <c r="B209" t="s">
        <v>302</v>
      </c>
      <c r="C209" s="23">
        <v>4.0000000000000002E-4</v>
      </c>
      <c r="D209" s="23">
        <v>4.0000000000000002E-4</v>
      </c>
      <c r="E209" s="23">
        <v>4.0000000000000002E-4</v>
      </c>
      <c r="F209" s="23">
        <v>4.0000000000000002E-4</v>
      </c>
      <c r="G209" s="23">
        <v>5.0000000000000001E-4</v>
      </c>
      <c r="H209" s="23">
        <v>2.9999999999999997E-4</v>
      </c>
      <c r="I209" s="23">
        <v>4.0000000000000002E-4</v>
      </c>
      <c r="J209" s="23">
        <v>4.0000000000000002E-4</v>
      </c>
      <c r="K209" s="23">
        <v>2.9999999999999997E-4</v>
      </c>
    </row>
    <row r="210" spans="1:11" ht="13.4" customHeight="1">
      <c r="A210" t="s">
        <v>146</v>
      </c>
      <c r="B210" t="s">
        <v>302</v>
      </c>
      <c r="C210" s="23">
        <v>1E-3</v>
      </c>
      <c r="D210" s="23">
        <v>8.9999999999999998E-4</v>
      </c>
      <c r="E210" s="23">
        <v>8.9999999999999998E-4</v>
      </c>
      <c r="F210" s="23">
        <v>1.1999999999999999E-3</v>
      </c>
      <c r="G210" s="23">
        <v>1E-3</v>
      </c>
      <c r="H210" s="23">
        <v>1.1000000000000001E-3</v>
      </c>
      <c r="I210" s="23">
        <v>8.0000000000000004E-4</v>
      </c>
      <c r="J210" s="23">
        <v>1.1999999999999999E-3</v>
      </c>
      <c r="K210" s="23">
        <v>5.0000000000000001E-4</v>
      </c>
    </row>
    <row r="211" spans="1:11" ht="13.4" customHeight="1">
      <c r="A211" t="s">
        <v>147</v>
      </c>
      <c r="B211" t="s">
        <v>302</v>
      </c>
      <c r="C211" s="23">
        <v>0</v>
      </c>
      <c r="D211" s="23">
        <v>0</v>
      </c>
      <c r="E211" s="23">
        <v>0</v>
      </c>
      <c r="F211" s="23">
        <v>0</v>
      </c>
      <c r="G211" s="23">
        <v>0</v>
      </c>
      <c r="H211" s="23">
        <v>0</v>
      </c>
      <c r="I211" s="23">
        <v>0</v>
      </c>
      <c r="J211" s="23">
        <v>0</v>
      </c>
      <c r="K211" s="23">
        <v>0</v>
      </c>
    </row>
    <row r="212" spans="1:11" ht="13.4" customHeight="1">
      <c r="A212" t="s">
        <v>148</v>
      </c>
      <c r="B212" t="s">
        <v>302</v>
      </c>
      <c r="C212" s="23">
        <v>-2.0000000000000001E-4</v>
      </c>
      <c r="D212" s="23">
        <v>-2.0000000000000001E-4</v>
      </c>
      <c r="E212" s="23">
        <v>-2.0000000000000001E-4</v>
      </c>
      <c r="F212" s="23">
        <v>-2.0000000000000001E-4</v>
      </c>
      <c r="G212" s="23">
        <v>-2.0000000000000001E-4</v>
      </c>
      <c r="H212" s="23">
        <v>-1E-4</v>
      </c>
      <c r="I212" s="23">
        <v>-2.0000000000000001E-4</v>
      </c>
      <c r="J212" s="23">
        <v>-2.9999999999999997E-4</v>
      </c>
      <c r="K212" s="23">
        <v>-5.0000000000000001E-4</v>
      </c>
    </row>
    <row r="213" spans="1:11" ht="13.4" customHeight="1">
      <c r="A213" s="1" t="s">
        <v>301</v>
      </c>
      <c r="B213" s="1"/>
      <c r="C213" s="22">
        <v>0.15509999999999999</v>
      </c>
      <c r="D213" s="22">
        <v>0.10920000000000001</v>
      </c>
      <c r="E213" s="22">
        <v>9.9199999999999997E-2</v>
      </c>
      <c r="F213" s="22">
        <v>0.17630000000000001</v>
      </c>
      <c r="G213" s="22">
        <v>0.10879999999999999</v>
      </c>
      <c r="H213" s="22">
        <v>0.34300000000000003</v>
      </c>
      <c r="I213" s="22">
        <v>0.1186</v>
      </c>
      <c r="J213" s="22">
        <v>0.22459999999999999</v>
      </c>
      <c r="K213" s="22">
        <v>5.6000000000000001E-2</v>
      </c>
    </row>
    <row r="214" spans="1:11" ht="13.4" customHeight="1">
      <c r="A214" t="s">
        <v>300</v>
      </c>
      <c r="C214" s="23">
        <v>-3.7000000000000002E-3</v>
      </c>
      <c r="D214" s="23">
        <v>-1.5E-3</v>
      </c>
      <c r="E214" s="23">
        <v>-4.0000000000000002E-4</v>
      </c>
      <c r="F214" s="23">
        <v>-4.7999999999999996E-3</v>
      </c>
      <c r="G214" s="23">
        <v>-1.4E-3</v>
      </c>
      <c r="H214" s="23">
        <v>-9.9000000000000008E-3</v>
      </c>
      <c r="I214" s="23">
        <v>-1.5E-3</v>
      </c>
      <c r="J214" s="23">
        <v>-5.1000000000000004E-3</v>
      </c>
      <c r="K214" s="23">
        <v>2.7000000000000001E-3</v>
      </c>
    </row>
    <row r="215" spans="1:11" ht="13.4" customHeight="1">
      <c r="A215" s="1" t="s">
        <v>299</v>
      </c>
      <c r="B215" s="1"/>
      <c r="C215" s="22">
        <v>0.15140000000000001</v>
      </c>
      <c r="D215" s="22">
        <v>0.10780000000000001</v>
      </c>
      <c r="E215" s="22">
        <v>9.8699999999999996E-2</v>
      </c>
      <c r="F215" s="22">
        <v>0.1714</v>
      </c>
      <c r="G215" s="22">
        <v>0.1075</v>
      </c>
      <c r="H215" s="22">
        <v>0.33310000000000001</v>
      </c>
      <c r="I215" s="22">
        <v>0.1171</v>
      </c>
      <c r="J215" s="22">
        <v>0.2195</v>
      </c>
      <c r="K215" s="22">
        <v>5.8700000000000002E-2</v>
      </c>
    </row>
  </sheetData>
  <pageMargins left="0.7" right="0.7" top="0.75" bottom="0.75" header="0.3" footer="0.3"/>
  <pageSetup paperSize="9" orientation="portrait" r:id="rId1"/>
  <headerFooter>
    <oddHeader>&amp;C&amp;"Calibri"&amp;12&amp;KFF0000  OFFICIAL // Sensitive&amp;1#_x000D_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AA1D1-4FD6-4E93-A4CD-19B7B39E9AF5}">
  <sheetPr codeName="Sheet47">
    <tabColor rgb="FF66BCDB"/>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5" ht="21">
      <c r="A1" s="5" t="s">
        <v>510</v>
      </c>
      <c r="B1" s="5"/>
    </row>
    <row r="3" spans="1:5" ht="13.4" customHeight="1">
      <c r="A3" t="s">
        <v>366</v>
      </c>
      <c r="C3" t="s">
        <v>511</v>
      </c>
    </row>
    <row r="4" spans="1:5" ht="13.4" customHeight="1">
      <c r="A4" t="s">
        <v>364</v>
      </c>
      <c r="C4" t="s">
        <v>507</v>
      </c>
    </row>
    <row r="5" spans="1:5" ht="13.4" customHeight="1">
      <c r="A5" t="s">
        <v>362</v>
      </c>
      <c r="C5" t="s">
        <v>244</v>
      </c>
    </row>
    <row r="10" spans="1:5" ht="17.149999999999999" customHeight="1">
      <c r="A10" s="6" t="s">
        <v>360</v>
      </c>
      <c r="B10" s="6"/>
      <c r="C10" s="7"/>
    </row>
    <row r="11" spans="1:5" ht="13.4" customHeight="1">
      <c r="A11" t="s">
        <v>512</v>
      </c>
    </row>
    <row r="12" spans="1:5" ht="13.4" customHeight="1">
      <c r="A12" t="s">
        <v>513</v>
      </c>
    </row>
    <row r="14" spans="1:5" ht="17.149999999999999" customHeight="1">
      <c r="A14" s="6" t="s">
        <v>358</v>
      </c>
      <c r="B14" s="6"/>
      <c r="C14" s="7"/>
    </row>
    <row r="15" spans="1:5" ht="13.4" customHeight="1">
      <c r="A15" t="s">
        <v>357</v>
      </c>
      <c r="C15" s="23">
        <v>6.2899999999999998E-2</v>
      </c>
      <c r="D15" s="30"/>
      <c r="E15" s="32"/>
    </row>
    <row r="16" spans="1:5" ht="13.4" customHeight="1">
      <c r="A16" t="s">
        <v>356</v>
      </c>
      <c r="C16" s="23">
        <v>-5.0000000000000001E-4</v>
      </c>
      <c r="D16" s="30"/>
    </row>
    <row r="17" spans="1:5" ht="13.4" customHeight="1">
      <c r="A17" t="s">
        <v>355</v>
      </c>
      <c r="C17" s="23">
        <v>3.7600000000000001E-2</v>
      </c>
      <c r="D17" s="30"/>
    </row>
    <row r="18" spans="1:5" ht="13.4" customHeight="1">
      <c r="A18" t="s">
        <v>354</v>
      </c>
      <c r="C18" s="23">
        <v>1.3100000000000001E-2</v>
      </c>
      <c r="D18" s="30"/>
    </row>
    <row r="19" spans="1:5" ht="13.4" customHeight="1">
      <c r="A19" t="s">
        <v>353</v>
      </c>
      <c r="C19" s="23">
        <v>0.23649999999999999</v>
      </c>
      <c r="D19" s="30"/>
    </row>
    <row r="20" spans="1:5" ht="13.4" customHeight="1">
      <c r="A20" t="s">
        <v>352</v>
      </c>
      <c r="C20" s="23">
        <v>1.7899999999999999E-2</v>
      </c>
      <c r="D20" s="30"/>
    </row>
    <row r="21" spans="1:5" ht="13.4" customHeight="1">
      <c r="A21" t="s">
        <v>351</v>
      </c>
      <c r="C21" s="23">
        <v>3.78E-2</v>
      </c>
      <c r="D21" s="30"/>
      <c r="E21" s="31"/>
    </row>
    <row r="22" spans="1:5" ht="13.4" customHeight="1">
      <c r="A22" t="s">
        <v>350</v>
      </c>
      <c r="C22" s="23">
        <v>0</v>
      </c>
      <c r="D22" s="30"/>
    </row>
    <row r="23" spans="1:5" ht="13.4" customHeight="1">
      <c r="A23" t="s">
        <v>349</v>
      </c>
      <c r="C23" s="23">
        <v>0</v>
      </c>
    </row>
    <row r="24" spans="1:5" ht="13.4" customHeight="1">
      <c r="A24" t="s">
        <v>348</v>
      </c>
      <c r="C24" s="23">
        <v>0.1133</v>
      </c>
    </row>
    <row r="25" spans="1:5" ht="13.4" customHeight="1">
      <c r="A25" t="s">
        <v>347</v>
      </c>
      <c r="C25" s="23">
        <v>0</v>
      </c>
    </row>
    <row r="26" spans="1:5" ht="13.4" customHeight="1">
      <c r="A26" t="s">
        <v>346</v>
      </c>
      <c r="C26" s="23">
        <v>-6.0199999999999997E-2</v>
      </c>
      <c r="D26" s="30"/>
    </row>
    <row r="27" spans="1:5" ht="13.4" customHeight="1">
      <c r="A27" t="s">
        <v>345</v>
      </c>
      <c r="C27" s="23">
        <v>-3.9E-2</v>
      </c>
      <c r="D27" s="30"/>
    </row>
    <row r="28" spans="1:5" ht="13.4" customHeight="1">
      <c r="A28" t="s">
        <v>344</v>
      </c>
      <c r="C28" s="23">
        <v>-4.7600000000000003E-2</v>
      </c>
      <c r="D28" s="30"/>
    </row>
    <row r="29" spans="1:5" ht="13.4" customHeight="1">
      <c r="A29" t="s">
        <v>343</v>
      </c>
      <c r="C29" s="23">
        <v>0</v>
      </c>
    </row>
    <row r="30" spans="1:5" ht="13.4" customHeight="1">
      <c r="A30" t="s">
        <v>342</v>
      </c>
      <c r="C30" s="23">
        <v>-4.7600000000000003E-2</v>
      </c>
      <c r="D30" s="30"/>
    </row>
    <row r="31" spans="1:5" ht="13.4" customHeight="1">
      <c r="A31" t="s">
        <v>341</v>
      </c>
      <c r="C31" s="23">
        <v>-0.10059999999999999</v>
      </c>
      <c r="D31" s="30"/>
    </row>
    <row r="32" spans="1:5" ht="13.4" customHeight="1">
      <c r="A32" t="s">
        <v>340</v>
      </c>
      <c r="C32" s="23">
        <v>-0.10059999999999999</v>
      </c>
      <c r="D32" s="30"/>
    </row>
    <row r="33" spans="1:13" ht="13.4" customHeight="1">
      <c r="A33" t="s">
        <v>339</v>
      </c>
      <c r="C33" s="23">
        <v>-2.1299999999999999E-2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38.770099999999999</v>
      </c>
      <c r="D39" s="2">
        <v>0</v>
      </c>
      <c r="E39" s="2">
        <v>0</v>
      </c>
      <c r="F39" s="2">
        <v>0</v>
      </c>
      <c r="G39" s="2">
        <v>0</v>
      </c>
      <c r="H39" s="2">
        <v>0</v>
      </c>
      <c r="I39" s="2">
        <v>0</v>
      </c>
      <c r="J39" s="2">
        <v>0</v>
      </c>
      <c r="K39" s="2">
        <v>0</v>
      </c>
      <c r="L39" s="2">
        <f>SUM(D39:K39)</f>
        <v>0</v>
      </c>
      <c r="M39" s="2">
        <f>C39+L39</f>
        <v>38.770099999999999</v>
      </c>
    </row>
    <row r="40" spans="1:13" ht="13.4" customHeight="1">
      <c r="A40" t="s">
        <v>13</v>
      </c>
      <c r="C40" s="2">
        <v>-1.4200000000000001E-2</v>
      </c>
      <c r="D40" s="2">
        <v>1.3717999999999999</v>
      </c>
      <c r="E40" s="2">
        <v>1.526</v>
      </c>
      <c r="F40" s="2">
        <v>0.91700000000000004</v>
      </c>
      <c r="G40" s="2">
        <v>0.34549999999999997</v>
      </c>
      <c r="H40" s="2">
        <v>0.4909</v>
      </c>
      <c r="I40" s="2">
        <v>8.7800000000000003E-2</v>
      </c>
      <c r="J40" s="2">
        <v>1.8700000000000001E-2</v>
      </c>
      <c r="K40" s="2">
        <v>0.129</v>
      </c>
      <c r="L40" s="2">
        <f t="shared" ref="L40:L48" si="0">SUM(D40:K40)</f>
        <v>4.8866999999999994</v>
      </c>
      <c r="M40" s="2">
        <f t="shared" ref="M40:M48" si="1">C40+L40</f>
        <v>4.8724999999999996</v>
      </c>
    </row>
    <row r="41" spans="1:13" ht="13.4" customHeight="1">
      <c r="A41" s="29" t="s">
        <v>14</v>
      </c>
      <c r="B41" s="29"/>
      <c r="C41" s="2">
        <v>2.5354000000000001</v>
      </c>
      <c r="D41" s="2">
        <v>-1.5073000000000001</v>
      </c>
      <c r="E41" s="2">
        <v>-0.55249999999999999</v>
      </c>
      <c r="F41" s="2">
        <v>5.5399999999999998E-2</v>
      </c>
      <c r="G41" s="2">
        <v>0.10879999999999999</v>
      </c>
      <c r="H41" s="2">
        <v>0.30919999999999997</v>
      </c>
      <c r="I41" s="2">
        <v>8.8999999999999999E-3</v>
      </c>
      <c r="J41" s="2">
        <v>-9.4000000000000004E-3</v>
      </c>
      <c r="K41" s="2">
        <v>2.9499999999999998E-2</v>
      </c>
      <c r="L41" s="2">
        <f t="shared" si="0"/>
        <v>-1.5574000000000001</v>
      </c>
      <c r="M41" s="2">
        <f t="shared" si="1"/>
        <v>0.97799999999999998</v>
      </c>
    </row>
    <row r="42" spans="1:13" ht="13.4" customHeight="1">
      <c r="A42" t="s">
        <v>15</v>
      </c>
      <c r="C42" s="2">
        <v>0</v>
      </c>
      <c r="D42" s="2">
        <v>-10.054399999999999</v>
      </c>
      <c r="E42" s="2">
        <v>-7.8939000000000004</v>
      </c>
      <c r="F42" s="2">
        <v>-7.1329000000000002</v>
      </c>
      <c r="G42" s="2">
        <v>-3.0699000000000001</v>
      </c>
      <c r="H42" s="2">
        <v>-2.4014000000000002</v>
      </c>
      <c r="I42" s="2">
        <v>-1.3644000000000001</v>
      </c>
      <c r="J42" s="2">
        <v>-1.5205</v>
      </c>
      <c r="K42" s="2">
        <v>-0.64549999999999996</v>
      </c>
      <c r="L42" s="2">
        <f t="shared" si="0"/>
        <v>-34.082899999999995</v>
      </c>
      <c r="M42" s="2">
        <f t="shared" si="1"/>
        <v>-34.082899999999995</v>
      </c>
    </row>
    <row r="43" spans="1:13" ht="13.4" customHeight="1">
      <c r="A43" t="s">
        <v>16</v>
      </c>
      <c r="C43" s="2">
        <v>0</v>
      </c>
      <c r="D43" s="2">
        <v>-8.2493999999999996</v>
      </c>
      <c r="E43" s="2">
        <v>-6.7003000000000004</v>
      </c>
      <c r="F43" s="2">
        <v>-4.8975</v>
      </c>
      <c r="G43" s="2">
        <v>-1.5673999999999999</v>
      </c>
      <c r="H43" s="2">
        <v>-2.8551000000000002</v>
      </c>
      <c r="I43" s="2">
        <v>-0.58069999999999999</v>
      </c>
      <c r="J43" s="2">
        <v>-0.50629999999999997</v>
      </c>
      <c r="K43" s="2">
        <v>-0.5071</v>
      </c>
      <c r="L43" s="2">
        <f t="shared" si="0"/>
        <v>-25.863800000000001</v>
      </c>
      <c r="M43" s="2">
        <f t="shared" si="1"/>
        <v>-25.863800000000001</v>
      </c>
    </row>
    <row r="44" spans="1:13" ht="13.4" customHeight="1">
      <c r="A44" t="s">
        <v>17</v>
      </c>
      <c r="C44" s="2">
        <v>0.29430000000000001</v>
      </c>
      <c r="D44" s="2">
        <v>0.32469999999999999</v>
      </c>
      <c r="E44" s="2">
        <v>0.31359999999999999</v>
      </c>
      <c r="F44" s="2">
        <v>0.2974</v>
      </c>
      <c r="G44" s="2">
        <v>0.1004</v>
      </c>
      <c r="H44" s="2">
        <v>0.1263</v>
      </c>
      <c r="I44" s="2">
        <v>2.4299999999999999E-2</v>
      </c>
      <c r="J44" s="2">
        <v>1.55E-2</v>
      </c>
      <c r="K44" s="2">
        <v>1.72E-2</v>
      </c>
      <c r="L44" s="2">
        <f t="shared" si="0"/>
        <v>1.2194000000000003</v>
      </c>
      <c r="M44" s="2">
        <f t="shared" si="1"/>
        <v>1.5137000000000003</v>
      </c>
    </row>
    <row r="45" spans="1:13" ht="13.4" customHeight="1">
      <c r="A45" t="s">
        <v>18</v>
      </c>
      <c r="C45" s="2">
        <v>0.1384</v>
      </c>
      <c r="D45" s="2">
        <v>1.01E-2</v>
      </c>
      <c r="E45" s="2">
        <v>1.7899999999999999E-2</v>
      </c>
      <c r="F45" s="2">
        <v>8.0399999999999999E-2</v>
      </c>
      <c r="G45" s="2">
        <v>5.0000000000000001E-4</v>
      </c>
      <c r="H45" s="2">
        <v>5.1999999999999998E-3</v>
      </c>
      <c r="I45" s="2">
        <v>5.0000000000000001E-4</v>
      </c>
      <c r="J45" s="2">
        <v>3.2000000000000002E-3</v>
      </c>
      <c r="K45" s="2">
        <v>4.3E-3</v>
      </c>
      <c r="L45" s="2">
        <f t="shared" si="0"/>
        <v>0.12209999999999999</v>
      </c>
      <c r="M45" s="2">
        <f t="shared" si="1"/>
        <v>0.26049999999999995</v>
      </c>
    </row>
    <row r="46" spans="1:13" ht="13.4" customHeight="1">
      <c r="A46" t="s">
        <v>19</v>
      </c>
      <c r="C46" s="2">
        <v>0.35289999999999999</v>
      </c>
      <c r="D46" s="2">
        <v>9.4700000000000006E-2</v>
      </c>
      <c r="E46" s="2">
        <v>1.67E-2</v>
      </c>
      <c r="F46" s="2">
        <v>2.5399999999999999E-2</v>
      </c>
      <c r="G46" s="2">
        <v>7.4999999999999997E-3</v>
      </c>
      <c r="H46" s="2">
        <v>2.4400000000000002E-2</v>
      </c>
      <c r="I46" s="2">
        <v>8.6999999999999994E-3</v>
      </c>
      <c r="J46" s="2">
        <v>1.5E-3</v>
      </c>
      <c r="K46" s="2">
        <v>1.5699999999999999E-2</v>
      </c>
      <c r="L46" s="2">
        <f t="shared" si="0"/>
        <v>0.1946</v>
      </c>
      <c r="M46" s="2">
        <f t="shared" si="1"/>
        <v>0.54749999999999999</v>
      </c>
    </row>
    <row r="47" spans="1:13" ht="13.4" customHeight="1">
      <c r="A47" t="s">
        <v>20</v>
      </c>
      <c r="C47" s="2">
        <v>0.75900000000000001</v>
      </c>
      <c r="D47" s="2">
        <v>0.39240000000000003</v>
      </c>
      <c r="E47" s="2">
        <v>0.2319</v>
      </c>
      <c r="F47" s="2">
        <v>0.4829</v>
      </c>
      <c r="G47" s="2">
        <v>7.9799999999999996E-2</v>
      </c>
      <c r="H47" s="2">
        <v>0.42580000000000001</v>
      </c>
      <c r="I47" s="2">
        <v>2.3199999999999998E-2</v>
      </c>
      <c r="J47" s="2">
        <v>2.3900000000000001E-2</v>
      </c>
      <c r="K47" s="2">
        <v>1.35E-2</v>
      </c>
      <c r="L47" s="2">
        <f t="shared" si="0"/>
        <v>1.6734000000000002</v>
      </c>
      <c r="M47" s="2">
        <f t="shared" si="1"/>
        <v>2.4324000000000003</v>
      </c>
    </row>
    <row r="48" spans="1:13" ht="13.4" customHeight="1">
      <c r="A48" t="s">
        <v>21</v>
      </c>
      <c r="C48" s="2">
        <v>42.835799999999999</v>
      </c>
      <c r="D48" s="2">
        <v>-17.6174</v>
      </c>
      <c r="E48" s="2">
        <v>-13.0406</v>
      </c>
      <c r="F48" s="2">
        <v>-10.171900000000001</v>
      </c>
      <c r="G48" s="2">
        <v>-3.9946999999999999</v>
      </c>
      <c r="H48" s="2">
        <v>-3.8746999999999998</v>
      </c>
      <c r="I48" s="2">
        <v>-1.7917000000000001</v>
      </c>
      <c r="J48" s="2">
        <v>-1.9734</v>
      </c>
      <c r="K48" s="2">
        <v>-0.94350000000000001</v>
      </c>
      <c r="L48" s="2">
        <f t="shared" si="0"/>
        <v>-53.407899999999998</v>
      </c>
      <c r="M48" s="2">
        <f t="shared" si="1"/>
        <v>-10.572099999999999</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-15.6958</v>
      </c>
      <c r="D52" s="2">
        <v>-2.7722000000000002</v>
      </c>
      <c r="E52" s="2">
        <v>-2.8306</v>
      </c>
      <c r="F52" s="2">
        <v>-1.2834000000000001</v>
      </c>
      <c r="G52" s="2">
        <v>-0.63570000000000004</v>
      </c>
      <c r="H52" s="2">
        <v>-1.1788000000000001</v>
      </c>
      <c r="I52" s="2">
        <v>-0.19439999999999999</v>
      </c>
      <c r="J52" s="2">
        <v>-0.16569999999999999</v>
      </c>
      <c r="K52" s="2">
        <v>-0.1363</v>
      </c>
      <c r="L52" s="2">
        <f t="shared" ref="L52:L61" si="2">SUM(D52:K52)</f>
        <v>-9.1971000000000007</v>
      </c>
      <c r="M52" s="2">
        <f>C52+L52</f>
        <v>-24.892900000000001</v>
      </c>
      <c r="O52" s="2"/>
    </row>
    <row r="53" spans="1:15" ht="13.4" customHeight="1">
      <c r="A53" t="s">
        <v>24</v>
      </c>
      <c r="C53" s="2">
        <v>0.85489999999999999</v>
      </c>
      <c r="D53" s="2">
        <v>0.1128</v>
      </c>
      <c r="E53" s="2">
        <v>9.9500000000000005E-2</v>
      </c>
      <c r="F53" s="2">
        <v>6.3799999999999996E-2</v>
      </c>
      <c r="G53" s="2">
        <v>1.9300000000000001E-2</v>
      </c>
      <c r="H53" s="2">
        <v>2.9399999999999999E-2</v>
      </c>
      <c r="I53" s="2">
        <v>7.6E-3</v>
      </c>
      <c r="J53" s="2">
        <v>1.26E-2</v>
      </c>
      <c r="K53" s="2">
        <v>1.66E-2</v>
      </c>
      <c r="L53" s="2">
        <f t="shared" si="2"/>
        <v>0.36159999999999998</v>
      </c>
      <c r="M53" s="2">
        <f t="shared" ref="M53:M61" si="3">C53+L53</f>
        <v>1.2164999999999999</v>
      </c>
    </row>
    <row r="54" spans="1:15" ht="13.4" customHeight="1">
      <c r="A54" t="s">
        <v>25</v>
      </c>
      <c r="C54" s="2">
        <v>0</v>
      </c>
      <c r="D54" s="2">
        <v>0</v>
      </c>
      <c r="E54" s="2">
        <v>0</v>
      </c>
      <c r="F54" s="2">
        <v>0</v>
      </c>
      <c r="G54" s="2">
        <v>0</v>
      </c>
      <c r="H54" s="2">
        <v>0</v>
      </c>
      <c r="I54" s="2">
        <v>0</v>
      </c>
      <c r="J54" s="2">
        <v>1E-4</v>
      </c>
      <c r="K54" s="2">
        <v>0</v>
      </c>
      <c r="L54" s="2">
        <f t="shared" si="2"/>
        <v>1E-4</v>
      </c>
      <c r="M54" s="2">
        <f t="shared" si="3"/>
        <v>1E-4</v>
      </c>
    </row>
    <row r="55" spans="1:15" ht="13.4" customHeight="1">
      <c r="A55" t="s">
        <v>26</v>
      </c>
      <c r="C55" s="2">
        <v>-34.082799999999999</v>
      </c>
      <c r="D55" s="2">
        <v>0</v>
      </c>
      <c r="E55" s="2">
        <v>0</v>
      </c>
      <c r="F55" s="2">
        <v>0</v>
      </c>
      <c r="G55" s="2">
        <v>0</v>
      </c>
      <c r="H55" s="2">
        <v>0</v>
      </c>
      <c r="I55" s="2">
        <v>0</v>
      </c>
      <c r="J55" s="2">
        <v>0</v>
      </c>
      <c r="K55" s="2">
        <v>0</v>
      </c>
      <c r="L55" s="2">
        <f t="shared" si="2"/>
        <v>0</v>
      </c>
      <c r="M55" s="2">
        <f t="shared" si="3"/>
        <v>-34.082799999999999</v>
      </c>
    </row>
    <row r="56" spans="1:15" ht="13.4" customHeight="1">
      <c r="A56" t="s">
        <v>27</v>
      </c>
      <c r="C56" s="2">
        <v>-25.863800000000001</v>
      </c>
      <c r="D56" s="2">
        <v>0</v>
      </c>
      <c r="E56" s="2">
        <v>0</v>
      </c>
      <c r="F56" s="2">
        <v>0</v>
      </c>
      <c r="G56" s="2">
        <v>0</v>
      </c>
      <c r="H56" s="2">
        <v>0</v>
      </c>
      <c r="I56" s="2">
        <v>0</v>
      </c>
      <c r="J56" s="2">
        <v>0</v>
      </c>
      <c r="K56" s="2">
        <v>0</v>
      </c>
      <c r="L56" s="2">
        <f t="shared" si="2"/>
        <v>0</v>
      </c>
      <c r="M56" s="2">
        <f t="shared" si="3"/>
        <v>-25.863800000000001</v>
      </c>
    </row>
    <row r="57" spans="1:15" ht="13.4" customHeight="1">
      <c r="A57" t="s">
        <v>28</v>
      </c>
      <c r="C57" s="2">
        <v>0.46710000000000002</v>
      </c>
      <c r="D57" s="2">
        <v>0.1052</v>
      </c>
      <c r="E57" s="2">
        <v>0.1106</v>
      </c>
      <c r="F57" s="2">
        <v>6.4299999999999996E-2</v>
      </c>
      <c r="G57" s="2">
        <v>2.2100000000000002E-2</v>
      </c>
      <c r="H57" s="2">
        <v>3.0099999999999998E-2</v>
      </c>
      <c r="I57" s="2">
        <v>6.9999999999999999E-4</v>
      </c>
      <c r="J57" s="2">
        <v>6.0000000000000001E-3</v>
      </c>
      <c r="K57" s="2">
        <v>1E-4</v>
      </c>
      <c r="L57" s="2">
        <f t="shared" si="2"/>
        <v>0.33910000000000001</v>
      </c>
      <c r="M57" s="2">
        <f t="shared" si="3"/>
        <v>0.80620000000000003</v>
      </c>
    </row>
    <row r="58" spans="1:15" ht="13.4" customHeight="1">
      <c r="A58" t="s">
        <v>29</v>
      </c>
      <c r="C58" s="2">
        <v>0.58860000000000001</v>
      </c>
      <c r="D58" s="2">
        <v>0.50749999999999995</v>
      </c>
      <c r="E58" s="2">
        <v>0.3745</v>
      </c>
      <c r="F58" s="2">
        <v>0.1011</v>
      </c>
      <c r="G58" s="2">
        <v>1.7500000000000002E-2</v>
      </c>
      <c r="H58" s="2">
        <v>2.7900000000000001E-2</v>
      </c>
      <c r="I58" s="2">
        <v>3.8999999999999998E-3</v>
      </c>
      <c r="J58" s="2">
        <v>2.8999999999999998E-3</v>
      </c>
      <c r="K58" s="2">
        <v>1.8700000000000001E-2</v>
      </c>
      <c r="L58" s="2">
        <f t="shared" si="2"/>
        <v>1.0539999999999998</v>
      </c>
      <c r="M58" s="2">
        <f t="shared" si="3"/>
        <v>1.6425999999999998</v>
      </c>
    </row>
    <row r="59" spans="1:15" ht="13.4" customHeight="1">
      <c r="A59" t="s">
        <v>30</v>
      </c>
      <c r="C59" s="2">
        <v>-78.416600000000003</v>
      </c>
      <c r="D59" s="2">
        <v>-2.2273000000000001</v>
      </c>
      <c r="E59" s="2">
        <v>-0.90759999999999996</v>
      </c>
      <c r="F59" s="2">
        <v>-1.0547</v>
      </c>
      <c r="G59" s="2">
        <v>-0.38109999999999999</v>
      </c>
      <c r="H59" s="2">
        <v>-0.47199999999999998</v>
      </c>
      <c r="I59" s="2">
        <v>-0.25619999999999998</v>
      </c>
      <c r="J59" s="2">
        <v>-0.151</v>
      </c>
      <c r="K59" s="2">
        <v>-0.21210000000000001</v>
      </c>
      <c r="L59" s="2">
        <f t="shared" si="2"/>
        <v>-5.6619999999999999</v>
      </c>
      <c r="M59" s="2">
        <f t="shared" si="3"/>
        <v>-84.078600000000009</v>
      </c>
    </row>
    <row r="60" spans="1:15" ht="13.4" customHeight="1">
      <c r="A60" t="s">
        <v>31</v>
      </c>
      <c r="C60" s="2">
        <v>0.67759999999999998</v>
      </c>
      <c r="D60" s="2">
        <v>2.58E-2</v>
      </c>
      <c r="E60" s="2">
        <v>7.2300000000000003E-2</v>
      </c>
      <c r="F60" s="2">
        <v>2.76E-2</v>
      </c>
      <c r="G60" s="2">
        <v>1.2200000000000001E-2</v>
      </c>
      <c r="H60" s="2">
        <v>3.4299999999999997E-2</v>
      </c>
      <c r="I60" s="2">
        <v>1.1999999999999999E-3</v>
      </c>
      <c r="J60" s="2">
        <v>3.5000000000000001E-3</v>
      </c>
      <c r="K60" s="2">
        <v>8.0000000000000004E-4</v>
      </c>
      <c r="L60" s="2">
        <f t="shared" si="2"/>
        <v>0.1777</v>
      </c>
      <c r="M60" s="2">
        <f t="shared" si="3"/>
        <v>0.85529999999999995</v>
      </c>
    </row>
    <row r="61" spans="1:15" ht="13.4" customHeight="1">
      <c r="A61" t="s">
        <v>32</v>
      </c>
      <c r="C61" s="2">
        <v>-151.4708</v>
      </c>
      <c r="D61" s="2">
        <v>-4.2481</v>
      </c>
      <c r="E61" s="2">
        <v>-3.0813000000000001</v>
      </c>
      <c r="F61" s="2">
        <v>-2.0813000000000001</v>
      </c>
      <c r="G61" s="2">
        <v>-0.94579999999999997</v>
      </c>
      <c r="H61" s="2">
        <v>-1.5289999999999999</v>
      </c>
      <c r="I61" s="2">
        <v>-0.43719999999999998</v>
      </c>
      <c r="J61" s="2">
        <v>-0.29149999999999998</v>
      </c>
      <c r="K61" s="2">
        <v>-0.31230000000000002</v>
      </c>
      <c r="L61" s="2">
        <f t="shared" si="2"/>
        <v>-12.926500000000001</v>
      </c>
      <c r="M61" s="2">
        <f t="shared" si="3"/>
        <v>-164.3973</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42.835799999999999</v>
      </c>
      <c r="D66" s="2">
        <f t="shared" ref="D66:M66" si="4">D48</f>
        <v>-17.6174</v>
      </c>
      <c r="E66" s="2">
        <f t="shared" si="4"/>
        <v>-13.0406</v>
      </c>
      <c r="F66" s="2">
        <f t="shared" si="4"/>
        <v>-10.171900000000001</v>
      </c>
      <c r="G66" s="2">
        <f t="shared" si="4"/>
        <v>-3.9946999999999999</v>
      </c>
      <c r="H66" s="2">
        <f t="shared" si="4"/>
        <v>-3.8746999999999998</v>
      </c>
      <c r="I66" s="2">
        <f t="shared" si="4"/>
        <v>-1.7917000000000001</v>
      </c>
      <c r="J66" s="2">
        <f t="shared" si="4"/>
        <v>-1.9734</v>
      </c>
      <c r="K66" s="2">
        <f t="shared" si="4"/>
        <v>-0.94350000000000001</v>
      </c>
      <c r="L66" s="2">
        <f t="shared" si="4"/>
        <v>-53.407899999999998</v>
      </c>
      <c r="M66" s="2">
        <f t="shared" si="4"/>
        <v>-10.572099999999999</v>
      </c>
    </row>
    <row r="67" spans="1:13" ht="13.4" customHeight="1">
      <c r="A67" t="s">
        <v>32</v>
      </c>
      <c r="C67" s="2">
        <f>C61</f>
        <v>-151.4708</v>
      </c>
      <c r="D67" s="2">
        <f t="shared" ref="D67:M67" si="5">D61</f>
        <v>-4.2481</v>
      </c>
      <c r="E67" s="2">
        <f t="shared" si="5"/>
        <v>-3.0813000000000001</v>
      </c>
      <c r="F67" s="2">
        <f t="shared" si="5"/>
        <v>-2.0813000000000001</v>
      </c>
      <c r="G67" s="2">
        <f t="shared" si="5"/>
        <v>-0.94579999999999997</v>
      </c>
      <c r="H67" s="2">
        <f t="shared" si="5"/>
        <v>-1.5289999999999999</v>
      </c>
      <c r="I67" s="2">
        <f t="shared" si="5"/>
        <v>-0.43719999999999998</v>
      </c>
      <c r="J67" s="2">
        <f t="shared" si="5"/>
        <v>-0.29149999999999998</v>
      </c>
      <c r="K67" s="2">
        <f t="shared" si="5"/>
        <v>-0.31230000000000002</v>
      </c>
      <c r="L67" s="2">
        <f>L61</f>
        <v>-12.926500000000001</v>
      </c>
      <c r="M67" s="2">
        <f t="shared" si="5"/>
        <v>-164.3973</v>
      </c>
    </row>
    <row r="68" spans="1:13" ht="13.4" customHeight="1">
      <c r="A68" t="s">
        <v>34</v>
      </c>
      <c r="C68" s="50">
        <f>C66-C67</f>
        <v>194.3066</v>
      </c>
      <c r="D68" s="2">
        <f t="shared" ref="D68:M68" si="6">D66-D67</f>
        <v>-13.369299999999999</v>
      </c>
      <c r="E68" s="2">
        <f t="shared" si="6"/>
        <v>-9.9592999999999989</v>
      </c>
      <c r="F68" s="2">
        <f t="shared" si="6"/>
        <v>-8.0906000000000002</v>
      </c>
      <c r="G68" s="2">
        <f t="shared" si="6"/>
        <v>-3.0488999999999997</v>
      </c>
      <c r="H68" s="2">
        <f t="shared" si="6"/>
        <v>-2.3456999999999999</v>
      </c>
      <c r="I68" s="2">
        <f t="shared" si="6"/>
        <v>-1.3545</v>
      </c>
      <c r="J68" s="2">
        <f t="shared" si="6"/>
        <v>-1.6819000000000002</v>
      </c>
      <c r="K68" s="2">
        <f t="shared" si="6"/>
        <v>-0.63119999999999998</v>
      </c>
      <c r="L68" s="2">
        <f t="shared" si="6"/>
        <v>-40.481399999999994</v>
      </c>
      <c r="M68" s="2">
        <f t="shared" si="6"/>
        <v>153.8252</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-3.0700000000000002E-2</v>
      </c>
    </row>
    <row r="74" spans="1:13" ht="13.4" customHeight="1">
      <c r="A74" t="s">
        <v>334</v>
      </c>
      <c r="C74" s="23">
        <v>-2.86E-2</v>
      </c>
    </row>
    <row r="75" spans="1:13" ht="13.4" customHeight="1">
      <c r="A75" t="s">
        <v>333</v>
      </c>
      <c r="C75" s="23">
        <v>-2.2800000000000001E-2</v>
      </c>
    </row>
    <row r="76" spans="1:13" ht="13.4" customHeight="1">
      <c r="A76" t="s">
        <v>332</v>
      </c>
      <c r="C76" s="23">
        <v>-3.4099999999999998E-2</v>
      </c>
    </row>
    <row r="77" spans="1:13" ht="13.4" customHeight="1">
      <c r="A77" t="s">
        <v>331</v>
      </c>
      <c r="C77" s="23">
        <v>-2.3699999999999999E-2</v>
      </c>
    </row>
    <row r="78" spans="1:13" ht="13.4" customHeight="1">
      <c r="A78" t="s">
        <v>330</v>
      </c>
      <c r="C78" s="23">
        <v>-2.01E-2</v>
      </c>
    </row>
    <row r="79" spans="1:13" ht="13.4" customHeight="1">
      <c r="A79" t="s">
        <v>329</v>
      </c>
      <c r="C79" s="23">
        <v>-2.1700000000000001E-2</v>
      </c>
    </row>
    <row r="80" spans="1:13" ht="13.4" customHeight="1">
      <c r="A80" t="s">
        <v>328</v>
      </c>
      <c r="C80" s="23">
        <v>-4.8399999999999999E-2</v>
      </c>
    </row>
    <row r="81" spans="1:3" ht="13.4" customHeight="1">
      <c r="A81" t="s">
        <v>327</v>
      </c>
      <c r="C81" s="23">
        <v>-2.6800000000000001E-2</v>
      </c>
    </row>
    <row r="82" spans="1:3" ht="13.4" customHeight="1">
      <c r="A82" t="s">
        <v>326</v>
      </c>
      <c r="C82" s="23">
        <v>-1.77E-2</v>
      </c>
    </row>
    <row r="83" spans="1:3" ht="13.4" customHeight="1">
      <c r="A83" t="s">
        <v>325</v>
      </c>
      <c r="C83" s="23">
        <v>-3.73E-2</v>
      </c>
    </row>
    <row r="84" spans="1:3" ht="13.4" customHeight="1">
      <c r="C84" s="26"/>
    </row>
    <row r="85" spans="1:3" ht="15.5">
      <c r="A85" s="6" t="s">
        <v>324</v>
      </c>
      <c r="B85" s="6"/>
    </row>
    <row r="86" spans="1:3" ht="13.4" customHeight="1">
      <c r="A86" t="s">
        <v>2</v>
      </c>
      <c r="C86" s="25">
        <v>4.4499999999999998E-2</v>
      </c>
    </row>
    <row r="87" spans="1:3" ht="13.4" customHeight="1">
      <c r="A87" t="s">
        <v>3</v>
      </c>
      <c r="C87" s="25">
        <v>3.9800000000000002E-2</v>
      </c>
    </row>
    <row r="88" spans="1:3" ht="13.4" customHeight="1">
      <c r="A88" t="s">
        <v>4</v>
      </c>
      <c r="C88" s="25">
        <v>7.2900000000000006E-2</v>
      </c>
    </row>
    <row r="89" spans="1:3" ht="13.4" customHeight="1">
      <c r="A89" t="s">
        <v>5</v>
      </c>
      <c r="C89" s="25">
        <v>4.7100000000000003E-2</v>
      </c>
    </row>
    <row r="90" spans="1:3" ht="13.4" customHeight="1">
      <c r="A90" t="s">
        <v>6</v>
      </c>
      <c r="C90" s="25">
        <v>0.13639999999999999</v>
      </c>
    </row>
    <row r="91" spans="1:3" ht="13.4" customHeight="1">
      <c r="A91" t="s">
        <v>7</v>
      </c>
      <c r="C91" s="25">
        <v>4.6100000000000002E-2</v>
      </c>
    </row>
    <row r="92" spans="1:3" ht="13.4" customHeight="1">
      <c r="A92" t="s">
        <v>8</v>
      </c>
      <c r="C92" s="25">
        <v>8.7800000000000003E-2</v>
      </c>
    </row>
    <row r="93" spans="1:3" ht="13.4" customHeight="1">
      <c r="A93" t="s">
        <v>9</v>
      </c>
      <c r="C93" s="25">
        <v>3.85E-2</v>
      </c>
    </row>
    <row r="94" spans="1:3" ht="13.4" customHeight="1">
      <c r="A94" t="s">
        <v>321</v>
      </c>
      <c r="C94" s="25">
        <v>6.2899999999999998E-2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1E-3</v>
      </c>
      <c r="D99" s="23">
        <v>6.9999999999999999E-4</v>
      </c>
      <c r="E99" s="23">
        <v>8.9999999999999998E-4</v>
      </c>
      <c r="F99" s="23">
        <v>8.9999999999999998E-4</v>
      </c>
      <c r="G99" s="23">
        <v>2E-3</v>
      </c>
      <c r="H99" s="23">
        <v>1E-3</v>
      </c>
      <c r="I99" s="23">
        <v>3.5000000000000001E-3</v>
      </c>
      <c r="J99" s="23">
        <v>2.2000000000000001E-3</v>
      </c>
      <c r="K99" s="23">
        <v>0</v>
      </c>
    </row>
    <row r="100" spans="1:11" ht="13.4" customHeight="1">
      <c r="A100" t="s">
        <v>36</v>
      </c>
      <c r="B100" t="s">
        <v>320</v>
      </c>
      <c r="C100" s="23">
        <v>2.0000000000000001E-4</v>
      </c>
      <c r="D100" s="23">
        <v>2.0000000000000001E-4</v>
      </c>
      <c r="E100" s="23">
        <v>1E-4</v>
      </c>
      <c r="F100" s="23">
        <v>2.0000000000000001E-4</v>
      </c>
      <c r="G100" s="23">
        <v>2.9999999999999997E-4</v>
      </c>
      <c r="H100" s="23">
        <v>1E-4</v>
      </c>
      <c r="I100" s="23">
        <v>2.0000000000000001E-4</v>
      </c>
      <c r="J100" s="23">
        <v>1E-4</v>
      </c>
      <c r="K100" s="23">
        <v>0</v>
      </c>
    </row>
    <row r="101" spans="1:11" ht="13.4" customHeight="1">
      <c r="A101" t="s">
        <v>37</v>
      </c>
      <c r="B101" t="s">
        <v>320</v>
      </c>
      <c r="C101" s="23">
        <v>5.0000000000000001E-4</v>
      </c>
      <c r="D101" s="23">
        <v>2.0000000000000001E-4</v>
      </c>
      <c r="E101" s="23">
        <v>4.0000000000000002E-4</v>
      </c>
      <c r="F101" s="23">
        <v>6.9999999999999999E-4</v>
      </c>
      <c r="G101" s="23">
        <v>1.2999999999999999E-3</v>
      </c>
      <c r="H101" s="23">
        <v>2.9999999999999997E-4</v>
      </c>
      <c r="I101" s="23">
        <v>1.8E-3</v>
      </c>
      <c r="J101" s="23">
        <v>2.9999999999999997E-4</v>
      </c>
      <c r="K101" s="23">
        <v>0</v>
      </c>
    </row>
    <row r="102" spans="1:11" ht="13.4" customHeight="1">
      <c r="A102" t="s">
        <v>38</v>
      </c>
      <c r="B102" t="s">
        <v>320</v>
      </c>
      <c r="C102" s="23">
        <v>0</v>
      </c>
      <c r="D102" s="23">
        <v>0</v>
      </c>
      <c r="E102" s="23">
        <v>0</v>
      </c>
      <c r="F102" s="23">
        <v>0</v>
      </c>
      <c r="G102" s="23">
        <v>0</v>
      </c>
      <c r="H102" s="23">
        <v>0</v>
      </c>
      <c r="I102" s="23">
        <v>5.0000000000000001E-4</v>
      </c>
      <c r="J102" s="23">
        <v>1E-4</v>
      </c>
      <c r="K102" s="23">
        <v>0</v>
      </c>
    </row>
    <row r="103" spans="1:11" ht="13.4" customHeight="1">
      <c r="A103" t="s">
        <v>39</v>
      </c>
      <c r="B103" t="s">
        <v>320</v>
      </c>
      <c r="C103" s="23">
        <v>0</v>
      </c>
      <c r="D103" s="23">
        <v>0</v>
      </c>
      <c r="E103" s="23">
        <v>0</v>
      </c>
      <c r="F103" s="23">
        <v>0</v>
      </c>
      <c r="G103" s="23">
        <v>1E-4</v>
      </c>
      <c r="H103" s="23">
        <v>0</v>
      </c>
      <c r="I103" s="23">
        <v>2.0000000000000001E-4</v>
      </c>
      <c r="J103" s="23">
        <v>0</v>
      </c>
      <c r="K103" s="23">
        <v>0</v>
      </c>
    </row>
    <row r="104" spans="1:11" ht="13.4" customHeight="1">
      <c r="A104" t="s">
        <v>40</v>
      </c>
      <c r="B104" t="s">
        <v>320</v>
      </c>
      <c r="C104" s="23">
        <v>1E-4</v>
      </c>
      <c r="D104" s="23">
        <v>0</v>
      </c>
      <c r="E104" s="23">
        <v>0</v>
      </c>
      <c r="F104" s="23">
        <v>0</v>
      </c>
      <c r="G104" s="23">
        <v>2.9999999999999997E-4</v>
      </c>
      <c r="H104" s="23">
        <v>2.0000000000000001E-4</v>
      </c>
      <c r="I104" s="23">
        <v>4.0000000000000002E-4</v>
      </c>
      <c r="J104" s="23">
        <v>0</v>
      </c>
      <c r="K104" s="23">
        <v>0</v>
      </c>
    </row>
    <row r="105" spans="1:11" ht="13.4" customHeight="1">
      <c r="A105" t="s">
        <v>41</v>
      </c>
      <c r="B105" t="s">
        <v>320</v>
      </c>
      <c r="C105" s="23">
        <v>2.0000000000000001E-4</v>
      </c>
      <c r="D105" s="23">
        <v>2.0000000000000001E-4</v>
      </c>
      <c r="E105" s="23">
        <v>2.0000000000000001E-4</v>
      </c>
      <c r="F105" s="23">
        <v>2.0000000000000001E-4</v>
      </c>
      <c r="G105" s="23">
        <v>4.0000000000000002E-4</v>
      </c>
      <c r="H105" s="23">
        <v>2.0000000000000001E-4</v>
      </c>
      <c r="I105" s="23">
        <v>5.9999999999999995E-4</v>
      </c>
      <c r="J105" s="23">
        <v>2.0000000000000001E-4</v>
      </c>
      <c r="K105" s="23">
        <v>0</v>
      </c>
    </row>
    <row r="106" spans="1:11" ht="13.4" customHeight="1">
      <c r="A106" t="s">
        <v>42</v>
      </c>
      <c r="B106" t="s">
        <v>319</v>
      </c>
      <c r="C106" s="23">
        <v>8.2000000000000007E-3</v>
      </c>
      <c r="D106" s="23">
        <v>9.1000000000000004E-3</v>
      </c>
      <c r="E106" s="23">
        <v>4.0000000000000002E-4</v>
      </c>
      <c r="F106" s="23">
        <v>2.53E-2</v>
      </c>
      <c r="G106" s="23">
        <v>4.0000000000000002E-4</v>
      </c>
      <c r="H106" s="23">
        <v>2.0999999999999999E-3</v>
      </c>
      <c r="I106" s="23">
        <v>4.0000000000000002E-4</v>
      </c>
      <c r="J106" s="23">
        <v>2.3E-3</v>
      </c>
      <c r="K106" s="23">
        <v>0</v>
      </c>
    </row>
    <row r="107" spans="1:11" ht="13.4" customHeight="1">
      <c r="A107" t="s">
        <v>43</v>
      </c>
      <c r="B107" t="s">
        <v>319</v>
      </c>
      <c r="C107" s="23">
        <v>8.6E-3</v>
      </c>
      <c r="D107" s="23">
        <v>2.0000000000000001E-4</v>
      </c>
      <c r="E107" s="23">
        <v>2.3999999999999998E-3</v>
      </c>
      <c r="F107" s="23">
        <v>1.32E-2</v>
      </c>
      <c r="G107" s="23">
        <v>5.1999999999999998E-3</v>
      </c>
      <c r="H107" s="23">
        <v>3.1300000000000001E-2</v>
      </c>
      <c r="I107" s="23">
        <v>4.0000000000000002E-4</v>
      </c>
      <c r="J107" s="23">
        <v>4.3200000000000002E-2</v>
      </c>
      <c r="K107" s="23">
        <v>0</v>
      </c>
    </row>
    <row r="108" spans="1:11" ht="13.4" customHeight="1">
      <c r="A108" t="s">
        <v>44</v>
      </c>
      <c r="B108" t="s">
        <v>319</v>
      </c>
      <c r="C108" s="23">
        <v>1.2200000000000001E-2</v>
      </c>
      <c r="D108" s="23">
        <v>2.0000000000000001E-4</v>
      </c>
      <c r="E108" s="23">
        <v>2.0000000000000001E-4</v>
      </c>
      <c r="F108" s="23">
        <v>1.8E-3</v>
      </c>
      <c r="G108" s="23">
        <v>1.6000000000000001E-3</v>
      </c>
      <c r="H108" s="23">
        <v>7.6700000000000004E-2</v>
      </c>
      <c r="I108" s="23">
        <v>7.3000000000000001E-3</v>
      </c>
      <c r="J108" s="23">
        <v>4.1999999999999997E-3</v>
      </c>
      <c r="K108" s="23">
        <v>0</v>
      </c>
    </row>
    <row r="109" spans="1:11" ht="13.4" customHeight="1">
      <c r="A109" t="s">
        <v>45</v>
      </c>
      <c r="B109" t="s">
        <v>319</v>
      </c>
      <c r="C109" s="23">
        <v>1.1000000000000001E-3</v>
      </c>
      <c r="D109" s="23">
        <v>2.9999999999999997E-4</v>
      </c>
      <c r="E109" s="23">
        <v>2.0000000000000001E-4</v>
      </c>
      <c r="F109" s="23">
        <v>1E-3</v>
      </c>
      <c r="G109" s="23">
        <v>1.1999999999999999E-3</v>
      </c>
      <c r="H109" s="23">
        <v>4.0000000000000001E-3</v>
      </c>
      <c r="I109" s="23">
        <v>1.1999999999999999E-3</v>
      </c>
      <c r="J109" s="23">
        <v>8.2000000000000007E-3</v>
      </c>
      <c r="K109" s="23">
        <v>0</v>
      </c>
    </row>
    <row r="110" spans="1:11" ht="13.4" customHeight="1">
      <c r="A110" t="s">
        <v>46</v>
      </c>
      <c r="B110" t="s">
        <v>319</v>
      </c>
      <c r="C110" s="23">
        <v>4.0000000000000002E-4</v>
      </c>
      <c r="D110" s="23">
        <v>2.0000000000000001E-4</v>
      </c>
      <c r="E110" s="23">
        <v>2.9999999999999997E-4</v>
      </c>
      <c r="F110" s="23">
        <v>2.9999999999999997E-4</v>
      </c>
      <c r="G110" s="23">
        <v>2.0000000000000001E-4</v>
      </c>
      <c r="H110" s="23">
        <v>1.1999999999999999E-3</v>
      </c>
      <c r="I110" s="23">
        <v>4.0000000000000002E-4</v>
      </c>
      <c r="J110" s="23">
        <v>2.9999999999999997E-4</v>
      </c>
      <c r="K110" s="23">
        <v>1E-4</v>
      </c>
    </row>
    <row r="111" spans="1:11" ht="13.4" customHeight="1">
      <c r="A111" t="s">
        <v>47</v>
      </c>
      <c r="B111" t="s">
        <v>319</v>
      </c>
      <c r="C111" s="23">
        <v>8.0000000000000004E-4</v>
      </c>
      <c r="D111" s="23">
        <v>1E-4</v>
      </c>
      <c r="E111" s="23">
        <v>1E-4</v>
      </c>
      <c r="F111" s="23">
        <v>6.9999999999999999E-4</v>
      </c>
      <c r="G111" s="23">
        <v>5.9999999999999995E-4</v>
      </c>
      <c r="H111" s="23">
        <v>3.5000000000000001E-3</v>
      </c>
      <c r="I111" s="23">
        <v>2.0000000000000001E-4</v>
      </c>
      <c r="J111" s="23">
        <v>8.9999999999999998E-4</v>
      </c>
      <c r="K111" s="23">
        <v>0</v>
      </c>
    </row>
    <row r="112" spans="1:11" ht="13.4" customHeight="1">
      <c r="A112" t="s">
        <v>48</v>
      </c>
      <c r="B112" t="s">
        <v>318</v>
      </c>
      <c r="C112" s="23">
        <v>2.9999999999999997E-4</v>
      </c>
      <c r="D112" s="23">
        <v>2.9999999999999997E-4</v>
      </c>
      <c r="E112" s="23">
        <v>2.9999999999999997E-4</v>
      </c>
      <c r="F112" s="23">
        <v>5.0000000000000001E-4</v>
      </c>
      <c r="G112" s="23">
        <v>5.0000000000000001E-4</v>
      </c>
      <c r="H112" s="23">
        <v>2.0000000000000001E-4</v>
      </c>
      <c r="I112" s="23">
        <v>2.9999999999999997E-4</v>
      </c>
      <c r="J112" s="23">
        <v>1E-4</v>
      </c>
      <c r="K112" s="23">
        <v>0</v>
      </c>
    </row>
    <row r="113" spans="1:11" ht="13.4" customHeight="1">
      <c r="A113" t="s">
        <v>49</v>
      </c>
      <c r="B113" t="s">
        <v>318</v>
      </c>
      <c r="C113" s="23">
        <v>0</v>
      </c>
      <c r="D113" s="23">
        <v>0</v>
      </c>
      <c r="E113" s="23">
        <v>0</v>
      </c>
      <c r="F113" s="23">
        <v>0</v>
      </c>
      <c r="G113" s="23">
        <v>0</v>
      </c>
      <c r="H113" s="23">
        <v>0</v>
      </c>
      <c r="I113" s="23">
        <v>2.0000000000000001E-4</v>
      </c>
      <c r="J113" s="23">
        <v>0</v>
      </c>
      <c r="K113" s="23">
        <v>0</v>
      </c>
    </row>
    <row r="114" spans="1:11" ht="13.4" customHeight="1">
      <c r="A114" t="s">
        <v>50</v>
      </c>
      <c r="B114" t="s">
        <v>318</v>
      </c>
      <c r="C114" s="23">
        <v>1E-4</v>
      </c>
      <c r="D114" s="23">
        <v>0</v>
      </c>
      <c r="E114" s="23">
        <v>2.0000000000000001E-4</v>
      </c>
      <c r="F114" s="23">
        <v>0</v>
      </c>
      <c r="G114" s="23">
        <v>1E-4</v>
      </c>
      <c r="H114" s="23">
        <v>0</v>
      </c>
      <c r="I114" s="23">
        <v>2.0000000000000001E-4</v>
      </c>
      <c r="J114" s="23">
        <v>0</v>
      </c>
      <c r="K114" s="23">
        <v>0</v>
      </c>
    </row>
    <row r="115" spans="1:11" ht="13.4" customHeight="1">
      <c r="A115" t="s">
        <v>51</v>
      </c>
      <c r="B115" t="s">
        <v>318</v>
      </c>
      <c r="C115" s="23">
        <v>0</v>
      </c>
      <c r="D115" s="23">
        <v>0</v>
      </c>
      <c r="E115" s="23">
        <v>0</v>
      </c>
      <c r="F115" s="23">
        <v>0</v>
      </c>
      <c r="G115" s="23">
        <v>0</v>
      </c>
      <c r="H115" s="23">
        <v>0</v>
      </c>
      <c r="I115" s="23">
        <v>1E-4</v>
      </c>
      <c r="J115" s="23">
        <v>0</v>
      </c>
      <c r="K115" s="23">
        <v>0</v>
      </c>
    </row>
    <row r="116" spans="1:11" ht="13.4" customHeight="1">
      <c r="A116" t="s">
        <v>52</v>
      </c>
      <c r="B116" t="s">
        <v>318</v>
      </c>
      <c r="C116" s="23">
        <v>0</v>
      </c>
      <c r="D116" s="23">
        <v>0</v>
      </c>
      <c r="E116" s="23">
        <v>0</v>
      </c>
      <c r="F116" s="23">
        <v>0</v>
      </c>
      <c r="G116" s="23">
        <v>0</v>
      </c>
      <c r="H116" s="23">
        <v>0</v>
      </c>
      <c r="I116" s="23">
        <v>0</v>
      </c>
      <c r="J116" s="23">
        <v>0</v>
      </c>
      <c r="K116" s="23">
        <v>0</v>
      </c>
    </row>
    <row r="117" spans="1:11" ht="13.4" customHeight="1">
      <c r="A117" t="s">
        <v>53</v>
      </c>
      <c r="B117" t="s">
        <v>318</v>
      </c>
      <c r="C117" s="23">
        <v>0</v>
      </c>
      <c r="D117" s="23">
        <v>1E-4</v>
      </c>
      <c r="E117" s="23">
        <v>0</v>
      </c>
      <c r="F117" s="23">
        <v>0</v>
      </c>
      <c r="G117" s="23">
        <v>0</v>
      </c>
      <c r="H117" s="23">
        <v>0</v>
      </c>
      <c r="I117" s="23">
        <v>0</v>
      </c>
      <c r="J117" s="23">
        <v>0</v>
      </c>
      <c r="K117" s="23">
        <v>0</v>
      </c>
    </row>
    <row r="118" spans="1:11" ht="13.4" customHeight="1">
      <c r="A118" t="s">
        <v>54</v>
      </c>
      <c r="B118" t="s">
        <v>318</v>
      </c>
      <c r="C118" s="23">
        <v>0</v>
      </c>
      <c r="D118" s="23">
        <v>0</v>
      </c>
      <c r="E118" s="23">
        <v>0</v>
      </c>
      <c r="F118" s="23">
        <v>0</v>
      </c>
      <c r="G118" s="23">
        <v>0</v>
      </c>
      <c r="H118" s="23">
        <v>0</v>
      </c>
      <c r="I118" s="23">
        <v>0</v>
      </c>
      <c r="J118" s="23">
        <v>0</v>
      </c>
      <c r="K118" s="23">
        <v>0</v>
      </c>
    </row>
    <row r="119" spans="1:11" ht="13.4" customHeight="1">
      <c r="A119" t="s">
        <v>55</v>
      </c>
      <c r="B119" t="s">
        <v>318</v>
      </c>
      <c r="C119" s="23">
        <v>1E-4</v>
      </c>
      <c r="D119" s="23">
        <v>1E-4</v>
      </c>
      <c r="E119" s="23">
        <v>1E-4</v>
      </c>
      <c r="F119" s="23">
        <v>2.0000000000000001E-4</v>
      </c>
      <c r="G119" s="23">
        <v>0</v>
      </c>
      <c r="H119" s="23">
        <v>0</v>
      </c>
      <c r="I119" s="23">
        <v>2.0000000000000001E-4</v>
      </c>
      <c r="J119" s="23">
        <v>0</v>
      </c>
      <c r="K119" s="23">
        <v>0</v>
      </c>
    </row>
    <row r="120" spans="1:11" ht="13.4" customHeight="1">
      <c r="A120" t="s">
        <v>56</v>
      </c>
      <c r="B120" t="s">
        <v>318</v>
      </c>
      <c r="C120" s="23">
        <v>1E-4</v>
      </c>
      <c r="D120" s="23">
        <v>2.0000000000000001E-4</v>
      </c>
      <c r="E120" s="23">
        <v>2.0000000000000001E-4</v>
      </c>
      <c r="F120" s="23">
        <v>2.0000000000000001E-4</v>
      </c>
      <c r="G120" s="23">
        <v>1E-4</v>
      </c>
      <c r="H120" s="23">
        <v>1E-4</v>
      </c>
      <c r="I120" s="23">
        <v>1E-4</v>
      </c>
      <c r="J120" s="23">
        <v>0</v>
      </c>
      <c r="K120" s="23">
        <v>0</v>
      </c>
    </row>
    <row r="121" spans="1:11" ht="13.4" customHeight="1">
      <c r="A121" t="s">
        <v>57</v>
      </c>
      <c r="B121" t="s">
        <v>318</v>
      </c>
      <c r="C121" s="23">
        <v>0</v>
      </c>
      <c r="D121" s="23">
        <v>0</v>
      </c>
      <c r="E121" s="23">
        <v>0</v>
      </c>
      <c r="F121" s="23">
        <v>0</v>
      </c>
      <c r="G121" s="23">
        <v>0</v>
      </c>
      <c r="H121" s="23">
        <v>0</v>
      </c>
      <c r="I121" s="23">
        <v>0</v>
      </c>
      <c r="J121" s="23">
        <v>0</v>
      </c>
      <c r="K121" s="23">
        <v>0</v>
      </c>
    </row>
    <row r="122" spans="1:11" ht="13.4" customHeight="1">
      <c r="A122" t="s">
        <v>58</v>
      </c>
      <c r="B122" t="s">
        <v>318</v>
      </c>
      <c r="C122" s="23">
        <v>1E-4</v>
      </c>
      <c r="D122" s="23">
        <v>1E-4</v>
      </c>
      <c r="E122" s="23">
        <v>1E-4</v>
      </c>
      <c r="F122" s="23">
        <v>1E-4</v>
      </c>
      <c r="G122" s="23">
        <v>1E-4</v>
      </c>
      <c r="H122" s="23">
        <v>0</v>
      </c>
      <c r="I122" s="23">
        <v>1E-4</v>
      </c>
      <c r="J122" s="23">
        <v>1E-4</v>
      </c>
      <c r="K122" s="23">
        <v>0</v>
      </c>
    </row>
    <row r="123" spans="1:11" ht="13.4" customHeight="1">
      <c r="A123" t="s">
        <v>59</v>
      </c>
      <c r="B123" t="s">
        <v>318</v>
      </c>
      <c r="C123" s="23">
        <v>1E-4</v>
      </c>
      <c r="D123" s="23">
        <v>1E-4</v>
      </c>
      <c r="E123" s="23">
        <v>1E-4</v>
      </c>
      <c r="F123" s="23">
        <v>0</v>
      </c>
      <c r="G123" s="23">
        <v>6.9999999999999999E-4</v>
      </c>
      <c r="H123" s="23">
        <v>1E-4</v>
      </c>
      <c r="I123" s="23">
        <v>2.0000000000000001E-4</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0</v>
      </c>
      <c r="D125" s="23">
        <v>0</v>
      </c>
      <c r="E125" s="23">
        <v>1E-4</v>
      </c>
      <c r="F125" s="23">
        <v>1E-4</v>
      </c>
      <c r="G125" s="23">
        <v>0</v>
      </c>
      <c r="H125" s="23">
        <v>0</v>
      </c>
      <c r="I125" s="23">
        <v>0</v>
      </c>
      <c r="J125" s="23">
        <v>0</v>
      </c>
      <c r="K125" s="23">
        <v>0</v>
      </c>
    </row>
    <row r="126" spans="1:11" ht="13.4" customHeight="1">
      <c r="A126" t="s">
        <v>62</v>
      </c>
      <c r="B126" t="s">
        <v>318</v>
      </c>
      <c r="C126" s="23">
        <v>1E-4</v>
      </c>
      <c r="D126" s="23">
        <v>1E-4</v>
      </c>
      <c r="E126" s="23">
        <v>2.9999999999999997E-4</v>
      </c>
      <c r="F126" s="23">
        <v>1E-4</v>
      </c>
      <c r="G126" s="23">
        <v>1E-4</v>
      </c>
      <c r="H126" s="23">
        <v>1E-4</v>
      </c>
      <c r="I126" s="23">
        <v>1E-4</v>
      </c>
      <c r="J126" s="23">
        <v>1E-4</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1E-4</v>
      </c>
      <c r="D128" s="23">
        <v>1E-4</v>
      </c>
      <c r="E128" s="23">
        <v>1E-4</v>
      </c>
      <c r="F128" s="23">
        <v>0</v>
      </c>
      <c r="G128" s="23">
        <v>0</v>
      </c>
      <c r="H128" s="23">
        <v>0</v>
      </c>
      <c r="I128" s="23">
        <v>0</v>
      </c>
      <c r="J128" s="23">
        <v>1E-4</v>
      </c>
      <c r="K128" s="23">
        <v>0</v>
      </c>
    </row>
    <row r="129" spans="1:11" ht="13.4" customHeight="1">
      <c r="A129" t="s">
        <v>65</v>
      </c>
      <c r="B129" t="s">
        <v>318</v>
      </c>
      <c r="C129" s="23">
        <v>0</v>
      </c>
      <c r="D129" s="23">
        <v>0</v>
      </c>
      <c r="E129" s="23">
        <v>0</v>
      </c>
      <c r="F129" s="23">
        <v>0</v>
      </c>
      <c r="G129" s="23">
        <v>1E-4</v>
      </c>
      <c r="H129" s="23">
        <v>0</v>
      </c>
      <c r="I129" s="23">
        <v>0</v>
      </c>
      <c r="J129" s="23">
        <v>0</v>
      </c>
      <c r="K129" s="23">
        <v>0</v>
      </c>
    </row>
    <row r="130" spans="1:11" ht="13.4" customHeight="1">
      <c r="A130" t="s">
        <v>66</v>
      </c>
      <c r="B130" t="s">
        <v>318</v>
      </c>
      <c r="C130" s="23">
        <v>1E-4</v>
      </c>
      <c r="D130" s="23">
        <v>0</v>
      </c>
      <c r="E130" s="23">
        <v>1E-4</v>
      </c>
      <c r="F130" s="23">
        <v>1E-4</v>
      </c>
      <c r="G130" s="23">
        <v>1E-4</v>
      </c>
      <c r="H130" s="23">
        <v>1E-4</v>
      </c>
      <c r="I130" s="23">
        <v>2.9999999999999997E-4</v>
      </c>
      <c r="J130" s="23">
        <v>0</v>
      </c>
      <c r="K130" s="23">
        <v>0</v>
      </c>
    </row>
    <row r="131" spans="1:11" ht="13.4" customHeight="1">
      <c r="A131" t="s">
        <v>67</v>
      </c>
      <c r="B131" t="s">
        <v>318</v>
      </c>
      <c r="C131" s="23">
        <v>-5.9999999999999995E-4</v>
      </c>
      <c r="D131" s="23">
        <v>-5.9999999999999995E-4</v>
      </c>
      <c r="E131" s="23">
        <v>-5.9999999999999995E-4</v>
      </c>
      <c r="F131" s="23">
        <v>-5.9999999999999995E-4</v>
      </c>
      <c r="G131" s="23">
        <v>-6.9999999999999999E-4</v>
      </c>
      <c r="H131" s="23">
        <v>-2.9999999999999997E-4</v>
      </c>
      <c r="I131" s="23">
        <v>-5.0000000000000001E-4</v>
      </c>
      <c r="J131" s="23">
        <v>-5.0000000000000001E-4</v>
      </c>
      <c r="K131" s="23">
        <v>-2.0000000000000001E-4</v>
      </c>
    </row>
    <row r="132" spans="1:11" ht="13.4" customHeight="1">
      <c r="A132" t="s">
        <v>68</v>
      </c>
      <c r="B132" t="s">
        <v>318</v>
      </c>
      <c r="C132" s="23">
        <v>0</v>
      </c>
      <c r="D132" s="23">
        <v>0</v>
      </c>
      <c r="E132" s="23">
        <v>1E-4</v>
      </c>
      <c r="F132" s="23">
        <v>0</v>
      </c>
      <c r="G132" s="23">
        <v>0</v>
      </c>
      <c r="H132" s="23">
        <v>0</v>
      </c>
      <c r="I132" s="23">
        <v>4.0000000000000002E-4</v>
      </c>
      <c r="J132" s="23">
        <v>0</v>
      </c>
      <c r="K132" s="23">
        <v>0</v>
      </c>
    </row>
    <row r="133" spans="1:11" ht="13.4" customHeight="1">
      <c r="A133" t="s">
        <v>69</v>
      </c>
      <c r="B133" t="s">
        <v>318</v>
      </c>
      <c r="C133" s="23">
        <v>0</v>
      </c>
      <c r="D133" s="23">
        <v>0</v>
      </c>
      <c r="E133" s="23">
        <v>0</v>
      </c>
      <c r="F133" s="23">
        <v>0</v>
      </c>
      <c r="G133" s="23">
        <v>0</v>
      </c>
      <c r="H133" s="23">
        <v>0</v>
      </c>
      <c r="I133" s="23">
        <v>0</v>
      </c>
      <c r="J133" s="23">
        <v>0</v>
      </c>
      <c r="K133" s="23">
        <v>0</v>
      </c>
    </row>
    <row r="134" spans="1:11" ht="13.4" customHeight="1">
      <c r="A134" t="s">
        <v>70</v>
      </c>
      <c r="B134" t="s">
        <v>318</v>
      </c>
      <c r="C134" s="23">
        <v>0</v>
      </c>
      <c r="D134" s="23">
        <v>0</v>
      </c>
      <c r="E134" s="23">
        <v>0</v>
      </c>
      <c r="F134" s="23">
        <v>0</v>
      </c>
      <c r="G134" s="23">
        <v>0</v>
      </c>
      <c r="H134" s="23">
        <v>0</v>
      </c>
      <c r="I134" s="23">
        <v>0</v>
      </c>
      <c r="J134" s="23">
        <v>0</v>
      </c>
      <c r="K134" s="23">
        <v>0</v>
      </c>
    </row>
    <row r="135" spans="1:11" ht="13.4" customHeight="1">
      <c r="A135" t="s">
        <v>71</v>
      </c>
      <c r="B135" t="s">
        <v>318</v>
      </c>
      <c r="C135" s="23">
        <v>2.9999999999999997E-4</v>
      </c>
      <c r="D135" s="23">
        <v>2.0000000000000001E-4</v>
      </c>
      <c r="E135" s="23">
        <v>4.0000000000000002E-4</v>
      </c>
      <c r="F135" s="23">
        <v>2.9999999999999997E-4</v>
      </c>
      <c r="G135" s="23">
        <v>1E-4</v>
      </c>
      <c r="H135" s="23">
        <v>4.0000000000000002E-4</v>
      </c>
      <c r="I135" s="23">
        <v>1E-4</v>
      </c>
      <c r="J135" s="23">
        <v>0</v>
      </c>
      <c r="K135" s="23">
        <v>0</v>
      </c>
    </row>
    <row r="136" spans="1:11" ht="13.4" customHeight="1">
      <c r="A136" t="s">
        <v>72</v>
      </c>
      <c r="B136" t="s">
        <v>318</v>
      </c>
      <c r="C136" s="23">
        <v>2.0000000000000001E-4</v>
      </c>
      <c r="D136" s="23">
        <v>2.0000000000000001E-4</v>
      </c>
      <c r="E136" s="23">
        <v>2.9999999999999997E-4</v>
      </c>
      <c r="F136" s="23">
        <v>1E-4</v>
      </c>
      <c r="G136" s="23">
        <v>1E-4</v>
      </c>
      <c r="H136" s="23">
        <v>1E-4</v>
      </c>
      <c r="I136" s="23">
        <v>1E-4</v>
      </c>
      <c r="J136" s="23">
        <v>1E-4</v>
      </c>
      <c r="K136" s="23">
        <v>0</v>
      </c>
    </row>
    <row r="137" spans="1:11" ht="13.4" customHeight="1">
      <c r="A137" t="s">
        <v>73</v>
      </c>
      <c r="B137" t="s">
        <v>318</v>
      </c>
      <c r="C137" s="23">
        <v>0</v>
      </c>
      <c r="D137" s="23">
        <v>0</v>
      </c>
      <c r="E137" s="23">
        <v>0</v>
      </c>
      <c r="F137" s="23">
        <v>0</v>
      </c>
      <c r="G137" s="23">
        <v>0</v>
      </c>
      <c r="H137" s="23">
        <v>0</v>
      </c>
      <c r="I137" s="23">
        <v>0</v>
      </c>
      <c r="J137" s="23">
        <v>0</v>
      </c>
      <c r="K137" s="23">
        <v>0</v>
      </c>
    </row>
    <row r="138" spans="1:11" ht="13.4" customHeight="1">
      <c r="A138" t="s">
        <v>74</v>
      </c>
      <c r="B138" t="s">
        <v>318</v>
      </c>
      <c r="C138" s="23">
        <v>4.0000000000000002E-4</v>
      </c>
      <c r="D138" s="23">
        <v>2.9999999999999997E-4</v>
      </c>
      <c r="E138" s="23">
        <v>4.0000000000000002E-4</v>
      </c>
      <c r="F138" s="23">
        <v>5.9999999999999995E-4</v>
      </c>
      <c r="G138" s="23">
        <v>2.0000000000000001E-4</v>
      </c>
      <c r="H138" s="23">
        <v>6.9999999999999999E-4</v>
      </c>
      <c r="I138" s="23">
        <v>2.0000000000000001E-4</v>
      </c>
      <c r="J138" s="23">
        <v>4.0000000000000002E-4</v>
      </c>
      <c r="K138" s="23">
        <v>0</v>
      </c>
    </row>
    <row r="139" spans="1:11" ht="13.4" customHeight="1">
      <c r="A139" t="s">
        <v>75</v>
      </c>
      <c r="B139" t="s">
        <v>318</v>
      </c>
      <c r="C139" s="23">
        <v>1E-4</v>
      </c>
      <c r="D139" s="23">
        <v>2.0000000000000001E-4</v>
      </c>
      <c r="E139" s="23">
        <v>2.0000000000000001E-4</v>
      </c>
      <c r="F139" s="23">
        <v>1E-4</v>
      </c>
      <c r="G139" s="23">
        <v>1E-4</v>
      </c>
      <c r="H139" s="23">
        <v>0</v>
      </c>
      <c r="I139" s="23">
        <v>0</v>
      </c>
      <c r="J139" s="23">
        <v>0</v>
      </c>
      <c r="K139" s="23">
        <v>0</v>
      </c>
    </row>
    <row r="140" spans="1:11" ht="13.4" customHeight="1">
      <c r="A140" t="s">
        <v>76</v>
      </c>
      <c r="B140" t="s">
        <v>318</v>
      </c>
      <c r="C140" s="23">
        <v>2.9999999999999997E-4</v>
      </c>
      <c r="D140" s="23">
        <v>2.0000000000000001E-4</v>
      </c>
      <c r="E140" s="23">
        <v>4.0000000000000002E-4</v>
      </c>
      <c r="F140" s="23">
        <v>2.0000000000000001E-4</v>
      </c>
      <c r="G140" s="23">
        <v>2.9999999999999997E-4</v>
      </c>
      <c r="H140" s="23">
        <v>2.0000000000000001E-4</v>
      </c>
      <c r="I140" s="23">
        <v>1E-4</v>
      </c>
      <c r="J140" s="23">
        <v>2.0000000000000001E-4</v>
      </c>
      <c r="K140" s="23">
        <v>0</v>
      </c>
    </row>
    <row r="141" spans="1:11" ht="13.4" customHeight="1">
      <c r="A141" t="s">
        <v>77</v>
      </c>
      <c r="B141" t="s">
        <v>318</v>
      </c>
      <c r="C141" s="23">
        <v>0</v>
      </c>
      <c r="D141" s="23">
        <v>0</v>
      </c>
      <c r="E141" s="23">
        <v>0</v>
      </c>
      <c r="F141" s="23">
        <v>0</v>
      </c>
      <c r="G141" s="23">
        <v>0</v>
      </c>
      <c r="H141" s="23">
        <v>0</v>
      </c>
      <c r="I141" s="23">
        <v>0</v>
      </c>
      <c r="J141" s="23">
        <v>0</v>
      </c>
      <c r="K141" s="23">
        <v>0</v>
      </c>
    </row>
    <row r="142" spans="1:11" ht="13.4" customHeight="1">
      <c r="A142" t="s">
        <v>78</v>
      </c>
      <c r="B142" t="s">
        <v>318</v>
      </c>
      <c r="C142" s="23">
        <v>1E-4</v>
      </c>
      <c r="D142" s="23">
        <v>1E-4</v>
      </c>
      <c r="E142" s="23">
        <v>1E-4</v>
      </c>
      <c r="F142" s="23">
        <v>1E-4</v>
      </c>
      <c r="G142" s="23">
        <v>2.0000000000000001E-4</v>
      </c>
      <c r="H142" s="23">
        <v>0</v>
      </c>
      <c r="I142" s="23">
        <v>0</v>
      </c>
      <c r="J142" s="23">
        <v>0</v>
      </c>
      <c r="K142" s="23">
        <v>0</v>
      </c>
    </row>
    <row r="143" spans="1:11" ht="13.4" customHeight="1">
      <c r="A143" t="s">
        <v>79</v>
      </c>
      <c r="B143" t="s">
        <v>318</v>
      </c>
      <c r="C143" s="23">
        <v>0</v>
      </c>
      <c r="D143" s="23">
        <v>0</v>
      </c>
      <c r="E143" s="23">
        <v>0</v>
      </c>
      <c r="F143" s="23">
        <v>0</v>
      </c>
      <c r="G143" s="23">
        <v>0</v>
      </c>
      <c r="H143" s="23">
        <v>0</v>
      </c>
      <c r="I143" s="23">
        <v>0</v>
      </c>
      <c r="J143" s="23">
        <v>-2.9999999999999997E-4</v>
      </c>
      <c r="K143" s="23">
        <v>0</v>
      </c>
    </row>
    <row r="144" spans="1:11" ht="13.4" customHeight="1">
      <c r="A144" t="s">
        <v>80</v>
      </c>
      <c r="B144" t="s">
        <v>318</v>
      </c>
      <c r="C144" s="23">
        <v>6.9999999999999999E-4</v>
      </c>
      <c r="D144" s="23">
        <v>8.0000000000000004E-4</v>
      </c>
      <c r="E144" s="23">
        <v>5.0000000000000001E-4</v>
      </c>
      <c r="F144" s="23">
        <v>1E-3</v>
      </c>
      <c r="G144" s="23">
        <v>6.9999999999999999E-4</v>
      </c>
      <c r="H144" s="23">
        <v>6.9999999999999999E-4</v>
      </c>
      <c r="I144" s="23">
        <v>1.1000000000000001E-3</v>
      </c>
      <c r="J144" s="23">
        <v>2.0000000000000001E-4</v>
      </c>
      <c r="K144" s="23">
        <v>1E-4</v>
      </c>
    </row>
    <row r="145" spans="1:11" ht="13.4" customHeight="1">
      <c r="A145" t="s">
        <v>81</v>
      </c>
      <c r="B145" t="s">
        <v>318</v>
      </c>
      <c r="C145" s="23">
        <v>2.0000000000000001E-4</v>
      </c>
      <c r="D145" s="23">
        <v>2.0000000000000001E-4</v>
      </c>
      <c r="E145" s="23">
        <v>2.9999999999999997E-4</v>
      </c>
      <c r="F145" s="23">
        <v>2.9999999999999997E-4</v>
      </c>
      <c r="G145" s="23">
        <v>2.0000000000000001E-4</v>
      </c>
      <c r="H145" s="23">
        <v>1E-4</v>
      </c>
      <c r="I145" s="23">
        <v>2.9999999999999997E-4</v>
      </c>
      <c r="J145" s="23">
        <v>2.0000000000000001E-4</v>
      </c>
      <c r="K145" s="23">
        <v>0</v>
      </c>
    </row>
    <row r="146" spans="1:11" ht="13.4" customHeight="1">
      <c r="A146" t="s">
        <v>82</v>
      </c>
      <c r="B146" t="s">
        <v>318</v>
      </c>
      <c r="C146" s="23">
        <v>0</v>
      </c>
      <c r="D146" s="23">
        <v>0</v>
      </c>
      <c r="E146" s="23">
        <v>0</v>
      </c>
      <c r="F146" s="23">
        <v>0</v>
      </c>
      <c r="G146" s="23">
        <v>0</v>
      </c>
      <c r="H146" s="23">
        <v>0</v>
      </c>
      <c r="I146" s="23">
        <v>0</v>
      </c>
      <c r="J146" s="23">
        <v>1E-4</v>
      </c>
      <c r="K146" s="23">
        <v>0</v>
      </c>
    </row>
    <row r="147" spans="1:11" ht="13.4" customHeight="1">
      <c r="A147" t="s">
        <v>83</v>
      </c>
      <c r="B147" t="s">
        <v>318</v>
      </c>
      <c r="C147" s="23">
        <v>2.0000000000000001E-4</v>
      </c>
      <c r="D147" s="23">
        <v>2.9999999999999997E-4</v>
      </c>
      <c r="E147" s="23">
        <v>2.0000000000000001E-4</v>
      </c>
      <c r="F147" s="23">
        <v>2.0000000000000001E-4</v>
      </c>
      <c r="G147" s="23">
        <v>4.0000000000000002E-4</v>
      </c>
      <c r="H147" s="23">
        <v>2.0000000000000001E-4</v>
      </c>
      <c r="I147" s="23">
        <v>2.0000000000000001E-4</v>
      </c>
      <c r="J147" s="23">
        <v>1E-4</v>
      </c>
      <c r="K147" s="23">
        <v>0</v>
      </c>
    </row>
    <row r="148" spans="1:11" ht="13.4" customHeight="1">
      <c r="A148" t="s">
        <v>84</v>
      </c>
      <c r="B148" t="s">
        <v>318</v>
      </c>
      <c r="C148" s="23">
        <v>2.9999999999999997E-4</v>
      </c>
      <c r="D148" s="23">
        <v>1E-4</v>
      </c>
      <c r="E148" s="23">
        <v>1E-4</v>
      </c>
      <c r="F148" s="23">
        <v>4.0000000000000002E-4</v>
      </c>
      <c r="G148" s="23">
        <v>2.0000000000000001E-4</v>
      </c>
      <c r="H148" s="23">
        <v>8.9999999999999998E-4</v>
      </c>
      <c r="I148" s="23">
        <v>8.0000000000000004E-4</v>
      </c>
      <c r="J148" s="23">
        <v>2.9999999999999997E-4</v>
      </c>
      <c r="K148" s="23">
        <v>0</v>
      </c>
    </row>
    <row r="149" spans="1:11" ht="13.4" customHeight="1">
      <c r="A149" t="s">
        <v>85</v>
      </c>
      <c r="B149" t="s">
        <v>318</v>
      </c>
      <c r="C149" s="23">
        <v>0</v>
      </c>
      <c r="D149" s="23">
        <v>0</v>
      </c>
      <c r="E149" s="23">
        <v>0</v>
      </c>
      <c r="F149" s="23">
        <v>0</v>
      </c>
      <c r="G149" s="23">
        <v>0</v>
      </c>
      <c r="H149" s="23">
        <v>0</v>
      </c>
      <c r="I149" s="23">
        <v>0</v>
      </c>
      <c r="J149" s="23">
        <v>1E-3</v>
      </c>
      <c r="K149" s="23">
        <v>0</v>
      </c>
    </row>
    <row r="150" spans="1:11" ht="13.4" customHeight="1">
      <c r="A150" t="s">
        <v>86</v>
      </c>
      <c r="B150" t="s">
        <v>318</v>
      </c>
      <c r="C150" s="23">
        <v>2.9999999999999997E-4</v>
      </c>
      <c r="D150" s="23">
        <v>2.0000000000000001E-4</v>
      </c>
      <c r="E150" s="23">
        <v>2.9999999999999997E-4</v>
      </c>
      <c r="F150" s="23">
        <v>4.0000000000000002E-4</v>
      </c>
      <c r="G150" s="23">
        <v>4.0000000000000002E-4</v>
      </c>
      <c r="H150" s="23">
        <v>2.0000000000000001E-4</v>
      </c>
      <c r="I150" s="23">
        <v>4.0000000000000002E-4</v>
      </c>
      <c r="J150" s="23">
        <v>4.0000000000000002E-4</v>
      </c>
      <c r="K150" s="23">
        <v>0</v>
      </c>
    </row>
    <row r="151" spans="1:11" ht="13.4" customHeight="1">
      <c r="A151" t="s">
        <v>87</v>
      </c>
      <c r="B151" t="s">
        <v>318</v>
      </c>
      <c r="C151" s="23">
        <v>0</v>
      </c>
      <c r="D151" s="23">
        <v>0</v>
      </c>
      <c r="E151" s="23">
        <v>0</v>
      </c>
      <c r="F151" s="23">
        <v>0</v>
      </c>
      <c r="G151" s="23">
        <v>0</v>
      </c>
      <c r="H151" s="23">
        <v>0</v>
      </c>
      <c r="I151" s="23">
        <v>0</v>
      </c>
      <c r="J151" s="23">
        <v>0</v>
      </c>
      <c r="K151" s="23">
        <v>0</v>
      </c>
    </row>
    <row r="152" spans="1:11" ht="13.4" customHeight="1">
      <c r="A152" t="s">
        <v>88</v>
      </c>
      <c r="B152" t="s">
        <v>318</v>
      </c>
      <c r="C152" s="23">
        <v>0</v>
      </c>
      <c r="D152" s="23">
        <v>0</v>
      </c>
      <c r="E152" s="23">
        <v>0</v>
      </c>
      <c r="F152" s="23">
        <v>0</v>
      </c>
      <c r="G152" s="23">
        <v>0</v>
      </c>
      <c r="H152" s="23">
        <v>0</v>
      </c>
      <c r="I152" s="23">
        <v>0</v>
      </c>
      <c r="J152" s="23">
        <v>0</v>
      </c>
      <c r="K152" s="23">
        <v>0</v>
      </c>
    </row>
    <row r="153" spans="1:11" ht="13.4" customHeight="1">
      <c r="A153" t="s">
        <v>89</v>
      </c>
      <c r="B153" t="s">
        <v>318</v>
      </c>
      <c r="C153" s="23">
        <v>1E-4</v>
      </c>
      <c r="D153" s="23">
        <v>1E-4</v>
      </c>
      <c r="E153" s="23">
        <v>2.9999999999999997E-4</v>
      </c>
      <c r="F153" s="23">
        <v>2.0000000000000001E-4</v>
      </c>
      <c r="G153" s="23">
        <v>1E-4</v>
      </c>
      <c r="H153" s="23">
        <v>1E-4</v>
      </c>
      <c r="I153" s="23">
        <v>0</v>
      </c>
      <c r="J153" s="23">
        <v>1E-4</v>
      </c>
      <c r="K153" s="23">
        <v>0</v>
      </c>
    </row>
    <row r="154" spans="1:11" ht="13.4" customHeight="1">
      <c r="A154" t="s">
        <v>90</v>
      </c>
      <c r="B154" t="s">
        <v>318</v>
      </c>
      <c r="C154" s="23">
        <v>0</v>
      </c>
      <c r="D154" s="23">
        <v>0</v>
      </c>
      <c r="E154" s="23">
        <v>0</v>
      </c>
      <c r="F154" s="23">
        <v>0</v>
      </c>
      <c r="G154" s="23">
        <v>2.0000000000000001E-4</v>
      </c>
      <c r="H154" s="23">
        <v>1E-4</v>
      </c>
      <c r="I154" s="23">
        <v>1E-4</v>
      </c>
      <c r="J154" s="23">
        <v>1E-4</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1E-4</v>
      </c>
      <c r="D156" s="23">
        <v>0</v>
      </c>
      <c r="E156" s="23">
        <v>1E-4</v>
      </c>
      <c r="F156" s="23">
        <v>1E-4</v>
      </c>
      <c r="G156" s="23">
        <v>0</v>
      </c>
      <c r="H156" s="23">
        <v>0</v>
      </c>
      <c r="I156" s="23">
        <v>0</v>
      </c>
      <c r="J156" s="23">
        <v>2.9999999999999997E-4</v>
      </c>
      <c r="K156" s="23">
        <v>1E-4</v>
      </c>
    </row>
    <row r="157" spans="1:11" ht="13.4" customHeight="1">
      <c r="A157" t="s">
        <v>93</v>
      </c>
      <c r="B157" t="s">
        <v>318</v>
      </c>
      <c r="C157" s="23">
        <v>5.0000000000000001E-4</v>
      </c>
      <c r="D157" s="23">
        <v>8.0000000000000004E-4</v>
      </c>
      <c r="E157" s="23">
        <v>4.0000000000000002E-4</v>
      </c>
      <c r="F157" s="23">
        <v>2.9999999999999997E-4</v>
      </c>
      <c r="G157" s="23">
        <v>5.0000000000000001E-4</v>
      </c>
      <c r="H157" s="23">
        <v>2.0000000000000001E-4</v>
      </c>
      <c r="I157" s="23">
        <v>1E-4</v>
      </c>
      <c r="J157" s="23">
        <v>2.0000000000000001E-4</v>
      </c>
      <c r="K157" s="23">
        <v>5.0000000000000001E-4</v>
      </c>
    </row>
    <row r="158" spans="1:11" ht="13.4" customHeight="1">
      <c r="A158" t="s">
        <v>94</v>
      </c>
      <c r="B158" t="s">
        <v>318</v>
      </c>
      <c r="C158" s="23">
        <v>2.0000000000000001E-4</v>
      </c>
      <c r="D158" s="23">
        <v>2.9999999999999997E-4</v>
      </c>
      <c r="E158" s="23">
        <v>2.9999999999999997E-4</v>
      </c>
      <c r="F158" s="23">
        <v>2.0000000000000001E-4</v>
      </c>
      <c r="G158" s="23">
        <v>2.0000000000000001E-4</v>
      </c>
      <c r="H158" s="23">
        <v>1E-4</v>
      </c>
      <c r="I158" s="23">
        <v>1E-4</v>
      </c>
      <c r="J158" s="23">
        <v>5.0000000000000001E-4</v>
      </c>
      <c r="K158" s="23">
        <v>0</v>
      </c>
    </row>
    <row r="159" spans="1:11" ht="13.4" customHeight="1">
      <c r="A159" t="s">
        <v>95</v>
      </c>
      <c r="B159" t="s">
        <v>318</v>
      </c>
      <c r="C159" s="23">
        <v>0</v>
      </c>
      <c r="D159" s="23">
        <v>0</v>
      </c>
      <c r="E159" s="23">
        <v>0</v>
      </c>
      <c r="F159" s="23">
        <v>0</v>
      </c>
      <c r="G159" s="23">
        <v>0</v>
      </c>
      <c r="H159" s="23">
        <v>0</v>
      </c>
      <c r="I159" s="23">
        <v>0</v>
      </c>
      <c r="J159" s="23">
        <v>0</v>
      </c>
      <c r="K159" s="23">
        <v>0</v>
      </c>
    </row>
    <row r="160" spans="1:11" ht="13.4" customHeight="1">
      <c r="A160" t="s">
        <v>96</v>
      </c>
      <c r="B160" t="s">
        <v>318</v>
      </c>
      <c r="C160" s="23">
        <v>2.0000000000000001E-4</v>
      </c>
      <c r="D160" s="23">
        <v>2.0000000000000001E-4</v>
      </c>
      <c r="E160" s="23">
        <v>2.0000000000000001E-4</v>
      </c>
      <c r="F160" s="23">
        <v>2.0000000000000001E-4</v>
      </c>
      <c r="G160" s="23">
        <v>1E-4</v>
      </c>
      <c r="H160" s="23">
        <v>2.9999999999999997E-4</v>
      </c>
      <c r="I160" s="23">
        <v>1E-4</v>
      </c>
      <c r="J160" s="23">
        <v>1E-4</v>
      </c>
      <c r="K160" s="23">
        <v>0</v>
      </c>
    </row>
    <row r="161" spans="1:11" ht="13.4" customHeight="1">
      <c r="A161" t="s">
        <v>97</v>
      </c>
      <c r="B161" t="s">
        <v>318</v>
      </c>
      <c r="C161" s="23">
        <v>1E-4</v>
      </c>
      <c r="D161" s="23">
        <v>1E-4</v>
      </c>
      <c r="E161" s="23">
        <v>1E-4</v>
      </c>
      <c r="F161" s="23">
        <v>1E-4</v>
      </c>
      <c r="G161" s="23">
        <v>1E-4</v>
      </c>
      <c r="H161" s="23">
        <v>1E-4</v>
      </c>
      <c r="I161" s="23">
        <v>1E-4</v>
      </c>
      <c r="J161" s="23">
        <v>1E-4</v>
      </c>
      <c r="K161" s="23">
        <v>0</v>
      </c>
    </row>
    <row r="162" spans="1:11" ht="13.4" customHeight="1">
      <c r="A162" t="s">
        <v>98</v>
      </c>
      <c r="B162" t="s">
        <v>318</v>
      </c>
      <c r="C162" s="23">
        <v>1E-4</v>
      </c>
      <c r="D162" s="23">
        <v>1E-4</v>
      </c>
      <c r="E162" s="23">
        <v>1E-4</v>
      </c>
      <c r="F162" s="23">
        <v>1E-4</v>
      </c>
      <c r="G162" s="23">
        <v>1E-4</v>
      </c>
      <c r="H162" s="23">
        <v>1E-4</v>
      </c>
      <c r="I162" s="23">
        <v>1E-4</v>
      </c>
      <c r="J162" s="23">
        <v>0</v>
      </c>
      <c r="K162" s="23">
        <v>2.0000000000000001E-4</v>
      </c>
    </row>
    <row r="163" spans="1:11" ht="13.4" customHeight="1">
      <c r="A163" t="s">
        <v>99</v>
      </c>
      <c r="B163" t="s">
        <v>317</v>
      </c>
      <c r="C163" s="23">
        <v>1E-4</v>
      </c>
      <c r="D163" s="23">
        <v>1E-4</v>
      </c>
      <c r="E163" s="23">
        <v>1E-4</v>
      </c>
      <c r="F163" s="23">
        <v>2.0000000000000001E-4</v>
      </c>
      <c r="G163" s="23">
        <v>1E-4</v>
      </c>
      <c r="H163" s="23">
        <v>1E-4</v>
      </c>
      <c r="I163" s="23">
        <v>2.9999999999999997E-4</v>
      </c>
      <c r="J163" s="23">
        <v>2.0000000000000001E-4</v>
      </c>
      <c r="K163" s="23">
        <v>0</v>
      </c>
    </row>
    <row r="164" spans="1:11" ht="13.4" customHeight="1">
      <c r="A164" t="s">
        <v>100</v>
      </c>
      <c r="B164" t="s">
        <v>317</v>
      </c>
      <c r="C164" s="23">
        <v>8.0000000000000004E-4</v>
      </c>
      <c r="D164" s="23">
        <v>6.9999999999999999E-4</v>
      </c>
      <c r="E164" s="23">
        <v>8.9999999999999998E-4</v>
      </c>
      <c r="F164" s="23">
        <v>1E-3</v>
      </c>
      <c r="G164" s="23">
        <v>1.2999999999999999E-3</v>
      </c>
      <c r="H164" s="23">
        <v>4.0000000000000002E-4</v>
      </c>
      <c r="I164" s="23">
        <v>8.0000000000000004E-4</v>
      </c>
      <c r="J164" s="23">
        <v>8.0000000000000004E-4</v>
      </c>
      <c r="K164" s="23">
        <v>6.9999999999999999E-4</v>
      </c>
    </row>
    <row r="165" spans="1:11" ht="13.4" customHeight="1">
      <c r="A165" t="s">
        <v>101</v>
      </c>
      <c r="B165" t="s">
        <v>317</v>
      </c>
      <c r="C165" s="23">
        <v>1E-4</v>
      </c>
      <c r="D165" s="23">
        <v>1E-4</v>
      </c>
      <c r="E165" s="23">
        <v>1E-4</v>
      </c>
      <c r="F165" s="23">
        <v>1E-4</v>
      </c>
      <c r="G165" s="23">
        <v>1E-4</v>
      </c>
      <c r="H165" s="23">
        <v>1E-4</v>
      </c>
      <c r="I165" s="23">
        <v>1E-4</v>
      </c>
      <c r="J165" s="23">
        <v>1E-4</v>
      </c>
      <c r="K165" s="23">
        <v>1E-4</v>
      </c>
    </row>
    <row r="166" spans="1:11" ht="13.4" customHeight="1">
      <c r="A166" t="s">
        <v>102</v>
      </c>
      <c r="B166" t="s">
        <v>317</v>
      </c>
      <c r="C166" s="23">
        <v>1E-4</v>
      </c>
      <c r="D166" s="23">
        <v>1E-4</v>
      </c>
      <c r="E166" s="23">
        <v>2.0000000000000001E-4</v>
      </c>
      <c r="F166" s="23">
        <v>1E-4</v>
      </c>
      <c r="G166" s="23">
        <v>2.0000000000000001E-4</v>
      </c>
      <c r="H166" s="23">
        <v>1E-4</v>
      </c>
      <c r="I166" s="23">
        <v>1E-4</v>
      </c>
      <c r="J166" s="23">
        <v>0</v>
      </c>
      <c r="K166" s="23">
        <v>2.0000000000000001E-4</v>
      </c>
    </row>
    <row r="167" spans="1:11" ht="13.4" customHeight="1">
      <c r="A167" t="s">
        <v>103</v>
      </c>
      <c r="B167" t="s">
        <v>317</v>
      </c>
      <c r="C167" s="23">
        <v>1E-4</v>
      </c>
      <c r="D167" s="23">
        <v>1E-4</v>
      </c>
      <c r="E167" s="23">
        <v>1E-4</v>
      </c>
      <c r="F167" s="23">
        <v>1E-4</v>
      </c>
      <c r="G167" s="23">
        <v>1E-4</v>
      </c>
      <c r="H167" s="23">
        <v>1E-4</v>
      </c>
      <c r="I167" s="23">
        <v>1E-4</v>
      </c>
      <c r="J167" s="23">
        <v>0</v>
      </c>
      <c r="K167" s="23">
        <v>1E-4</v>
      </c>
    </row>
    <row r="168" spans="1:11" ht="13.4" customHeight="1">
      <c r="A168" t="s">
        <v>104</v>
      </c>
      <c r="B168" t="s">
        <v>316</v>
      </c>
      <c r="C168" s="23">
        <v>-8.0000000000000002E-3</v>
      </c>
      <c r="D168" s="23">
        <v>-9.1999999999999998E-3</v>
      </c>
      <c r="E168" s="23">
        <v>-9.4999999999999998E-3</v>
      </c>
      <c r="F168" s="23">
        <v>-7.1000000000000004E-3</v>
      </c>
      <c r="G168" s="23">
        <v>-6.6E-3</v>
      </c>
      <c r="H168" s="23">
        <v>-4.4999999999999997E-3</v>
      </c>
      <c r="I168" s="23">
        <v>-8.5000000000000006E-3</v>
      </c>
      <c r="J168" s="23">
        <v>-4.1000000000000003E-3</v>
      </c>
      <c r="K168" s="23">
        <v>-9.2999999999999992E-3</v>
      </c>
    </row>
    <row r="169" spans="1:11" ht="13.4" customHeight="1">
      <c r="A169" t="s">
        <v>105</v>
      </c>
      <c r="B169" t="s">
        <v>316</v>
      </c>
      <c r="C169" s="23">
        <v>1.4E-2</v>
      </c>
      <c r="D169" s="23">
        <v>1.5699999999999999E-2</v>
      </c>
      <c r="E169" s="23">
        <v>1.6E-2</v>
      </c>
      <c r="F169" s="23">
        <v>1.35E-2</v>
      </c>
      <c r="G169" s="23">
        <v>1.3599999999999999E-2</v>
      </c>
      <c r="H169" s="23">
        <v>7.7999999999999996E-3</v>
      </c>
      <c r="I169" s="23">
        <v>9.9000000000000008E-3</v>
      </c>
      <c r="J169" s="23">
        <v>1.0999999999999999E-2</v>
      </c>
      <c r="K169" s="23">
        <v>2.2200000000000001E-2</v>
      </c>
    </row>
    <row r="170" spans="1:11" ht="13.4" customHeight="1">
      <c r="A170" t="s">
        <v>106</v>
      </c>
      <c r="B170" t="s">
        <v>316</v>
      </c>
      <c r="C170" s="23">
        <v>-6.1999999999999998E-3</v>
      </c>
      <c r="D170" s="23">
        <v>-6.1000000000000004E-3</v>
      </c>
      <c r="E170" s="23">
        <v>-6.3E-3</v>
      </c>
      <c r="F170" s="23">
        <v>-6.4999999999999997E-3</v>
      </c>
      <c r="G170" s="23">
        <v>-5.7999999999999996E-3</v>
      </c>
      <c r="H170" s="23">
        <v>-6.6E-3</v>
      </c>
      <c r="I170" s="23">
        <v>-4.3E-3</v>
      </c>
      <c r="J170" s="23">
        <v>-6.1999999999999998E-3</v>
      </c>
      <c r="K170" s="23">
        <v>-2.3999999999999998E-3</v>
      </c>
    </row>
    <row r="171" spans="1:11" ht="13.4" customHeight="1">
      <c r="A171" t="s">
        <v>107</v>
      </c>
      <c r="B171" t="s">
        <v>316</v>
      </c>
      <c r="C171" s="23">
        <v>9.7000000000000003E-3</v>
      </c>
      <c r="D171" s="23">
        <v>9.5999999999999992E-3</v>
      </c>
      <c r="E171" s="23">
        <v>1.04E-2</v>
      </c>
      <c r="F171" s="23">
        <v>1.03E-2</v>
      </c>
      <c r="G171" s="23">
        <v>1.0699999999999999E-2</v>
      </c>
      <c r="H171" s="23">
        <v>7.3000000000000001E-3</v>
      </c>
      <c r="I171" s="23">
        <v>1.03E-2</v>
      </c>
      <c r="J171" s="23">
        <v>1.0500000000000001E-2</v>
      </c>
      <c r="K171" s="23">
        <v>1.1299999999999999E-2</v>
      </c>
    </row>
    <row r="172" spans="1:11" ht="13.4" customHeight="1">
      <c r="A172" t="s">
        <v>108</v>
      </c>
      <c r="B172" t="s">
        <v>315</v>
      </c>
      <c r="C172" s="23">
        <v>1.9E-3</v>
      </c>
      <c r="D172" s="23">
        <v>1.9E-3</v>
      </c>
      <c r="E172" s="23">
        <v>2.0999999999999999E-3</v>
      </c>
      <c r="F172" s="23">
        <v>1.8E-3</v>
      </c>
      <c r="G172" s="23">
        <v>2.0999999999999999E-3</v>
      </c>
      <c r="H172" s="23">
        <v>1.5E-3</v>
      </c>
      <c r="I172" s="23">
        <v>2.0999999999999999E-3</v>
      </c>
      <c r="J172" s="23">
        <v>1.6000000000000001E-3</v>
      </c>
      <c r="K172" s="23">
        <v>1.2999999999999999E-3</v>
      </c>
    </row>
    <row r="173" spans="1:11" ht="13.4" customHeight="1">
      <c r="A173" t="s">
        <v>109</v>
      </c>
      <c r="B173" t="s">
        <v>314</v>
      </c>
      <c r="C173" s="23">
        <v>-6.9999999999999999E-4</v>
      </c>
      <c r="D173" s="23">
        <v>-6.9999999999999999E-4</v>
      </c>
      <c r="E173" s="23">
        <v>-8.0000000000000004E-4</v>
      </c>
      <c r="F173" s="23">
        <v>-6.9999999999999999E-4</v>
      </c>
      <c r="G173" s="23">
        <v>-8.0000000000000004E-4</v>
      </c>
      <c r="H173" s="23">
        <v>-5.0000000000000001E-4</v>
      </c>
      <c r="I173" s="23">
        <v>-8.0000000000000004E-4</v>
      </c>
      <c r="J173" s="23">
        <v>-5.0000000000000001E-4</v>
      </c>
      <c r="K173" s="23">
        <v>-5.9999999999999995E-4</v>
      </c>
    </row>
    <row r="174" spans="1:11" ht="13.4" customHeight="1">
      <c r="A174" t="s">
        <v>110</v>
      </c>
      <c r="B174" t="s">
        <v>313</v>
      </c>
      <c r="C174" s="23">
        <v>5.9999999999999995E-4</v>
      </c>
      <c r="D174" s="23">
        <v>5.9999999999999995E-4</v>
      </c>
      <c r="E174" s="23">
        <v>4.0000000000000002E-4</v>
      </c>
      <c r="F174" s="23">
        <v>6.9999999999999999E-4</v>
      </c>
      <c r="G174" s="23">
        <v>6.9999999999999999E-4</v>
      </c>
      <c r="H174" s="23">
        <v>4.0000000000000002E-4</v>
      </c>
      <c r="I174" s="23">
        <v>8.0000000000000004E-4</v>
      </c>
      <c r="J174" s="23">
        <v>1.2999999999999999E-3</v>
      </c>
      <c r="K174" s="23">
        <v>2.9999999999999997E-4</v>
      </c>
    </row>
    <row r="175" spans="1:11" ht="13.4" customHeight="1">
      <c r="A175" t="s">
        <v>111</v>
      </c>
      <c r="B175" t="s">
        <v>313</v>
      </c>
      <c r="C175" s="23">
        <v>1E-4</v>
      </c>
      <c r="D175" s="23">
        <v>1E-4</v>
      </c>
      <c r="E175" s="23">
        <v>1E-4</v>
      </c>
      <c r="F175" s="23">
        <v>1E-4</v>
      </c>
      <c r="G175" s="23">
        <v>1E-4</v>
      </c>
      <c r="H175" s="23">
        <v>1E-4</v>
      </c>
      <c r="I175" s="23">
        <v>1E-4</v>
      </c>
      <c r="J175" s="23">
        <v>1E-4</v>
      </c>
      <c r="K175" s="23">
        <v>1E-4</v>
      </c>
    </row>
    <row r="176" spans="1:11" ht="13.4" customHeight="1">
      <c r="A176" t="s">
        <v>112</v>
      </c>
      <c r="B176" t="s">
        <v>312</v>
      </c>
      <c r="C176" s="23">
        <v>1.2999999999999999E-3</v>
      </c>
      <c r="D176" s="23">
        <v>1.1999999999999999E-3</v>
      </c>
      <c r="E176" s="23">
        <v>1.2999999999999999E-3</v>
      </c>
      <c r="F176" s="23">
        <v>1.4E-3</v>
      </c>
      <c r="G176" s="23">
        <v>1.5E-3</v>
      </c>
      <c r="H176" s="23">
        <v>1.1000000000000001E-3</v>
      </c>
      <c r="I176" s="23">
        <v>1.6000000000000001E-3</v>
      </c>
      <c r="J176" s="23">
        <v>1E-3</v>
      </c>
      <c r="K176" s="23">
        <v>6.9999999999999999E-4</v>
      </c>
    </row>
    <row r="177" spans="1:11" ht="13.4" customHeight="1">
      <c r="A177" t="s">
        <v>113</v>
      </c>
      <c r="B177" t="s">
        <v>312</v>
      </c>
      <c r="C177" s="23">
        <v>5.9999999999999995E-4</v>
      </c>
      <c r="D177" s="23">
        <v>5.9999999999999995E-4</v>
      </c>
      <c r="E177" s="23">
        <v>5.0000000000000001E-4</v>
      </c>
      <c r="F177" s="23">
        <v>5.9999999999999995E-4</v>
      </c>
      <c r="G177" s="23">
        <v>2.0000000000000001E-4</v>
      </c>
      <c r="H177" s="23">
        <v>1E-3</v>
      </c>
      <c r="I177" s="23">
        <v>1E-4</v>
      </c>
      <c r="J177" s="23">
        <v>1E-4</v>
      </c>
      <c r="K177" s="23">
        <v>1E-4</v>
      </c>
    </row>
    <row r="178" spans="1:11" ht="13.4" customHeight="1">
      <c r="A178" t="s">
        <v>114</v>
      </c>
      <c r="B178" t="s">
        <v>312</v>
      </c>
      <c r="C178" s="23">
        <v>2.0000000000000001E-4</v>
      </c>
      <c r="D178" s="23">
        <v>2.0000000000000001E-4</v>
      </c>
      <c r="E178" s="23">
        <v>2.0000000000000001E-4</v>
      </c>
      <c r="F178" s="23">
        <v>2.9999999999999997E-4</v>
      </c>
      <c r="G178" s="23">
        <v>2.9999999999999997E-4</v>
      </c>
      <c r="H178" s="23">
        <v>2.9999999999999997E-4</v>
      </c>
      <c r="I178" s="23">
        <v>8.0000000000000004E-4</v>
      </c>
      <c r="J178" s="23">
        <v>5.0000000000000001E-4</v>
      </c>
      <c r="K178" s="23">
        <v>0</v>
      </c>
    </row>
    <row r="179" spans="1:11" ht="13.4" customHeight="1">
      <c r="A179" t="s">
        <v>115</v>
      </c>
      <c r="B179" t="s">
        <v>312</v>
      </c>
      <c r="C179" s="23">
        <v>1E-4</v>
      </c>
      <c r="D179" s="23">
        <v>2.0000000000000001E-4</v>
      </c>
      <c r="E179" s="23">
        <v>1E-4</v>
      </c>
      <c r="F179" s="23">
        <v>2.0000000000000001E-4</v>
      </c>
      <c r="G179" s="23">
        <v>1E-4</v>
      </c>
      <c r="H179" s="23">
        <v>1E-4</v>
      </c>
      <c r="I179" s="23">
        <v>1E-4</v>
      </c>
      <c r="J179" s="23">
        <v>2.0000000000000001E-4</v>
      </c>
      <c r="K179" s="23">
        <v>0</v>
      </c>
    </row>
    <row r="180" spans="1:11" ht="13.4" customHeight="1">
      <c r="A180" t="s">
        <v>116</v>
      </c>
      <c r="B180" t="s">
        <v>312</v>
      </c>
      <c r="C180" s="23">
        <v>2.0000000000000001E-4</v>
      </c>
      <c r="D180" s="23">
        <v>2.0000000000000001E-4</v>
      </c>
      <c r="E180" s="23">
        <v>2.0000000000000001E-4</v>
      </c>
      <c r="F180" s="23">
        <v>2.0000000000000001E-4</v>
      </c>
      <c r="G180" s="23">
        <v>1E-4</v>
      </c>
      <c r="H180" s="23">
        <v>1E-4</v>
      </c>
      <c r="I180" s="23">
        <v>2.0000000000000001E-4</v>
      </c>
      <c r="J180" s="23">
        <v>1E-4</v>
      </c>
      <c r="K180" s="23">
        <v>1E-4</v>
      </c>
    </row>
    <row r="181" spans="1:11" ht="13.4" customHeight="1">
      <c r="A181" t="s">
        <v>117</v>
      </c>
      <c r="B181" t="s">
        <v>312</v>
      </c>
      <c r="C181" s="23">
        <v>1.2999999999999999E-3</v>
      </c>
      <c r="D181" s="23">
        <v>1.4E-3</v>
      </c>
      <c r="E181" s="23">
        <v>1.4E-3</v>
      </c>
      <c r="F181" s="23">
        <v>1.4E-3</v>
      </c>
      <c r="G181" s="23">
        <v>1E-3</v>
      </c>
      <c r="H181" s="23">
        <v>1E-3</v>
      </c>
      <c r="I181" s="23">
        <v>8.0000000000000004E-4</v>
      </c>
      <c r="J181" s="23">
        <v>1E-3</v>
      </c>
      <c r="K181" s="23">
        <v>5.0000000000000001E-4</v>
      </c>
    </row>
    <row r="182" spans="1:11" ht="13.4" customHeight="1">
      <c r="A182" t="s">
        <v>118</v>
      </c>
      <c r="B182" t="s">
        <v>311</v>
      </c>
      <c r="C182" s="23">
        <v>1E-4</v>
      </c>
      <c r="D182" s="23">
        <v>2.0000000000000001E-4</v>
      </c>
      <c r="E182" s="23">
        <v>1E-4</v>
      </c>
      <c r="F182" s="23">
        <v>0</v>
      </c>
      <c r="G182" s="23">
        <v>0</v>
      </c>
      <c r="H182" s="23">
        <v>0</v>
      </c>
      <c r="I182" s="23">
        <v>1E-4</v>
      </c>
      <c r="J182" s="23">
        <v>0</v>
      </c>
      <c r="K182" s="23">
        <v>2.0000000000000001E-4</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1E-4</v>
      </c>
      <c r="D184" s="23">
        <v>1E-4</v>
      </c>
      <c r="E184" s="23">
        <v>0</v>
      </c>
      <c r="F184" s="23">
        <v>0</v>
      </c>
      <c r="G184" s="23">
        <v>0</v>
      </c>
      <c r="H184" s="23">
        <v>0</v>
      </c>
      <c r="I184" s="23">
        <v>1E-4</v>
      </c>
      <c r="J184" s="23">
        <v>0</v>
      </c>
      <c r="K184" s="23">
        <v>1E-4</v>
      </c>
    </row>
    <row r="185" spans="1:11" ht="13.4" customHeight="1">
      <c r="A185" t="s">
        <v>121</v>
      </c>
      <c r="B185" t="s">
        <v>311</v>
      </c>
      <c r="C185" s="23">
        <v>2.0000000000000001E-4</v>
      </c>
      <c r="D185" s="23">
        <v>4.0000000000000002E-4</v>
      </c>
      <c r="E185" s="23">
        <v>2.0000000000000001E-4</v>
      </c>
      <c r="F185" s="23">
        <v>1E-4</v>
      </c>
      <c r="G185" s="23">
        <v>2.0000000000000001E-4</v>
      </c>
      <c r="H185" s="23">
        <v>1E-4</v>
      </c>
      <c r="I185" s="23">
        <v>2.0000000000000001E-4</v>
      </c>
      <c r="J185" s="23">
        <v>0</v>
      </c>
      <c r="K185" s="23">
        <v>2.9999999999999997E-4</v>
      </c>
    </row>
    <row r="186" spans="1:11" ht="13.4" customHeight="1">
      <c r="A186" t="s">
        <v>122</v>
      </c>
      <c r="B186" t="s">
        <v>311</v>
      </c>
      <c r="C186" s="23">
        <v>5.0000000000000001E-4</v>
      </c>
      <c r="D186" s="23">
        <v>5.9999999999999995E-4</v>
      </c>
      <c r="E186" s="23">
        <v>8.0000000000000004E-4</v>
      </c>
      <c r="F186" s="23">
        <v>2.9999999999999997E-4</v>
      </c>
      <c r="G186" s="23">
        <v>4.0000000000000002E-4</v>
      </c>
      <c r="H186" s="23">
        <v>2.0000000000000001E-4</v>
      </c>
      <c r="I186" s="23">
        <v>6.9999999999999999E-4</v>
      </c>
      <c r="J186" s="23">
        <v>1E-4</v>
      </c>
      <c r="K186" s="23">
        <v>5.9999999999999995E-4</v>
      </c>
    </row>
    <row r="187" spans="1:11" ht="13.4" customHeight="1">
      <c r="A187" t="s">
        <v>123</v>
      </c>
      <c r="B187" t="s">
        <v>311</v>
      </c>
      <c r="C187" s="23">
        <v>0</v>
      </c>
      <c r="D187" s="23">
        <v>0</v>
      </c>
      <c r="E187" s="23">
        <v>0</v>
      </c>
      <c r="F187" s="23">
        <v>0</v>
      </c>
      <c r="G187" s="23">
        <v>0</v>
      </c>
      <c r="H187" s="23">
        <v>0</v>
      </c>
      <c r="I187" s="23">
        <v>1E-4</v>
      </c>
      <c r="J187" s="23">
        <v>0</v>
      </c>
      <c r="K187" s="23">
        <v>2.0000000000000001E-4</v>
      </c>
    </row>
    <row r="188" spans="1:11" ht="13.4" customHeight="1">
      <c r="A188" t="s">
        <v>124</v>
      </c>
      <c r="B188" t="s">
        <v>310</v>
      </c>
      <c r="C188" s="23">
        <v>3.7000000000000002E-3</v>
      </c>
      <c r="D188" s="23">
        <v>5.0000000000000001E-3</v>
      </c>
      <c r="E188" s="23">
        <v>4.7999999999999996E-3</v>
      </c>
      <c r="F188" s="23">
        <v>2.3999999999999998E-3</v>
      </c>
      <c r="G188" s="23">
        <v>3.7000000000000002E-3</v>
      </c>
      <c r="H188" s="23">
        <v>1.8E-3</v>
      </c>
      <c r="I188" s="23">
        <v>2.5999999999999999E-3</v>
      </c>
      <c r="J188" s="23">
        <v>1.1999999999999999E-3</v>
      </c>
      <c r="K188" s="23">
        <v>1.1000000000000001E-3</v>
      </c>
    </row>
    <row r="189" spans="1:11" ht="13.4" customHeight="1">
      <c r="A189" t="s">
        <v>125</v>
      </c>
      <c r="B189" t="s">
        <v>310</v>
      </c>
      <c r="C189" s="23">
        <v>0</v>
      </c>
      <c r="D189" s="23">
        <v>1E-4</v>
      </c>
      <c r="E189" s="23">
        <v>0</v>
      </c>
      <c r="F189" s="23">
        <v>0</v>
      </c>
      <c r="G189" s="23">
        <v>0</v>
      </c>
      <c r="H189" s="23">
        <v>0</v>
      </c>
      <c r="I189" s="23">
        <v>0</v>
      </c>
      <c r="J189" s="23">
        <v>0</v>
      </c>
      <c r="K189" s="23">
        <v>0</v>
      </c>
    </row>
    <row r="190" spans="1:11" ht="13.4" customHeight="1">
      <c r="A190" t="s">
        <v>126</v>
      </c>
      <c r="B190" t="s">
        <v>310</v>
      </c>
      <c r="C190" s="23">
        <v>8.9999999999999998E-4</v>
      </c>
      <c r="D190" s="23">
        <v>1.2999999999999999E-3</v>
      </c>
      <c r="E190" s="23">
        <v>1E-3</v>
      </c>
      <c r="F190" s="23">
        <v>8.0000000000000004E-4</v>
      </c>
      <c r="G190" s="23">
        <v>5.9999999999999995E-4</v>
      </c>
      <c r="H190" s="23">
        <v>5.0000000000000001E-4</v>
      </c>
      <c r="I190" s="23">
        <v>5.0000000000000001E-4</v>
      </c>
      <c r="J190" s="23">
        <v>2.9999999999999997E-4</v>
      </c>
      <c r="K190" s="23">
        <v>6.9999999999999999E-4</v>
      </c>
    </row>
    <row r="191" spans="1:11" ht="13.4" customHeight="1">
      <c r="A191" t="s">
        <v>127</v>
      </c>
      <c r="B191" t="s">
        <v>309</v>
      </c>
      <c r="C191" s="23">
        <v>-1E-4</v>
      </c>
      <c r="D191" s="23">
        <v>-1E-4</v>
      </c>
      <c r="E191" s="23">
        <v>-1E-4</v>
      </c>
      <c r="F191" s="23">
        <v>-2.0000000000000001E-4</v>
      </c>
      <c r="G191" s="23">
        <v>-1E-4</v>
      </c>
      <c r="H191" s="23">
        <v>-1E-4</v>
      </c>
      <c r="I191" s="23">
        <v>-1E-4</v>
      </c>
      <c r="J191" s="23">
        <v>-1E-4</v>
      </c>
      <c r="K191" s="23">
        <v>0</v>
      </c>
    </row>
    <row r="192" spans="1:11" ht="13.4" customHeight="1">
      <c r="A192" t="s">
        <v>128</v>
      </c>
      <c r="B192" t="s">
        <v>309</v>
      </c>
      <c r="C192" s="23">
        <v>4.3E-3</v>
      </c>
      <c r="D192" s="23">
        <v>4.5999999999999999E-3</v>
      </c>
      <c r="E192" s="23">
        <v>4.7000000000000002E-3</v>
      </c>
      <c r="F192" s="23">
        <v>4.1999999999999997E-3</v>
      </c>
      <c r="G192" s="23">
        <v>5.0000000000000001E-3</v>
      </c>
      <c r="H192" s="23">
        <v>2.8999999999999998E-3</v>
      </c>
      <c r="I192" s="23">
        <v>4.7999999999999996E-3</v>
      </c>
      <c r="J192" s="23">
        <v>3.5999999999999999E-3</v>
      </c>
      <c r="K192" s="23">
        <v>3.8E-3</v>
      </c>
    </row>
    <row r="193" spans="1:11" ht="13.4" customHeight="1">
      <c r="A193" t="s">
        <v>129</v>
      </c>
      <c r="B193" t="s">
        <v>309</v>
      </c>
      <c r="C193" s="23">
        <v>0</v>
      </c>
      <c r="D193" s="23">
        <v>1E-4</v>
      </c>
      <c r="E193" s="23">
        <v>0</v>
      </c>
      <c r="F193" s="23">
        <v>0</v>
      </c>
      <c r="G193" s="23">
        <v>0</v>
      </c>
      <c r="H193" s="23">
        <v>0</v>
      </c>
      <c r="I193" s="23">
        <v>0</v>
      </c>
      <c r="J193" s="23">
        <v>0</v>
      </c>
      <c r="K193" s="23">
        <v>0</v>
      </c>
    </row>
    <row r="194" spans="1:11" ht="13.4" customHeight="1">
      <c r="A194" t="s">
        <v>130</v>
      </c>
      <c r="B194" t="s">
        <v>308</v>
      </c>
      <c r="C194" s="23">
        <v>5.9999999999999995E-4</v>
      </c>
      <c r="D194" s="23">
        <v>6.9999999999999999E-4</v>
      </c>
      <c r="E194" s="23">
        <v>6.9999999999999999E-4</v>
      </c>
      <c r="F194" s="23">
        <v>5.9999999999999995E-4</v>
      </c>
      <c r="G194" s="23">
        <v>5.0000000000000001E-4</v>
      </c>
      <c r="H194" s="23">
        <v>5.0000000000000001E-4</v>
      </c>
      <c r="I194" s="23">
        <v>2.9999999999999997E-4</v>
      </c>
      <c r="J194" s="23">
        <v>5.0000000000000001E-4</v>
      </c>
      <c r="K194" s="23">
        <v>8.0000000000000004E-4</v>
      </c>
    </row>
    <row r="195" spans="1:11" ht="13.4" customHeight="1">
      <c r="A195" t="s">
        <v>131</v>
      </c>
      <c r="B195" t="s">
        <v>308</v>
      </c>
      <c r="C195" s="23">
        <v>-2.0000000000000001E-4</v>
      </c>
      <c r="D195" s="23">
        <v>-2.9999999999999997E-4</v>
      </c>
      <c r="E195" s="23">
        <v>-2.9999999999999997E-4</v>
      </c>
      <c r="F195" s="23">
        <v>-2.0000000000000001E-4</v>
      </c>
      <c r="G195" s="23">
        <v>-1E-4</v>
      </c>
      <c r="H195" s="23">
        <v>-1E-4</v>
      </c>
      <c r="I195" s="23">
        <v>-1E-4</v>
      </c>
      <c r="J195" s="23">
        <v>-1E-4</v>
      </c>
      <c r="K195" s="23">
        <v>-5.0000000000000001E-4</v>
      </c>
    </row>
    <row r="196" spans="1:11" ht="13.4" customHeight="1">
      <c r="A196" t="s">
        <v>132</v>
      </c>
      <c r="B196" t="s">
        <v>307</v>
      </c>
      <c r="C196" s="23">
        <v>4.0000000000000002E-4</v>
      </c>
      <c r="D196" s="23">
        <v>5.0000000000000001E-4</v>
      </c>
      <c r="E196" s="23">
        <v>5.0000000000000001E-4</v>
      </c>
      <c r="F196" s="23">
        <v>4.0000000000000002E-4</v>
      </c>
      <c r="G196" s="23">
        <v>2.9999999999999997E-4</v>
      </c>
      <c r="H196" s="23">
        <v>2.9999999999999997E-4</v>
      </c>
      <c r="I196" s="23">
        <v>2.0000000000000001E-4</v>
      </c>
      <c r="J196" s="23">
        <v>2.0000000000000001E-4</v>
      </c>
      <c r="K196" s="23">
        <v>4.0000000000000002E-4</v>
      </c>
    </row>
    <row r="197" spans="1:11" ht="13.4" customHeight="1">
      <c r="A197" t="s">
        <v>133</v>
      </c>
      <c r="B197" t="s">
        <v>307</v>
      </c>
      <c r="C197" s="23">
        <v>2.0000000000000001E-4</v>
      </c>
      <c r="D197" s="23">
        <v>2.0000000000000001E-4</v>
      </c>
      <c r="E197" s="23">
        <v>2.0000000000000001E-4</v>
      </c>
      <c r="F197" s="23">
        <v>1E-4</v>
      </c>
      <c r="G197" s="23">
        <v>2.0000000000000001E-4</v>
      </c>
      <c r="H197" s="23">
        <v>1E-4</v>
      </c>
      <c r="I197" s="23">
        <v>1E-4</v>
      </c>
      <c r="J197" s="23">
        <v>1E-4</v>
      </c>
      <c r="K197" s="23">
        <v>2.0000000000000001E-4</v>
      </c>
    </row>
    <row r="198" spans="1:11" ht="13.4" customHeight="1">
      <c r="A198" t="s">
        <v>134</v>
      </c>
      <c r="B198" t="s">
        <v>306</v>
      </c>
      <c r="C198" s="23">
        <v>6.9999999999999999E-4</v>
      </c>
      <c r="D198" s="23">
        <v>5.9999999999999995E-4</v>
      </c>
      <c r="E198" s="23">
        <v>6.9999999999999999E-4</v>
      </c>
      <c r="F198" s="23">
        <v>5.9999999999999995E-4</v>
      </c>
      <c r="G198" s="23">
        <v>6.9999999999999999E-4</v>
      </c>
      <c r="H198" s="23">
        <v>4.0000000000000002E-4</v>
      </c>
      <c r="I198" s="23">
        <v>1.1000000000000001E-3</v>
      </c>
      <c r="J198" s="23">
        <v>1.4E-3</v>
      </c>
      <c r="K198" s="23">
        <v>4.7000000000000002E-3</v>
      </c>
    </row>
    <row r="199" spans="1:11" ht="13.4" customHeight="1">
      <c r="A199" t="s">
        <v>135</v>
      </c>
      <c r="B199" t="s">
        <v>306</v>
      </c>
      <c r="C199" s="23">
        <v>1E-4</v>
      </c>
      <c r="D199" s="23">
        <v>1E-4</v>
      </c>
      <c r="E199" s="23">
        <v>1E-4</v>
      </c>
      <c r="F199" s="23">
        <v>1E-4</v>
      </c>
      <c r="G199" s="23">
        <v>2.0000000000000001E-4</v>
      </c>
      <c r="H199" s="23">
        <v>1E-4</v>
      </c>
      <c r="I199" s="23">
        <v>2.0000000000000001E-4</v>
      </c>
      <c r="J199" s="23">
        <v>2.9999999999999997E-4</v>
      </c>
      <c r="K199" s="23">
        <v>5.9999999999999995E-4</v>
      </c>
    </row>
    <row r="200" spans="1:11" ht="13.4" customHeight="1">
      <c r="A200" t="s">
        <v>136</v>
      </c>
      <c r="B200" t="s">
        <v>306</v>
      </c>
      <c r="C200" s="23">
        <v>2.9999999999999997E-4</v>
      </c>
      <c r="D200" s="23">
        <v>2.0000000000000001E-4</v>
      </c>
      <c r="E200" s="23">
        <v>2.9999999999999997E-4</v>
      </c>
      <c r="F200" s="23">
        <v>2.9999999999999997E-4</v>
      </c>
      <c r="G200" s="23">
        <v>2.9999999999999997E-4</v>
      </c>
      <c r="H200" s="23">
        <v>2.9999999999999997E-4</v>
      </c>
      <c r="I200" s="23">
        <v>4.0000000000000002E-4</v>
      </c>
      <c r="J200" s="23">
        <v>5.9999999999999995E-4</v>
      </c>
      <c r="K200" s="23">
        <v>5.0000000000000001E-4</v>
      </c>
    </row>
    <row r="201" spans="1:11" ht="13.4" customHeight="1">
      <c r="A201" t="s">
        <v>137</v>
      </c>
      <c r="B201" t="s">
        <v>305</v>
      </c>
      <c r="C201" s="23">
        <v>0</v>
      </c>
      <c r="D201" s="23">
        <v>0</v>
      </c>
      <c r="E201" s="23">
        <v>0</v>
      </c>
      <c r="F201" s="23">
        <v>0</v>
      </c>
      <c r="G201" s="23">
        <v>0</v>
      </c>
      <c r="H201" s="23">
        <v>0</v>
      </c>
      <c r="I201" s="23">
        <v>0</v>
      </c>
      <c r="J201" s="23">
        <v>0</v>
      </c>
      <c r="K201" s="23">
        <v>0</v>
      </c>
    </row>
    <row r="202" spans="1:11" ht="13.4" customHeight="1">
      <c r="A202" t="s">
        <v>138</v>
      </c>
      <c r="B202" t="s">
        <v>305</v>
      </c>
      <c r="C202" s="23">
        <v>4.0000000000000002E-4</v>
      </c>
      <c r="D202" s="23">
        <v>4.0000000000000002E-4</v>
      </c>
      <c r="E202" s="23">
        <v>5.0000000000000001E-4</v>
      </c>
      <c r="F202" s="23">
        <v>4.0000000000000002E-4</v>
      </c>
      <c r="G202" s="23">
        <v>5.0000000000000001E-4</v>
      </c>
      <c r="H202" s="23">
        <v>2.9999999999999997E-4</v>
      </c>
      <c r="I202" s="23">
        <v>5.0000000000000001E-4</v>
      </c>
      <c r="J202" s="23">
        <v>2.9999999999999997E-4</v>
      </c>
      <c r="K202" s="23">
        <v>8.0000000000000004E-4</v>
      </c>
    </row>
    <row r="203" spans="1:11" ht="13.4" customHeight="1">
      <c r="A203" t="s">
        <v>139</v>
      </c>
      <c r="B203" t="s">
        <v>304</v>
      </c>
      <c r="C203" s="23">
        <v>1E-4</v>
      </c>
      <c r="D203" s="23">
        <v>1E-4</v>
      </c>
      <c r="E203" s="23">
        <v>1E-4</v>
      </c>
      <c r="F203" s="23">
        <v>1E-4</v>
      </c>
      <c r="G203" s="23">
        <v>1E-4</v>
      </c>
      <c r="H203" s="23">
        <v>1E-4</v>
      </c>
      <c r="I203" s="23">
        <v>1E-4</v>
      </c>
      <c r="J203" s="23">
        <v>1E-4</v>
      </c>
      <c r="K203" s="23">
        <v>1E-4</v>
      </c>
    </row>
    <row r="204" spans="1:11" ht="13.4" customHeight="1">
      <c r="A204" t="s">
        <v>140</v>
      </c>
      <c r="B204" t="s">
        <v>304</v>
      </c>
      <c r="C204" s="23">
        <v>1E-4</v>
      </c>
      <c r="D204" s="23">
        <v>1E-4</v>
      </c>
      <c r="E204" s="23">
        <v>1E-4</v>
      </c>
      <c r="F204" s="23">
        <v>1E-4</v>
      </c>
      <c r="G204" s="23">
        <v>2.0000000000000001E-4</v>
      </c>
      <c r="H204" s="23">
        <v>1E-4</v>
      </c>
      <c r="I204" s="23">
        <v>2.0000000000000001E-4</v>
      </c>
      <c r="J204" s="23">
        <v>2.0000000000000001E-4</v>
      </c>
      <c r="K204" s="23">
        <v>2.0000000000000001E-4</v>
      </c>
    </row>
    <row r="205" spans="1:11" ht="13.4" customHeight="1">
      <c r="A205" t="s">
        <v>141</v>
      </c>
      <c r="B205" t="s">
        <v>304</v>
      </c>
      <c r="C205" s="23">
        <v>0</v>
      </c>
      <c r="D205" s="23">
        <v>0</v>
      </c>
      <c r="E205" s="23">
        <v>0</v>
      </c>
      <c r="F205" s="23">
        <v>0</v>
      </c>
      <c r="G205" s="23">
        <v>1E-4</v>
      </c>
      <c r="H205" s="23">
        <v>0</v>
      </c>
      <c r="I205" s="23">
        <v>1E-4</v>
      </c>
      <c r="J205" s="23">
        <v>0</v>
      </c>
      <c r="K205" s="23">
        <v>0</v>
      </c>
    </row>
    <row r="206" spans="1:11" ht="13.4" customHeight="1">
      <c r="A206" t="s">
        <v>142</v>
      </c>
      <c r="B206" t="s">
        <v>303</v>
      </c>
      <c r="C206" s="23">
        <v>0</v>
      </c>
      <c r="D206" s="23">
        <v>1E-4</v>
      </c>
      <c r="E206" s="23">
        <v>1E-4</v>
      </c>
      <c r="F206" s="23">
        <v>0</v>
      </c>
      <c r="G206" s="23">
        <v>0</v>
      </c>
      <c r="H206" s="23">
        <v>0</v>
      </c>
      <c r="I206" s="23">
        <v>1E-4</v>
      </c>
      <c r="J206" s="23">
        <v>1E-4</v>
      </c>
      <c r="K206" s="23">
        <v>1E-4</v>
      </c>
    </row>
    <row r="207" spans="1:11" ht="13.4" customHeight="1">
      <c r="A207" t="s">
        <v>143</v>
      </c>
      <c r="B207" t="s">
        <v>303</v>
      </c>
      <c r="C207" s="23">
        <v>0</v>
      </c>
      <c r="D207" s="23">
        <v>0</v>
      </c>
      <c r="E207" s="23">
        <v>0</v>
      </c>
      <c r="F207" s="23">
        <v>0</v>
      </c>
      <c r="G207" s="23">
        <v>0</v>
      </c>
      <c r="H207" s="23">
        <v>0</v>
      </c>
      <c r="I207" s="23">
        <v>0</v>
      </c>
      <c r="J207" s="23">
        <v>0</v>
      </c>
      <c r="K207" s="23">
        <v>0</v>
      </c>
    </row>
    <row r="208" spans="1:11" ht="13.4" customHeight="1">
      <c r="A208" t="s">
        <v>144</v>
      </c>
      <c r="B208" t="s">
        <v>303</v>
      </c>
      <c r="C208" s="23">
        <v>0</v>
      </c>
      <c r="D208" s="23">
        <v>0</v>
      </c>
      <c r="E208" s="23">
        <v>0</v>
      </c>
      <c r="F208" s="23">
        <v>0</v>
      </c>
      <c r="G208" s="23">
        <v>0</v>
      </c>
      <c r="H208" s="23">
        <v>0</v>
      </c>
      <c r="I208" s="23">
        <v>0</v>
      </c>
      <c r="J208" s="23">
        <v>0</v>
      </c>
      <c r="K208" s="23">
        <v>0</v>
      </c>
    </row>
    <row r="209" spans="1:11" ht="13.4" customHeight="1">
      <c r="A209" t="s">
        <v>145</v>
      </c>
      <c r="B209" t="s">
        <v>302</v>
      </c>
      <c r="C209" s="23">
        <v>2.0000000000000001E-4</v>
      </c>
      <c r="D209" s="23">
        <v>2.0000000000000001E-4</v>
      </c>
      <c r="E209" s="23">
        <v>2.0000000000000001E-4</v>
      </c>
      <c r="F209" s="23">
        <v>2.0000000000000001E-4</v>
      </c>
      <c r="G209" s="23">
        <v>2.0000000000000001E-4</v>
      </c>
      <c r="H209" s="23">
        <v>2.0000000000000001E-4</v>
      </c>
      <c r="I209" s="23">
        <v>2.0000000000000001E-4</v>
      </c>
      <c r="J209" s="23">
        <v>2.0000000000000001E-4</v>
      </c>
      <c r="K209" s="23">
        <v>2.0000000000000001E-4</v>
      </c>
    </row>
    <row r="210" spans="1:11" ht="13.4" customHeight="1">
      <c r="A210" t="s">
        <v>146</v>
      </c>
      <c r="B210" t="s">
        <v>302</v>
      </c>
      <c r="C210" s="23">
        <v>1E-4</v>
      </c>
      <c r="D210" s="23">
        <v>1E-4</v>
      </c>
      <c r="E210" s="23">
        <v>1E-4</v>
      </c>
      <c r="F210" s="23">
        <v>1E-4</v>
      </c>
      <c r="G210" s="23">
        <v>1E-4</v>
      </c>
      <c r="H210" s="23">
        <v>1E-4</v>
      </c>
      <c r="I210" s="23">
        <v>1E-4</v>
      </c>
      <c r="J210" s="23">
        <v>1E-4</v>
      </c>
      <c r="K210" s="23">
        <v>0</v>
      </c>
    </row>
    <row r="211" spans="1:11" ht="13.4" customHeight="1">
      <c r="A211" t="s">
        <v>147</v>
      </c>
      <c r="B211" t="s">
        <v>302</v>
      </c>
      <c r="C211" s="23">
        <v>0</v>
      </c>
      <c r="D211" s="23">
        <v>0</v>
      </c>
      <c r="E211" s="23">
        <v>0</v>
      </c>
      <c r="F211" s="23">
        <v>0</v>
      </c>
      <c r="G211" s="23">
        <v>0</v>
      </c>
      <c r="H211" s="23">
        <v>0</v>
      </c>
      <c r="I211" s="23">
        <v>0</v>
      </c>
      <c r="J211" s="23">
        <v>0</v>
      </c>
      <c r="K211" s="23">
        <v>0</v>
      </c>
    </row>
    <row r="212" spans="1:11" ht="13.4" customHeight="1">
      <c r="A212" t="s">
        <v>148</v>
      </c>
      <c r="B212" t="s">
        <v>302</v>
      </c>
      <c r="C212" s="23">
        <v>-1E-4</v>
      </c>
      <c r="D212" s="23">
        <v>-1E-4</v>
      </c>
      <c r="E212" s="23">
        <v>-1E-4</v>
      </c>
      <c r="F212" s="23">
        <v>-1E-4</v>
      </c>
      <c r="G212" s="23">
        <v>-1E-4</v>
      </c>
      <c r="H212" s="23">
        <v>-1E-4</v>
      </c>
      <c r="I212" s="23">
        <v>-1E-4</v>
      </c>
      <c r="J212" s="23">
        <v>-1E-4</v>
      </c>
      <c r="K212" s="23">
        <v>-2.0000000000000001E-4</v>
      </c>
    </row>
    <row r="213" spans="1:11" ht="13.4" customHeight="1">
      <c r="A213" s="1" t="s">
        <v>301</v>
      </c>
      <c r="B213" s="1"/>
      <c r="C213" s="22">
        <v>6.7699999999999996E-2</v>
      </c>
      <c r="D213" s="22">
        <v>4.8300000000000003E-2</v>
      </c>
      <c r="E213" s="22">
        <v>4.3499999999999997E-2</v>
      </c>
      <c r="F213" s="22">
        <v>7.85E-2</v>
      </c>
      <c r="G213" s="22">
        <v>5.1200000000000002E-2</v>
      </c>
      <c r="H213" s="22">
        <v>0.14319999999999999</v>
      </c>
      <c r="I213" s="22">
        <v>4.99E-2</v>
      </c>
      <c r="J213" s="22">
        <v>9.2600000000000002E-2</v>
      </c>
      <c r="K213" s="22">
        <v>4.1399999999999999E-2</v>
      </c>
    </row>
    <row r="214" spans="1:11" ht="13.4" customHeight="1">
      <c r="A214" t="s">
        <v>300</v>
      </c>
      <c r="C214" s="23">
        <v>-4.7999999999999996E-3</v>
      </c>
      <c r="D214" s="23">
        <v>-3.8E-3</v>
      </c>
      <c r="E214" s="23">
        <v>-3.7000000000000002E-3</v>
      </c>
      <c r="F214" s="23">
        <v>-5.7000000000000002E-3</v>
      </c>
      <c r="G214" s="23">
        <v>-4.1999999999999997E-3</v>
      </c>
      <c r="H214" s="23">
        <v>-6.7999999999999996E-3</v>
      </c>
      <c r="I214" s="23">
        <v>-3.8E-3</v>
      </c>
      <c r="J214" s="23">
        <v>-4.8999999999999998E-3</v>
      </c>
      <c r="K214" s="23">
        <v>-3.0000000000000001E-3</v>
      </c>
    </row>
    <row r="215" spans="1:11" ht="13.4" customHeight="1">
      <c r="A215" s="1" t="s">
        <v>299</v>
      </c>
      <c r="B215" s="1"/>
      <c r="C215" s="22">
        <v>6.2899999999999998E-2</v>
      </c>
      <c r="D215" s="22">
        <v>4.4499999999999998E-2</v>
      </c>
      <c r="E215" s="22">
        <v>3.9800000000000002E-2</v>
      </c>
      <c r="F215" s="22">
        <v>7.2900000000000006E-2</v>
      </c>
      <c r="G215" s="22">
        <v>4.7100000000000003E-2</v>
      </c>
      <c r="H215" s="22">
        <v>0.13639999999999999</v>
      </c>
      <c r="I215" s="22">
        <v>4.6100000000000002E-2</v>
      </c>
      <c r="J215" s="22">
        <v>8.7800000000000003E-2</v>
      </c>
      <c r="K215" s="22">
        <v>3.85E-2</v>
      </c>
    </row>
  </sheetData>
  <pageMargins left="0.7" right="0.7" top="0.75" bottom="0.75" header="0.3" footer="0.3"/>
  <pageSetup paperSize="9" orientation="portrait" r:id="rId1"/>
  <headerFooter>
    <oddHeader>&amp;C&amp;"Calibri"&amp;12&amp;KFF0000  OFFICIAL // Sensitive&amp;1#_x000D_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A420E-63F1-4C36-A699-0F2B883A1485}">
  <sheetPr codeName="Sheet48">
    <tabColor rgb="FF66BCDB"/>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36" customWidth="1"/>
    <col min="2" max="2" width="10.33203125" customWidth="1"/>
    <col min="3" max="3" width="10.6640625" customWidth="1"/>
    <col min="4" max="4" width="19.44140625" customWidth="1"/>
    <col min="5" max="5" width="29.44140625" customWidth="1"/>
    <col min="8" max="8" width="38.44140625" customWidth="1"/>
    <col min="11" max="11" width="17.77734375" customWidth="1"/>
    <col min="12" max="12" width="26.44140625" customWidth="1"/>
  </cols>
  <sheetData>
    <row r="1" spans="1:12" ht="21">
      <c r="A1" s="5" t="s">
        <v>514</v>
      </c>
      <c r="B1" s="5"/>
    </row>
    <row r="3" spans="1:12" ht="13.4" customHeight="1">
      <c r="A3" t="s">
        <v>366</v>
      </c>
      <c r="C3" t="s">
        <v>511</v>
      </c>
      <c r="H3" t="s">
        <v>366</v>
      </c>
      <c r="J3" t="s">
        <v>506</v>
      </c>
    </row>
    <row r="4" spans="1:12" ht="13.4" customHeight="1">
      <c r="A4" t="s">
        <v>364</v>
      </c>
      <c r="C4" t="s">
        <v>507</v>
      </c>
      <c r="H4" t="s">
        <v>364</v>
      </c>
      <c r="J4" t="s">
        <v>507</v>
      </c>
    </row>
    <row r="5" spans="1:12" ht="13.4" customHeight="1">
      <c r="A5" t="s">
        <v>362</v>
      </c>
      <c r="C5" t="s">
        <v>244</v>
      </c>
      <c r="H5" t="s">
        <v>362</v>
      </c>
      <c r="J5" t="s">
        <v>243</v>
      </c>
    </row>
    <row r="10" spans="1:12" ht="17.149999999999999" customHeight="1">
      <c r="A10" s="6" t="s">
        <v>360</v>
      </c>
      <c r="B10" s="6"/>
      <c r="C10" s="7"/>
      <c r="H10" s="6" t="s">
        <v>360</v>
      </c>
    </row>
    <row r="11" spans="1:12" ht="13.4" customHeight="1">
      <c r="A11" t="s">
        <v>515</v>
      </c>
      <c r="H11" t="s">
        <v>515</v>
      </c>
    </row>
    <row r="12" spans="1:12" ht="13.4" customHeight="1">
      <c r="A12" t="s">
        <v>512</v>
      </c>
      <c r="H12" t="s">
        <v>508</v>
      </c>
    </row>
    <row r="13" spans="1:12" ht="13.4" customHeight="1">
      <c r="A13" t="s">
        <v>513</v>
      </c>
      <c r="H13" t="s">
        <v>509</v>
      </c>
    </row>
    <row r="14" spans="1:12" ht="17.149999999999999" customHeight="1">
      <c r="B14" s="6"/>
      <c r="C14" s="7"/>
    </row>
    <row r="15" spans="1:12" ht="13.4" customHeight="1">
      <c r="A15" s="6" t="s">
        <v>460</v>
      </c>
      <c r="B15" s="6"/>
      <c r="C15" s="7"/>
      <c r="H15" s="6" t="s">
        <v>460</v>
      </c>
    </row>
    <row r="16" spans="1:12" ht="13.4" customHeight="1">
      <c r="A16" s="48"/>
      <c r="B16" s="52" t="s">
        <v>461</v>
      </c>
      <c r="C16" s="52" t="s">
        <v>462</v>
      </c>
      <c r="D16" s="52" t="s">
        <v>463</v>
      </c>
      <c r="E16" s="52" t="s">
        <v>464</v>
      </c>
      <c r="F16" s="49"/>
      <c r="H16" s="48"/>
      <c r="I16" s="52" t="s">
        <v>461</v>
      </c>
      <c r="J16" s="52" t="s">
        <v>462</v>
      </c>
      <c r="K16" s="52" t="s">
        <v>463</v>
      </c>
      <c r="L16" s="52" t="s">
        <v>464</v>
      </c>
    </row>
    <row r="17" spans="1:12" ht="13.4" customHeight="1">
      <c r="A17" s="23" t="s">
        <v>516</v>
      </c>
      <c r="B17" s="23">
        <v>3.7809000000000002E-2</v>
      </c>
      <c r="C17" s="23">
        <v>-1.7446E-2</v>
      </c>
      <c r="D17" s="50">
        <v>101.024715</v>
      </c>
      <c r="E17" s="2">
        <v>-36.443373000000008</v>
      </c>
      <c r="F17" s="51"/>
      <c r="H17" s="23" t="s">
        <v>517</v>
      </c>
      <c r="I17" s="23">
        <v>1.5637999999999999E-2</v>
      </c>
      <c r="J17" s="23">
        <v>-9.6880000000000004E-3</v>
      </c>
      <c r="K17" s="50">
        <v>48.056680999999998</v>
      </c>
      <c r="L17" s="50">
        <v>-10.197998000000002</v>
      </c>
    </row>
    <row r="18" spans="1:12" ht="13.4" customHeight="1">
      <c r="A18" s="23" t="s">
        <v>518</v>
      </c>
      <c r="B18" s="23">
        <v>7.5686000000000003E-2</v>
      </c>
      <c r="C18" s="23">
        <v>-3.4902000000000002E-2</v>
      </c>
      <c r="D18" s="50">
        <v>202.384727</v>
      </c>
      <c r="E18" s="50">
        <v>-72.852564000000015</v>
      </c>
      <c r="F18" s="51"/>
      <c r="H18" s="23" t="s">
        <v>519</v>
      </c>
      <c r="I18" s="23">
        <v>3.1335000000000002E-2</v>
      </c>
      <c r="J18" s="23">
        <v>-1.9411000000000001E-2</v>
      </c>
      <c r="K18" s="50">
        <v>96.45783999999999</v>
      </c>
      <c r="L18" s="50">
        <v>-20.344780999999994</v>
      </c>
    </row>
    <row r="19" spans="1:12" ht="13.4" customHeight="1">
      <c r="A19" s="23" t="s">
        <v>520</v>
      </c>
      <c r="B19" s="23">
        <v>0.113633</v>
      </c>
      <c r="C19" s="23">
        <v>-5.2368999999999999E-2</v>
      </c>
      <c r="D19" s="50">
        <v>304.08144400000003</v>
      </c>
      <c r="E19" s="50">
        <v>-109.22619499999999</v>
      </c>
      <c r="F19" s="51"/>
      <c r="H19" s="23" t="s">
        <v>521</v>
      </c>
      <c r="I19" s="23">
        <v>4.7092000000000002E-2</v>
      </c>
      <c r="J19" s="23">
        <v>-2.9170999999999999E-2</v>
      </c>
      <c r="K19" s="50">
        <v>145.20671100000001</v>
      </c>
      <c r="L19" s="50">
        <v>-30.439518999999997</v>
      </c>
    </row>
    <row r="20" spans="1:12" ht="13.4" customHeight="1">
      <c r="A20" s="23" t="s">
        <v>522</v>
      </c>
      <c r="B20" s="23">
        <v>0.15160000000000001</v>
      </c>
      <c r="C20" s="23">
        <v>-6.9800000000000001E-2</v>
      </c>
      <c r="D20" s="50">
        <v>406.11649999999997</v>
      </c>
      <c r="E20" s="50">
        <v>-145.56280000000001</v>
      </c>
      <c r="F20" s="51"/>
      <c r="H20" s="23" t="s">
        <v>523</v>
      </c>
      <c r="I20" s="23">
        <v>6.2899999999999998E-2</v>
      </c>
      <c r="J20" s="23">
        <v>-3.9E-2</v>
      </c>
      <c r="K20" s="50">
        <v>194.3066</v>
      </c>
      <c r="L20" s="50">
        <v>-40.481399999999994</v>
      </c>
    </row>
    <row r="21" spans="1:12" ht="13.4" customHeight="1">
      <c r="C21" s="23"/>
      <c r="D21" s="30"/>
      <c r="E21" s="31"/>
    </row>
    <row r="22" spans="1:12" ht="13.4" customHeight="1">
      <c r="C22" s="23"/>
      <c r="D22" s="30"/>
    </row>
    <row r="23" spans="1:12" ht="13.4" customHeight="1">
      <c r="C23" s="23"/>
    </row>
    <row r="24" spans="1:12" ht="13.4" customHeight="1">
      <c r="C24" s="23"/>
    </row>
    <row r="25" spans="1:12" ht="13.4" customHeight="1">
      <c r="C25" s="23"/>
    </row>
    <row r="26" spans="1:12" ht="13.4" customHeight="1">
      <c r="C26" s="23"/>
      <c r="D26" s="30"/>
    </row>
    <row r="27" spans="1:12" ht="13.4" customHeight="1">
      <c r="C27" s="23"/>
      <c r="D27" s="30"/>
    </row>
    <row r="28" spans="1:12" ht="13.4" customHeight="1">
      <c r="C28" s="23"/>
      <c r="D28" s="30"/>
    </row>
    <row r="29" spans="1:12" ht="13.4" customHeight="1">
      <c r="C29" s="23"/>
    </row>
    <row r="30" spans="1:12" ht="13.4" customHeight="1">
      <c r="C30" s="23"/>
      <c r="D30" s="30"/>
    </row>
    <row r="31" spans="1:12" ht="13.4" customHeight="1">
      <c r="C31" s="23"/>
      <c r="D31" s="30"/>
    </row>
    <row r="32" spans="1:12" ht="13.4" customHeight="1">
      <c r="C32" s="23"/>
      <c r="D32" s="30"/>
    </row>
    <row r="33" spans="1:13" ht="13.4" customHeight="1">
      <c r="C33" s="23"/>
      <c r="D33" s="30"/>
    </row>
    <row r="34" spans="1:13" ht="13.4" customHeight="1">
      <c r="C34" s="23"/>
      <c r="D34" s="30"/>
    </row>
    <row r="35" spans="1:13" ht="13.4" customHeight="1">
      <c r="C35" s="23"/>
    </row>
    <row r="36" spans="1:13" ht="15.5">
      <c r="A36" s="6"/>
      <c r="B36" s="6"/>
      <c r="C36" s="24"/>
    </row>
    <row r="37" spans="1:13" ht="13.4" customHeight="1">
      <c r="A37" s="1"/>
      <c r="B37" s="1"/>
      <c r="C37" s="2"/>
      <c r="D37" s="2"/>
      <c r="E37" s="2"/>
      <c r="F37" s="2"/>
      <c r="G37" s="2"/>
      <c r="H37" s="2"/>
      <c r="I37" s="2"/>
      <c r="J37" s="2"/>
      <c r="K37" s="2"/>
      <c r="L37" s="2"/>
    </row>
    <row r="38" spans="1:13" ht="13.4" customHeight="1">
      <c r="C38" s="4"/>
      <c r="D38" s="4"/>
      <c r="E38" s="4"/>
      <c r="F38" s="4"/>
      <c r="G38" s="4"/>
      <c r="H38" s="4"/>
      <c r="I38" s="4"/>
      <c r="J38" s="4"/>
      <c r="K38" s="4"/>
      <c r="L38" s="4"/>
      <c r="M38" s="4"/>
    </row>
    <row r="39" spans="1:13" ht="13.4" customHeight="1">
      <c r="C39" s="2"/>
      <c r="D39" s="2"/>
      <c r="E39" s="2"/>
      <c r="F39" s="2"/>
      <c r="G39" s="2"/>
      <c r="H39" s="2"/>
      <c r="I39" s="2"/>
      <c r="J39" s="2"/>
      <c r="K39" s="2"/>
      <c r="L39" s="2"/>
      <c r="M39" s="2"/>
    </row>
    <row r="40" spans="1:13" ht="13.4" customHeight="1">
      <c r="C40" s="2"/>
      <c r="D40" s="2"/>
      <c r="E40" s="2"/>
      <c r="F40" s="2"/>
      <c r="G40" s="2"/>
      <c r="H40" s="2"/>
      <c r="I40" s="2"/>
      <c r="J40" s="2"/>
      <c r="K40" s="2"/>
      <c r="L40" s="2"/>
      <c r="M40" s="2"/>
    </row>
    <row r="41" spans="1:13" ht="13.4" customHeight="1">
      <c r="A41" s="29"/>
      <c r="B41" s="29"/>
      <c r="C41" s="2"/>
      <c r="D41" s="2"/>
      <c r="E41" s="2"/>
      <c r="F41" s="2"/>
      <c r="G41" s="2"/>
      <c r="H41" s="2"/>
      <c r="I41" s="2"/>
      <c r="J41" s="2"/>
      <c r="K41" s="2"/>
      <c r="L41" s="2"/>
      <c r="M41" s="2"/>
    </row>
    <row r="42" spans="1:13" ht="13.4" customHeight="1">
      <c r="C42" s="2"/>
      <c r="D42" s="2"/>
      <c r="E42" s="2"/>
      <c r="F42" s="2"/>
      <c r="G42" s="2"/>
      <c r="H42" s="2"/>
      <c r="I42" s="2"/>
      <c r="J42" s="2"/>
      <c r="K42" s="2"/>
      <c r="L42" s="2"/>
      <c r="M42" s="2"/>
    </row>
    <row r="43" spans="1:13" ht="13.4" customHeight="1">
      <c r="C43" s="2"/>
      <c r="D43" s="2"/>
      <c r="E43" s="2"/>
      <c r="F43" s="2"/>
      <c r="G43" s="2"/>
      <c r="H43" s="2"/>
      <c r="I43" s="2"/>
      <c r="J43" s="2"/>
      <c r="K43" s="2"/>
      <c r="L43" s="2"/>
      <c r="M43" s="2"/>
    </row>
    <row r="44" spans="1:13" ht="13.4" customHeight="1">
      <c r="C44" s="2"/>
      <c r="D44" s="2"/>
      <c r="E44" s="2"/>
      <c r="F44" s="2"/>
      <c r="G44" s="2"/>
      <c r="H44" s="2"/>
      <c r="I44" s="2"/>
      <c r="J44" s="2"/>
      <c r="K44" s="2"/>
      <c r="L44" s="2"/>
      <c r="M44" s="2"/>
    </row>
    <row r="45" spans="1:13" ht="13.4" customHeight="1">
      <c r="C45" s="2"/>
      <c r="D45" s="2"/>
      <c r="E45" s="2"/>
      <c r="F45" s="2"/>
      <c r="G45" s="2"/>
      <c r="H45" s="2"/>
      <c r="I45" s="2"/>
      <c r="J45" s="2"/>
      <c r="K45" s="2"/>
      <c r="L45" s="2"/>
      <c r="M45" s="2"/>
    </row>
    <row r="46" spans="1:13" ht="13.4" customHeight="1">
      <c r="C46" s="2"/>
      <c r="D46" s="2"/>
      <c r="E46" s="2"/>
      <c r="F46" s="2"/>
      <c r="G46" s="2"/>
      <c r="H46" s="2"/>
      <c r="I46" s="2"/>
      <c r="J46" s="2"/>
      <c r="K46" s="2"/>
      <c r="L46" s="2"/>
      <c r="M46" s="2"/>
    </row>
    <row r="47" spans="1:13" ht="13.4" customHeight="1">
      <c r="C47" s="2"/>
      <c r="D47" s="2"/>
      <c r="E47" s="2"/>
      <c r="F47" s="2"/>
      <c r="G47" s="2"/>
      <c r="H47" s="2"/>
      <c r="I47" s="2"/>
      <c r="J47" s="2"/>
      <c r="K47" s="2"/>
      <c r="L47" s="2"/>
      <c r="M47" s="2"/>
    </row>
    <row r="48" spans="1:13" ht="13.4" customHeight="1">
      <c r="C48" s="2"/>
      <c r="D48" s="2"/>
      <c r="E48" s="2"/>
      <c r="F48" s="2"/>
      <c r="G48" s="2"/>
      <c r="H48" s="2"/>
      <c r="I48" s="2"/>
      <c r="J48" s="2"/>
      <c r="K48" s="2"/>
      <c r="L48" s="2"/>
      <c r="M48" s="2"/>
    </row>
    <row r="49" spans="1:15" ht="13.4" customHeight="1">
      <c r="C49" s="2"/>
      <c r="D49" s="2"/>
      <c r="E49" s="2"/>
      <c r="F49" s="2"/>
      <c r="G49" s="2"/>
      <c r="H49" s="2"/>
      <c r="I49" s="2"/>
      <c r="J49" s="2"/>
      <c r="K49" s="2"/>
      <c r="L49" s="2"/>
    </row>
    <row r="50" spans="1:15" ht="13.4" customHeight="1">
      <c r="A50" s="1"/>
      <c r="B50" s="1"/>
      <c r="C50" s="2"/>
      <c r="D50" s="2"/>
      <c r="E50" s="2"/>
      <c r="F50" s="2"/>
      <c r="G50" s="2"/>
      <c r="H50" s="2"/>
      <c r="I50" s="2"/>
      <c r="J50" s="2"/>
      <c r="K50" s="2"/>
      <c r="L50" s="2"/>
    </row>
    <row r="51" spans="1:15" ht="13.4" customHeight="1">
      <c r="C51" s="4"/>
      <c r="D51" s="4"/>
      <c r="E51" s="4"/>
      <c r="F51" s="4"/>
      <c r="G51" s="4"/>
      <c r="H51" s="4"/>
      <c r="I51" s="4"/>
      <c r="J51" s="4"/>
      <c r="K51" s="4"/>
      <c r="L51" s="4"/>
      <c r="M51" s="4"/>
    </row>
    <row r="52" spans="1:15" ht="13.4" customHeight="1">
      <c r="C52" s="2"/>
      <c r="D52" s="2"/>
      <c r="E52" s="2"/>
      <c r="F52" s="2"/>
      <c r="G52" s="2"/>
      <c r="H52" s="2"/>
      <c r="I52" s="2"/>
      <c r="J52" s="2"/>
      <c r="K52" s="2"/>
      <c r="L52" s="2"/>
      <c r="M52" s="2"/>
      <c r="O52" s="2"/>
    </row>
    <row r="53" spans="1:15" ht="13.4" customHeight="1">
      <c r="C53" s="2"/>
      <c r="D53" s="2"/>
      <c r="E53" s="2"/>
      <c r="F53" s="2"/>
      <c r="G53" s="2"/>
      <c r="H53" s="2"/>
      <c r="I53" s="2"/>
      <c r="J53" s="2"/>
      <c r="K53" s="2"/>
      <c r="L53" s="2"/>
      <c r="M53" s="2"/>
    </row>
    <row r="54" spans="1:15" ht="13.4" customHeight="1">
      <c r="C54" s="2"/>
      <c r="D54" s="2"/>
      <c r="E54" s="2"/>
      <c r="F54" s="2"/>
      <c r="G54" s="2"/>
      <c r="H54" s="2"/>
      <c r="I54" s="2"/>
      <c r="J54" s="2"/>
      <c r="K54" s="2"/>
      <c r="L54" s="2"/>
      <c r="M54" s="2"/>
    </row>
    <row r="55" spans="1:15" ht="13.4" customHeight="1">
      <c r="C55" s="2"/>
      <c r="D55" s="2"/>
      <c r="E55" s="2"/>
      <c r="F55" s="2"/>
      <c r="G55" s="2"/>
      <c r="H55" s="2"/>
      <c r="I55" s="2"/>
      <c r="J55" s="2"/>
      <c r="K55" s="2"/>
      <c r="L55" s="2"/>
      <c r="M55" s="2"/>
    </row>
    <row r="56" spans="1:15" ht="13.4" customHeight="1">
      <c r="C56" s="2"/>
      <c r="D56" s="2"/>
      <c r="E56" s="2"/>
      <c r="F56" s="2"/>
      <c r="G56" s="2"/>
      <c r="H56" s="2"/>
      <c r="I56" s="2"/>
      <c r="J56" s="2"/>
      <c r="K56" s="2"/>
      <c r="L56" s="2"/>
      <c r="M56" s="2"/>
    </row>
    <row r="57" spans="1:15" ht="13.4" customHeight="1">
      <c r="C57" s="2"/>
      <c r="D57" s="2"/>
      <c r="E57" s="2"/>
      <c r="F57" s="2"/>
      <c r="G57" s="2"/>
      <c r="H57" s="2"/>
      <c r="I57" s="2"/>
      <c r="J57" s="2"/>
      <c r="K57" s="2"/>
      <c r="L57" s="2"/>
      <c r="M57" s="2"/>
    </row>
    <row r="58" spans="1:15" ht="13.4" customHeight="1">
      <c r="C58" s="2"/>
      <c r="D58" s="2"/>
      <c r="E58" s="2"/>
      <c r="F58" s="2"/>
      <c r="G58" s="2"/>
      <c r="H58" s="2"/>
      <c r="I58" s="2"/>
      <c r="J58" s="2"/>
      <c r="K58" s="2"/>
      <c r="L58" s="2"/>
      <c r="M58" s="2"/>
    </row>
    <row r="59" spans="1:15" ht="13.4" customHeight="1">
      <c r="C59" s="2"/>
      <c r="D59" s="2"/>
      <c r="E59" s="2"/>
      <c r="F59" s="2"/>
      <c r="G59" s="2"/>
      <c r="H59" s="2"/>
      <c r="I59" s="2"/>
      <c r="J59" s="2"/>
      <c r="K59" s="2"/>
      <c r="L59" s="2"/>
      <c r="M59" s="2"/>
    </row>
    <row r="60" spans="1:15" ht="13.4" customHeight="1">
      <c r="C60" s="2"/>
      <c r="D60" s="2"/>
      <c r="E60" s="2"/>
      <c r="F60" s="2"/>
      <c r="G60" s="2"/>
      <c r="H60" s="2"/>
      <c r="I60" s="2"/>
      <c r="J60" s="2"/>
      <c r="K60" s="2"/>
      <c r="L60" s="2"/>
      <c r="M60" s="2"/>
    </row>
    <row r="61" spans="1:15" ht="13.4" customHeight="1">
      <c r="C61" s="2"/>
      <c r="D61" s="2"/>
      <c r="E61" s="2"/>
      <c r="F61" s="2"/>
      <c r="G61" s="2"/>
      <c r="H61" s="2"/>
      <c r="I61" s="2"/>
      <c r="J61" s="2"/>
      <c r="K61" s="2"/>
      <c r="L61" s="2"/>
      <c r="M61" s="2"/>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c r="B64" s="1"/>
      <c r="C64" s="2"/>
      <c r="D64" s="2"/>
      <c r="E64" s="2"/>
      <c r="F64" s="2"/>
      <c r="G64" s="2"/>
      <c r="H64" s="2"/>
      <c r="I64" s="2"/>
      <c r="J64" s="2"/>
      <c r="K64" s="2"/>
      <c r="L64" s="2"/>
    </row>
    <row r="65" spans="1:13" ht="13.4" customHeight="1">
      <c r="C65" s="4"/>
      <c r="D65" s="4"/>
      <c r="E65" s="4"/>
      <c r="F65" s="4"/>
      <c r="G65" s="4"/>
      <c r="H65" s="4"/>
      <c r="I65" s="4"/>
      <c r="J65" s="4"/>
      <c r="K65" s="4"/>
      <c r="L65" s="4"/>
      <c r="M65" s="4"/>
    </row>
    <row r="66" spans="1:13" ht="13.4" customHeight="1">
      <c r="C66" s="2"/>
      <c r="D66" s="2"/>
      <c r="E66" s="2"/>
      <c r="F66" s="2"/>
      <c r="G66" s="2"/>
      <c r="H66" s="2"/>
      <c r="I66" s="2"/>
      <c r="J66" s="2"/>
      <c r="K66" s="2"/>
      <c r="L66" s="2"/>
      <c r="M66" s="2"/>
    </row>
    <row r="67" spans="1:13" ht="13.4" customHeight="1">
      <c r="C67" s="2"/>
      <c r="D67" s="2"/>
      <c r="E67" s="2"/>
      <c r="F67" s="2"/>
      <c r="G67" s="2"/>
      <c r="H67" s="2"/>
      <c r="I67" s="2"/>
      <c r="J67" s="2"/>
      <c r="K67" s="2"/>
      <c r="L67" s="2"/>
      <c r="M67" s="2"/>
    </row>
    <row r="68" spans="1:13" ht="13.4" customHeight="1">
      <c r="C68" s="2"/>
      <c r="D68" s="2"/>
      <c r="E68" s="2"/>
      <c r="F68" s="2"/>
      <c r="G68" s="2"/>
      <c r="H68" s="2"/>
      <c r="I68" s="2"/>
      <c r="J68" s="2"/>
      <c r="K68" s="2"/>
      <c r="L68" s="2"/>
      <c r="M68" s="2"/>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c r="B71" s="6"/>
      <c r="C71" s="24"/>
    </row>
    <row r="72" spans="1:13" ht="13.4" customHeight="1">
      <c r="A72" s="28"/>
      <c r="B72" s="27"/>
      <c r="C72" s="26"/>
    </row>
    <row r="73" spans="1:13" ht="13.4" customHeight="1">
      <c r="C73" s="23"/>
    </row>
    <row r="74" spans="1:13" ht="13.4" customHeight="1">
      <c r="C74" s="23"/>
    </row>
    <row r="75" spans="1:13" ht="13.4" customHeight="1">
      <c r="C75" s="23"/>
    </row>
    <row r="76" spans="1:13" ht="13.4" customHeight="1">
      <c r="C76" s="23"/>
    </row>
    <row r="77" spans="1:13" ht="13.4" customHeight="1">
      <c r="C77" s="23"/>
    </row>
    <row r="78" spans="1:13" ht="13.4" customHeight="1">
      <c r="C78" s="23"/>
    </row>
    <row r="79" spans="1:13" ht="13.4" customHeight="1">
      <c r="C79" s="23"/>
    </row>
    <row r="80" spans="1:13" ht="13.4" customHeight="1">
      <c r="C80" s="23"/>
    </row>
    <row r="81" spans="1:3" ht="13.4" customHeight="1">
      <c r="C81" s="23"/>
    </row>
    <row r="82" spans="1:3" ht="13.4" customHeight="1">
      <c r="C82" s="23"/>
    </row>
    <row r="83" spans="1:3" ht="13.4" customHeight="1">
      <c r="C83" s="23"/>
    </row>
    <row r="84" spans="1:3" ht="13.4" customHeight="1">
      <c r="C84" s="26"/>
    </row>
    <row r="85" spans="1:3" ht="15.5">
      <c r="A85" s="6"/>
      <c r="B85" s="6"/>
    </row>
    <row r="86" spans="1:3" ht="13.4" customHeight="1">
      <c r="C86" s="25"/>
    </row>
    <row r="87" spans="1:3" ht="13.4" customHeight="1">
      <c r="C87" s="25"/>
    </row>
    <row r="88" spans="1:3" ht="13.4" customHeight="1">
      <c r="C88" s="25"/>
    </row>
    <row r="89" spans="1:3" ht="13.4" customHeight="1">
      <c r="C89" s="25"/>
    </row>
    <row r="90" spans="1:3" ht="13.4" customHeight="1">
      <c r="C90" s="25"/>
    </row>
    <row r="91" spans="1:3" ht="13.4" customHeight="1">
      <c r="C91" s="25"/>
    </row>
    <row r="92" spans="1:3" ht="13.4" customHeight="1">
      <c r="C92" s="25"/>
    </row>
    <row r="93" spans="1:3" ht="13.4" customHeight="1">
      <c r="C93" s="25"/>
    </row>
    <row r="94" spans="1:3" ht="13.4" customHeight="1">
      <c r="C94" s="25"/>
    </row>
    <row r="97" spans="1:11" ht="15.5">
      <c r="A97" s="6"/>
      <c r="B97" s="6"/>
      <c r="J97" s="24"/>
    </row>
    <row r="98" spans="1:11" ht="13.4" customHeight="1">
      <c r="A98" s="3"/>
      <c r="B98" s="3"/>
      <c r="C98" s="4"/>
      <c r="D98" s="4"/>
      <c r="E98" s="4"/>
      <c r="F98" s="4"/>
      <c r="G98" s="4"/>
      <c r="H98" s="4"/>
      <c r="I98" s="4"/>
      <c r="J98" s="4"/>
      <c r="K98" s="4"/>
    </row>
    <row r="99" spans="1:11" ht="13.4" customHeight="1">
      <c r="C99" s="23"/>
      <c r="D99" s="23"/>
      <c r="E99" s="23"/>
      <c r="F99" s="23"/>
      <c r="G99" s="23"/>
      <c r="H99" s="23"/>
      <c r="I99" s="23"/>
      <c r="J99" s="23"/>
      <c r="K99" s="23"/>
    </row>
    <row r="100" spans="1:11" ht="13.4" customHeight="1">
      <c r="C100" s="23"/>
      <c r="D100" s="23"/>
      <c r="E100" s="23"/>
      <c r="F100" s="23"/>
      <c r="G100" s="23"/>
      <c r="H100" s="23"/>
      <c r="I100" s="23"/>
      <c r="J100" s="23"/>
      <c r="K100" s="23"/>
    </row>
    <row r="101" spans="1:11" ht="13.4" customHeight="1">
      <c r="C101" s="23"/>
      <c r="D101" s="23"/>
      <c r="E101" s="23"/>
      <c r="F101" s="23"/>
      <c r="G101" s="23"/>
      <c r="H101" s="23"/>
      <c r="I101" s="23"/>
      <c r="J101" s="23"/>
      <c r="K101" s="23"/>
    </row>
    <row r="102" spans="1:11" ht="13.4" customHeight="1">
      <c r="C102" s="23"/>
      <c r="D102" s="23"/>
      <c r="E102" s="23"/>
      <c r="F102" s="23"/>
      <c r="G102" s="23"/>
      <c r="H102" s="23"/>
      <c r="I102" s="23"/>
      <c r="J102" s="23"/>
      <c r="K102" s="23"/>
    </row>
    <row r="103" spans="1:11" ht="13.4" customHeight="1">
      <c r="C103" s="23"/>
      <c r="D103" s="23"/>
      <c r="E103" s="23"/>
      <c r="F103" s="23"/>
      <c r="G103" s="23"/>
      <c r="H103" s="23"/>
      <c r="I103" s="23"/>
      <c r="J103" s="23"/>
      <c r="K103" s="23"/>
    </row>
    <row r="104" spans="1:11" ht="13.4" customHeight="1">
      <c r="C104" s="23"/>
      <c r="D104" s="23"/>
      <c r="E104" s="23"/>
      <c r="F104" s="23"/>
      <c r="G104" s="23"/>
      <c r="H104" s="23"/>
      <c r="I104" s="23"/>
      <c r="J104" s="23"/>
      <c r="K104" s="23"/>
    </row>
    <row r="105" spans="1:11" ht="13.4" customHeight="1">
      <c r="C105" s="23"/>
      <c r="D105" s="23"/>
      <c r="E105" s="23"/>
      <c r="F105" s="23"/>
      <c r="G105" s="23"/>
      <c r="H105" s="23"/>
      <c r="I105" s="23"/>
      <c r="J105" s="23"/>
      <c r="K105" s="23"/>
    </row>
    <row r="106" spans="1:11" ht="13.4" customHeight="1">
      <c r="C106" s="23"/>
      <c r="D106" s="23"/>
      <c r="E106" s="23"/>
      <c r="F106" s="23"/>
      <c r="G106" s="23"/>
      <c r="H106" s="23"/>
      <c r="I106" s="23"/>
      <c r="J106" s="23"/>
      <c r="K106" s="23"/>
    </row>
    <row r="107" spans="1:11" ht="13.4" customHeight="1">
      <c r="C107" s="23"/>
      <c r="D107" s="23"/>
      <c r="E107" s="23"/>
      <c r="F107" s="23"/>
      <c r="G107" s="23"/>
      <c r="H107" s="23"/>
      <c r="I107" s="23"/>
      <c r="J107" s="23"/>
      <c r="K107" s="23"/>
    </row>
    <row r="108" spans="1:11" ht="13.4" customHeight="1">
      <c r="C108" s="23"/>
      <c r="D108" s="23"/>
      <c r="E108" s="23"/>
      <c r="F108" s="23"/>
      <c r="G108" s="23"/>
      <c r="H108" s="23"/>
      <c r="I108" s="23"/>
      <c r="J108" s="23"/>
      <c r="K108" s="23"/>
    </row>
    <row r="109" spans="1:11" ht="13.4" customHeight="1">
      <c r="C109" s="23"/>
      <c r="D109" s="23"/>
      <c r="E109" s="23"/>
      <c r="F109" s="23"/>
      <c r="G109" s="23"/>
      <c r="H109" s="23"/>
      <c r="I109" s="23"/>
      <c r="J109" s="23"/>
      <c r="K109" s="23"/>
    </row>
    <row r="110" spans="1:11" ht="13.4" customHeight="1">
      <c r="C110" s="23"/>
      <c r="D110" s="23"/>
      <c r="E110" s="23"/>
      <c r="F110" s="23"/>
      <c r="G110" s="23"/>
      <c r="H110" s="23"/>
      <c r="I110" s="23"/>
      <c r="J110" s="23"/>
      <c r="K110" s="23"/>
    </row>
    <row r="111" spans="1:11" ht="13.4" customHeight="1">
      <c r="C111" s="23"/>
      <c r="D111" s="23"/>
      <c r="E111" s="23"/>
      <c r="F111" s="23"/>
      <c r="G111" s="23"/>
      <c r="H111" s="23"/>
      <c r="I111" s="23"/>
      <c r="J111" s="23"/>
      <c r="K111" s="23"/>
    </row>
    <row r="112" spans="1:11" ht="13.4" customHeight="1">
      <c r="C112" s="23"/>
      <c r="D112" s="23"/>
      <c r="E112" s="23"/>
      <c r="F112" s="23"/>
      <c r="G112" s="23"/>
      <c r="H112" s="23"/>
      <c r="I112" s="23"/>
      <c r="J112" s="23"/>
      <c r="K112" s="23"/>
    </row>
    <row r="113" spans="3:11" ht="13.4" customHeight="1">
      <c r="C113" s="23"/>
      <c r="D113" s="23"/>
      <c r="E113" s="23"/>
      <c r="F113" s="23"/>
      <c r="G113" s="23"/>
      <c r="H113" s="23"/>
      <c r="I113" s="23"/>
      <c r="J113" s="23"/>
      <c r="K113" s="23"/>
    </row>
    <row r="114" spans="3:11" ht="13.4" customHeight="1">
      <c r="C114" s="23"/>
      <c r="D114" s="23"/>
      <c r="E114" s="23"/>
      <c r="F114" s="23"/>
      <c r="G114" s="23"/>
      <c r="H114" s="23"/>
      <c r="I114" s="23"/>
      <c r="J114" s="23"/>
      <c r="K114" s="23"/>
    </row>
    <row r="115" spans="3:11" ht="13.4" customHeight="1">
      <c r="C115" s="23"/>
      <c r="D115" s="23"/>
      <c r="E115" s="23"/>
      <c r="F115" s="23"/>
      <c r="G115" s="23"/>
      <c r="H115" s="23"/>
      <c r="I115" s="23"/>
      <c r="J115" s="23"/>
      <c r="K115" s="23"/>
    </row>
    <row r="116" spans="3:11" ht="13.4" customHeight="1">
      <c r="C116" s="23"/>
      <c r="D116" s="23"/>
      <c r="E116" s="23"/>
      <c r="F116" s="23"/>
      <c r="G116" s="23"/>
      <c r="H116" s="23"/>
      <c r="I116" s="23"/>
      <c r="J116" s="23"/>
      <c r="K116" s="23"/>
    </row>
    <row r="117" spans="3:11" ht="13.4" customHeight="1">
      <c r="C117" s="23"/>
      <c r="D117" s="23"/>
      <c r="E117" s="23"/>
      <c r="F117" s="23"/>
      <c r="G117" s="23"/>
      <c r="H117" s="23"/>
      <c r="I117" s="23"/>
      <c r="J117" s="23"/>
      <c r="K117" s="23"/>
    </row>
    <row r="118" spans="3:11" ht="13.4" customHeight="1">
      <c r="C118" s="23"/>
      <c r="D118" s="23"/>
      <c r="E118" s="23"/>
      <c r="F118" s="23"/>
      <c r="G118" s="23"/>
      <c r="H118" s="23"/>
      <c r="I118" s="23"/>
      <c r="J118" s="23"/>
      <c r="K118" s="23"/>
    </row>
    <row r="119" spans="3:11" ht="13.4" customHeight="1">
      <c r="C119" s="23"/>
      <c r="D119" s="23"/>
      <c r="E119" s="23"/>
      <c r="F119" s="23"/>
      <c r="G119" s="23"/>
      <c r="H119" s="23"/>
      <c r="I119" s="23"/>
      <c r="J119" s="23"/>
      <c r="K119" s="23"/>
    </row>
    <row r="120" spans="3:11" ht="13.4" customHeight="1">
      <c r="C120" s="23"/>
      <c r="D120" s="23"/>
      <c r="E120" s="23"/>
      <c r="F120" s="23"/>
      <c r="G120" s="23"/>
      <c r="H120" s="23"/>
      <c r="I120" s="23"/>
      <c r="J120" s="23"/>
      <c r="K120" s="23"/>
    </row>
    <row r="121" spans="3:11" ht="13.4" customHeight="1">
      <c r="C121" s="23"/>
      <c r="D121" s="23"/>
      <c r="E121" s="23"/>
      <c r="F121" s="23"/>
      <c r="G121" s="23"/>
      <c r="H121" s="23"/>
      <c r="I121" s="23"/>
      <c r="J121" s="23"/>
      <c r="K121" s="23"/>
    </row>
    <row r="122" spans="3:11" ht="13.4" customHeight="1">
      <c r="C122" s="23"/>
      <c r="D122" s="23"/>
      <c r="E122" s="23"/>
      <c r="F122" s="23"/>
      <c r="G122" s="23"/>
      <c r="H122" s="23"/>
      <c r="I122" s="23"/>
      <c r="J122" s="23"/>
      <c r="K122" s="23"/>
    </row>
    <row r="123" spans="3:11" ht="13.4" customHeight="1">
      <c r="C123" s="23"/>
      <c r="D123" s="23"/>
      <c r="E123" s="23"/>
      <c r="F123" s="23"/>
      <c r="G123" s="23"/>
      <c r="H123" s="23"/>
      <c r="I123" s="23"/>
      <c r="J123" s="23"/>
      <c r="K123" s="23"/>
    </row>
    <row r="124" spans="3:11" ht="13.4" customHeight="1">
      <c r="C124" s="23"/>
      <c r="D124" s="23"/>
      <c r="E124" s="23"/>
      <c r="F124" s="23"/>
      <c r="G124" s="23"/>
      <c r="H124" s="23"/>
      <c r="I124" s="23"/>
      <c r="J124" s="23"/>
      <c r="K124" s="23"/>
    </row>
    <row r="125" spans="3:11" ht="13.4" customHeight="1">
      <c r="C125" s="23"/>
      <c r="D125" s="23"/>
      <c r="E125" s="23"/>
      <c r="F125" s="23"/>
      <c r="G125" s="23"/>
      <c r="H125" s="23"/>
      <c r="I125" s="23"/>
      <c r="J125" s="23"/>
      <c r="K125" s="23"/>
    </row>
    <row r="126" spans="3:11" ht="13.4" customHeight="1">
      <c r="C126" s="23"/>
      <c r="D126" s="23"/>
      <c r="E126" s="23"/>
      <c r="F126" s="23"/>
      <c r="G126" s="23"/>
      <c r="H126" s="23"/>
      <c r="I126" s="23"/>
      <c r="J126" s="23"/>
      <c r="K126" s="23"/>
    </row>
    <row r="127" spans="3:11" ht="13.4" customHeight="1">
      <c r="C127" s="23"/>
      <c r="D127" s="23"/>
      <c r="E127" s="23"/>
      <c r="F127" s="23"/>
      <c r="G127" s="23"/>
      <c r="H127" s="23"/>
      <c r="I127" s="23"/>
      <c r="J127" s="23"/>
      <c r="K127" s="23"/>
    </row>
    <row r="128" spans="3:11" ht="13.4" customHeight="1">
      <c r="C128" s="23"/>
      <c r="D128" s="23"/>
      <c r="E128" s="23"/>
      <c r="F128" s="23"/>
      <c r="G128" s="23"/>
      <c r="H128" s="23"/>
      <c r="I128" s="23"/>
      <c r="J128" s="23"/>
      <c r="K128" s="23"/>
    </row>
    <row r="129" spans="3:11" ht="13.4" customHeight="1">
      <c r="C129" s="23"/>
      <c r="D129" s="23"/>
      <c r="E129" s="23"/>
      <c r="F129" s="23"/>
      <c r="G129" s="23"/>
      <c r="H129" s="23"/>
      <c r="I129" s="23"/>
      <c r="J129" s="23"/>
      <c r="K129" s="23"/>
    </row>
    <row r="130" spans="3:11" ht="13.4" customHeight="1">
      <c r="C130" s="23"/>
      <c r="D130" s="23"/>
      <c r="E130" s="23"/>
      <c r="F130" s="23"/>
      <c r="G130" s="23"/>
      <c r="H130" s="23"/>
      <c r="I130" s="23"/>
      <c r="J130" s="23"/>
      <c r="K130" s="23"/>
    </row>
    <row r="131" spans="3:11" ht="13.4" customHeight="1">
      <c r="C131" s="23"/>
      <c r="D131" s="23"/>
      <c r="E131" s="23"/>
      <c r="F131" s="23"/>
      <c r="G131" s="23"/>
      <c r="H131" s="23"/>
      <c r="I131" s="23"/>
      <c r="J131" s="23"/>
      <c r="K131" s="23"/>
    </row>
    <row r="132" spans="3:11" ht="13.4" customHeight="1">
      <c r="C132" s="23"/>
      <c r="D132" s="23"/>
      <c r="E132" s="23"/>
      <c r="F132" s="23"/>
      <c r="G132" s="23"/>
      <c r="H132" s="23"/>
      <c r="I132" s="23"/>
      <c r="J132" s="23"/>
      <c r="K132" s="23"/>
    </row>
    <row r="133" spans="3:11" ht="13.4" customHeight="1">
      <c r="C133" s="23"/>
      <c r="D133" s="23"/>
      <c r="E133" s="23"/>
      <c r="F133" s="23"/>
      <c r="G133" s="23"/>
      <c r="H133" s="23"/>
      <c r="I133" s="23"/>
      <c r="J133" s="23"/>
      <c r="K133" s="23"/>
    </row>
    <row r="134" spans="3:11" ht="13.4" customHeight="1">
      <c r="C134" s="23"/>
      <c r="D134" s="23"/>
      <c r="E134" s="23"/>
      <c r="F134" s="23"/>
      <c r="G134" s="23"/>
      <c r="H134" s="23"/>
      <c r="I134" s="23"/>
      <c r="J134" s="23"/>
      <c r="K134" s="23"/>
    </row>
    <row r="135" spans="3:11" ht="13.4" customHeight="1">
      <c r="C135" s="23"/>
      <c r="D135" s="23"/>
      <c r="E135" s="23"/>
      <c r="F135" s="23"/>
      <c r="G135" s="23"/>
      <c r="H135" s="23"/>
      <c r="I135" s="23"/>
      <c r="J135" s="23"/>
      <c r="K135" s="23"/>
    </row>
    <row r="136" spans="3:11" ht="13.4" customHeight="1">
      <c r="C136" s="23"/>
      <c r="D136" s="23"/>
      <c r="E136" s="23"/>
      <c r="F136" s="23"/>
      <c r="G136" s="23"/>
      <c r="H136" s="23"/>
      <c r="I136" s="23"/>
      <c r="J136" s="23"/>
      <c r="K136" s="23"/>
    </row>
    <row r="137" spans="3:11" ht="13.4" customHeight="1">
      <c r="C137" s="23"/>
      <c r="D137" s="23"/>
      <c r="E137" s="23"/>
      <c r="F137" s="23"/>
      <c r="G137" s="23"/>
      <c r="H137" s="23"/>
      <c r="I137" s="23"/>
      <c r="J137" s="23"/>
      <c r="K137" s="23"/>
    </row>
    <row r="138" spans="3:11" ht="13.4" customHeight="1">
      <c r="C138" s="23"/>
      <c r="D138" s="23"/>
      <c r="E138" s="23"/>
      <c r="F138" s="23"/>
      <c r="G138" s="23"/>
      <c r="H138" s="23"/>
      <c r="I138" s="23"/>
      <c r="J138" s="23"/>
      <c r="K138" s="23"/>
    </row>
    <row r="139" spans="3:11" ht="13.4" customHeight="1">
      <c r="C139" s="23"/>
      <c r="D139" s="23"/>
      <c r="E139" s="23"/>
      <c r="F139" s="23"/>
      <c r="G139" s="23"/>
      <c r="H139" s="23"/>
      <c r="I139" s="23"/>
      <c r="J139" s="23"/>
      <c r="K139" s="23"/>
    </row>
    <row r="140" spans="3:11" ht="13.4" customHeight="1">
      <c r="C140" s="23"/>
      <c r="D140" s="23"/>
      <c r="E140" s="23"/>
      <c r="F140" s="23"/>
      <c r="G140" s="23"/>
      <c r="H140" s="23"/>
      <c r="I140" s="23"/>
      <c r="J140" s="23"/>
      <c r="K140" s="23"/>
    </row>
    <row r="141" spans="3:11" ht="13.4" customHeight="1">
      <c r="C141" s="23"/>
      <c r="D141" s="23"/>
      <c r="E141" s="23"/>
      <c r="F141" s="23"/>
      <c r="G141" s="23"/>
      <c r="H141" s="23"/>
      <c r="I141" s="23"/>
      <c r="J141" s="23"/>
      <c r="K141" s="23"/>
    </row>
    <row r="142" spans="3:11" ht="13.4" customHeight="1">
      <c r="C142" s="23"/>
      <c r="D142" s="23"/>
      <c r="E142" s="23"/>
      <c r="F142" s="23"/>
      <c r="G142" s="23"/>
      <c r="H142" s="23"/>
      <c r="I142" s="23"/>
      <c r="J142" s="23"/>
      <c r="K142" s="23"/>
    </row>
    <row r="143" spans="3:11" ht="13.4" customHeight="1">
      <c r="C143" s="23"/>
      <c r="D143" s="23"/>
      <c r="E143" s="23"/>
      <c r="F143" s="23"/>
      <c r="G143" s="23"/>
      <c r="H143" s="23"/>
      <c r="I143" s="23"/>
      <c r="J143" s="23"/>
      <c r="K143" s="23"/>
    </row>
    <row r="144" spans="3:11" ht="13.4" customHeight="1">
      <c r="C144" s="23"/>
      <c r="D144" s="23"/>
      <c r="E144" s="23"/>
      <c r="F144" s="23"/>
      <c r="G144" s="23"/>
      <c r="H144" s="23"/>
      <c r="I144" s="23"/>
      <c r="J144" s="23"/>
      <c r="K144" s="23"/>
    </row>
    <row r="145" spans="3:11" ht="13.4" customHeight="1">
      <c r="C145" s="23"/>
      <c r="D145" s="23"/>
      <c r="E145" s="23"/>
      <c r="F145" s="23"/>
      <c r="G145" s="23"/>
      <c r="H145" s="23"/>
      <c r="I145" s="23"/>
      <c r="J145" s="23"/>
      <c r="K145" s="23"/>
    </row>
    <row r="146" spans="3:11" ht="13.4" customHeight="1">
      <c r="C146" s="23"/>
      <c r="D146" s="23"/>
      <c r="E146" s="23"/>
      <c r="F146" s="23"/>
      <c r="G146" s="23"/>
      <c r="H146" s="23"/>
      <c r="I146" s="23"/>
      <c r="J146" s="23"/>
      <c r="K146" s="23"/>
    </row>
    <row r="147" spans="3:11" ht="13.4" customHeight="1">
      <c r="C147" s="23"/>
      <c r="D147" s="23"/>
      <c r="E147" s="23"/>
      <c r="F147" s="23"/>
      <c r="G147" s="23"/>
      <c r="H147" s="23"/>
      <c r="I147" s="23"/>
      <c r="J147" s="23"/>
      <c r="K147" s="23"/>
    </row>
    <row r="148" spans="3:11" ht="13.4" customHeight="1">
      <c r="C148" s="23"/>
      <c r="D148" s="23"/>
      <c r="E148" s="23"/>
      <c r="F148" s="23"/>
      <c r="G148" s="23"/>
      <c r="H148" s="23"/>
      <c r="I148" s="23"/>
      <c r="J148" s="23"/>
      <c r="K148" s="23"/>
    </row>
    <row r="149" spans="3:11" ht="13.4" customHeight="1">
      <c r="C149" s="23"/>
      <c r="D149" s="23"/>
      <c r="E149" s="23"/>
      <c r="F149" s="23"/>
      <c r="G149" s="23"/>
      <c r="H149" s="23"/>
      <c r="I149" s="23"/>
      <c r="J149" s="23"/>
      <c r="K149" s="23"/>
    </row>
    <row r="150" spans="3:11" ht="13.4" customHeight="1">
      <c r="C150" s="23"/>
      <c r="D150" s="23"/>
      <c r="E150" s="23"/>
      <c r="F150" s="23"/>
      <c r="G150" s="23"/>
      <c r="H150" s="23"/>
      <c r="I150" s="23"/>
      <c r="J150" s="23"/>
      <c r="K150" s="23"/>
    </row>
    <row r="151" spans="3:11" ht="13.4" customHeight="1">
      <c r="C151" s="23"/>
      <c r="D151" s="23"/>
      <c r="E151" s="23"/>
      <c r="F151" s="23"/>
      <c r="G151" s="23"/>
      <c r="H151" s="23"/>
      <c r="I151" s="23"/>
      <c r="J151" s="23"/>
      <c r="K151" s="23"/>
    </row>
    <row r="152" spans="3:11" ht="13.4" customHeight="1">
      <c r="C152" s="23"/>
      <c r="D152" s="23"/>
      <c r="E152" s="23"/>
      <c r="F152" s="23"/>
      <c r="G152" s="23"/>
      <c r="H152" s="23"/>
      <c r="I152" s="23"/>
      <c r="J152" s="23"/>
      <c r="K152" s="23"/>
    </row>
    <row r="153" spans="3:11" ht="13.4" customHeight="1">
      <c r="C153" s="23"/>
      <c r="D153" s="23"/>
      <c r="E153" s="23"/>
      <c r="F153" s="23"/>
      <c r="G153" s="23"/>
      <c r="H153" s="23"/>
      <c r="I153" s="23"/>
      <c r="J153" s="23"/>
      <c r="K153" s="23"/>
    </row>
    <row r="154" spans="3:11" ht="13.4" customHeight="1">
      <c r="C154" s="23"/>
      <c r="D154" s="23"/>
      <c r="E154" s="23"/>
      <c r="F154" s="23"/>
      <c r="G154" s="23"/>
      <c r="H154" s="23"/>
      <c r="I154" s="23"/>
      <c r="J154" s="23"/>
      <c r="K154" s="23"/>
    </row>
    <row r="155" spans="3:11" ht="13.4" customHeight="1">
      <c r="C155" s="23"/>
      <c r="D155" s="23"/>
      <c r="E155" s="23"/>
      <c r="F155" s="23"/>
      <c r="G155" s="23"/>
      <c r="H155" s="23"/>
      <c r="I155" s="23"/>
      <c r="J155" s="23"/>
      <c r="K155" s="23"/>
    </row>
    <row r="156" spans="3:11" ht="13.4" customHeight="1">
      <c r="C156" s="23"/>
      <c r="D156" s="23"/>
      <c r="E156" s="23"/>
      <c r="F156" s="23"/>
      <c r="G156" s="23"/>
      <c r="H156" s="23"/>
      <c r="I156" s="23"/>
      <c r="J156" s="23"/>
      <c r="K156" s="23"/>
    </row>
    <row r="157" spans="3:11" ht="13.4" customHeight="1">
      <c r="C157" s="23"/>
      <c r="D157" s="23"/>
      <c r="E157" s="23"/>
      <c r="F157" s="23"/>
      <c r="G157" s="23"/>
      <c r="H157" s="23"/>
      <c r="I157" s="23"/>
      <c r="J157" s="23"/>
      <c r="K157" s="23"/>
    </row>
    <row r="158" spans="3:11" ht="13.4" customHeight="1">
      <c r="C158" s="23"/>
      <c r="D158" s="23"/>
      <c r="E158" s="23"/>
      <c r="F158" s="23"/>
      <c r="G158" s="23"/>
      <c r="H158" s="23"/>
      <c r="I158" s="23"/>
      <c r="J158" s="23"/>
      <c r="K158" s="23"/>
    </row>
    <row r="159" spans="3:11" ht="13.4" customHeight="1">
      <c r="C159" s="23"/>
      <c r="D159" s="23"/>
      <c r="E159" s="23"/>
      <c r="F159" s="23"/>
      <c r="G159" s="23"/>
      <c r="H159" s="23"/>
      <c r="I159" s="23"/>
      <c r="J159" s="23"/>
      <c r="K159" s="23"/>
    </row>
    <row r="160" spans="3:11" ht="13.4" customHeight="1">
      <c r="C160" s="23"/>
      <c r="D160" s="23"/>
      <c r="E160" s="23"/>
      <c r="F160" s="23"/>
      <c r="G160" s="23"/>
      <c r="H160" s="23"/>
      <c r="I160" s="23"/>
      <c r="J160" s="23"/>
      <c r="K160" s="23"/>
    </row>
    <row r="161" spans="3:11" ht="13.4" customHeight="1">
      <c r="C161" s="23"/>
      <c r="D161" s="23"/>
      <c r="E161" s="23"/>
      <c r="F161" s="23"/>
      <c r="G161" s="23"/>
      <c r="H161" s="23"/>
      <c r="I161" s="23"/>
      <c r="J161" s="23"/>
      <c r="K161" s="23"/>
    </row>
    <row r="162" spans="3:11" ht="13.4" customHeight="1">
      <c r="C162" s="23"/>
      <c r="D162" s="23"/>
      <c r="E162" s="23"/>
      <c r="F162" s="23"/>
      <c r="G162" s="23"/>
      <c r="H162" s="23"/>
      <c r="I162" s="23"/>
      <c r="J162" s="23"/>
      <c r="K162" s="23"/>
    </row>
    <row r="163" spans="3:11" ht="13.4" customHeight="1">
      <c r="C163" s="23"/>
      <c r="D163" s="23"/>
      <c r="E163" s="23"/>
      <c r="F163" s="23"/>
      <c r="G163" s="23"/>
      <c r="H163" s="23"/>
      <c r="I163" s="23"/>
      <c r="J163" s="23"/>
      <c r="K163" s="23"/>
    </row>
    <row r="164" spans="3:11" ht="13.4" customHeight="1">
      <c r="C164" s="23"/>
      <c r="D164" s="23"/>
      <c r="E164" s="23"/>
      <c r="F164" s="23"/>
      <c r="G164" s="23"/>
      <c r="H164" s="23"/>
      <c r="I164" s="23"/>
      <c r="J164" s="23"/>
      <c r="K164" s="23"/>
    </row>
    <row r="165" spans="3:11" ht="13.4" customHeight="1">
      <c r="C165" s="23"/>
      <c r="D165" s="23"/>
      <c r="E165" s="23"/>
      <c r="F165" s="23"/>
      <c r="G165" s="23"/>
      <c r="H165" s="23"/>
      <c r="I165" s="23"/>
      <c r="J165" s="23"/>
      <c r="K165" s="23"/>
    </row>
    <row r="166" spans="3:11" ht="13.4" customHeight="1">
      <c r="C166" s="23"/>
      <c r="D166" s="23"/>
      <c r="E166" s="23"/>
      <c r="F166" s="23"/>
      <c r="G166" s="23"/>
      <c r="H166" s="23"/>
      <c r="I166" s="23"/>
      <c r="J166" s="23"/>
      <c r="K166" s="23"/>
    </row>
    <row r="167" spans="3:11" ht="13.4" customHeight="1">
      <c r="C167" s="23"/>
      <c r="D167" s="23"/>
      <c r="E167" s="23"/>
      <c r="F167" s="23"/>
      <c r="G167" s="23"/>
      <c r="H167" s="23"/>
      <c r="I167" s="23"/>
      <c r="J167" s="23"/>
      <c r="K167" s="23"/>
    </row>
    <row r="168" spans="3:11" ht="13.4" customHeight="1">
      <c r="C168" s="23"/>
      <c r="D168" s="23"/>
      <c r="E168" s="23"/>
      <c r="F168" s="23"/>
      <c r="G168" s="23"/>
      <c r="H168" s="23"/>
      <c r="I168" s="23"/>
      <c r="J168" s="23"/>
      <c r="K168" s="23"/>
    </row>
    <row r="169" spans="3:11" ht="13.4" customHeight="1">
      <c r="C169" s="23"/>
      <c r="D169" s="23"/>
      <c r="E169" s="23"/>
      <c r="F169" s="23"/>
      <c r="G169" s="23"/>
      <c r="H169" s="23"/>
      <c r="I169" s="23"/>
      <c r="J169" s="23"/>
      <c r="K169" s="23"/>
    </row>
    <row r="170" spans="3:11" ht="13.4" customHeight="1">
      <c r="C170" s="23"/>
      <c r="D170" s="23"/>
      <c r="E170" s="23"/>
      <c r="F170" s="23"/>
      <c r="G170" s="23"/>
      <c r="H170" s="23"/>
      <c r="I170" s="23"/>
      <c r="J170" s="23"/>
      <c r="K170" s="23"/>
    </row>
    <row r="171" spans="3:11" ht="13.4" customHeight="1">
      <c r="C171" s="23"/>
      <c r="D171" s="23"/>
      <c r="E171" s="23"/>
      <c r="F171" s="23"/>
      <c r="G171" s="23"/>
      <c r="H171" s="23"/>
      <c r="I171" s="23"/>
      <c r="J171" s="23"/>
      <c r="K171" s="23"/>
    </row>
    <row r="172" spans="3:11" ht="13.4" customHeight="1">
      <c r="C172" s="23"/>
      <c r="D172" s="23"/>
      <c r="E172" s="23"/>
      <c r="F172" s="23"/>
      <c r="G172" s="23"/>
      <c r="H172" s="23"/>
      <c r="I172" s="23"/>
      <c r="J172" s="23"/>
      <c r="K172" s="23"/>
    </row>
    <row r="173" spans="3:11" ht="13.4" customHeight="1">
      <c r="C173" s="23"/>
      <c r="D173" s="23"/>
      <c r="E173" s="23"/>
      <c r="F173" s="23"/>
      <c r="G173" s="23"/>
      <c r="H173" s="23"/>
      <c r="I173" s="23"/>
      <c r="J173" s="23"/>
      <c r="K173" s="23"/>
    </row>
    <row r="174" spans="3:11" ht="13.4" customHeight="1">
      <c r="C174" s="23"/>
      <c r="D174" s="23"/>
      <c r="E174" s="23"/>
      <c r="F174" s="23"/>
      <c r="G174" s="23"/>
      <c r="H174" s="23"/>
      <c r="I174" s="23"/>
      <c r="J174" s="23"/>
      <c r="K174" s="23"/>
    </row>
    <row r="175" spans="3:11" ht="13.4" customHeight="1">
      <c r="C175" s="23"/>
      <c r="D175" s="23"/>
      <c r="E175" s="23"/>
      <c r="F175" s="23"/>
      <c r="G175" s="23"/>
      <c r="H175" s="23"/>
      <c r="I175" s="23"/>
      <c r="J175" s="23"/>
      <c r="K175" s="23"/>
    </row>
    <row r="176" spans="3:11" ht="13.4" customHeight="1">
      <c r="C176" s="23"/>
      <c r="D176" s="23"/>
      <c r="E176" s="23"/>
      <c r="F176" s="23"/>
      <c r="G176" s="23"/>
      <c r="H176" s="23"/>
      <c r="I176" s="23"/>
      <c r="J176" s="23"/>
      <c r="K176" s="23"/>
    </row>
    <row r="177" spans="3:11" ht="13.4" customHeight="1">
      <c r="C177" s="23"/>
      <c r="D177" s="23"/>
      <c r="E177" s="23"/>
      <c r="F177" s="23"/>
      <c r="G177" s="23"/>
      <c r="H177" s="23"/>
      <c r="I177" s="23"/>
      <c r="J177" s="23"/>
      <c r="K177" s="23"/>
    </row>
    <row r="178" spans="3:11" ht="13.4" customHeight="1">
      <c r="C178" s="23"/>
      <c r="D178" s="23"/>
      <c r="E178" s="23"/>
      <c r="F178" s="23"/>
      <c r="G178" s="23"/>
      <c r="H178" s="23"/>
      <c r="I178" s="23"/>
      <c r="J178" s="23"/>
      <c r="K178" s="23"/>
    </row>
    <row r="179" spans="3:11" ht="13.4" customHeight="1">
      <c r="C179" s="23"/>
      <c r="D179" s="23"/>
      <c r="E179" s="23"/>
      <c r="F179" s="23"/>
      <c r="G179" s="23"/>
      <c r="H179" s="23"/>
      <c r="I179" s="23"/>
      <c r="J179" s="23"/>
      <c r="K179" s="23"/>
    </row>
    <row r="180" spans="3:11" ht="13.4" customHeight="1">
      <c r="C180" s="23"/>
      <c r="D180" s="23"/>
      <c r="E180" s="23"/>
      <c r="F180" s="23"/>
      <c r="G180" s="23"/>
      <c r="H180" s="23"/>
      <c r="I180" s="23"/>
      <c r="J180" s="23"/>
      <c r="K180" s="23"/>
    </row>
    <row r="181" spans="3:11" ht="13.4" customHeight="1">
      <c r="C181" s="23"/>
      <c r="D181" s="23"/>
      <c r="E181" s="23"/>
      <c r="F181" s="23"/>
      <c r="G181" s="23"/>
      <c r="H181" s="23"/>
      <c r="I181" s="23"/>
      <c r="J181" s="23"/>
      <c r="K181" s="23"/>
    </row>
    <row r="182" spans="3:11" ht="13.4" customHeight="1">
      <c r="C182" s="23"/>
      <c r="D182" s="23"/>
      <c r="E182" s="23"/>
      <c r="F182" s="23"/>
      <c r="G182" s="23"/>
      <c r="H182" s="23"/>
      <c r="I182" s="23"/>
      <c r="J182" s="23"/>
      <c r="K182" s="23"/>
    </row>
    <row r="183" spans="3:11" ht="13.4" customHeight="1">
      <c r="C183" s="23"/>
      <c r="D183" s="23"/>
      <c r="E183" s="23"/>
      <c r="F183" s="23"/>
      <c r="G183" s="23"/>
      <c r="H183" s="23"/>
      <c r="I183" s="23"/>
      <c r="J183" s="23"/>
      <c r="K183" s="23"/>
    </row>
    <row r="184" spans="3:11" ht="13.4" customHeight="1">
      <c r="C184" s="23"/>
      <c r="D184" s="23"/>
      <c r="E184" s="23"/>
      <c r="F184" s="23"/>
      <c r="G184" s="23"/>
      <c r="H184" s="23"/>
      <c r="I184" s="23"/>
      <c r="J184" s="23"/>
      <c r="K184" s="23"/>
    </row>
    <row r="185" spans="3:11" ht="13.4" customHeight="1">
      <c r="C185" s="23"/>
      <c r="D185" s="23"/>
      <c r="E185" s="23"/>
      <c r="F185" s="23"/>
      <c r="G185" s="23"/>
      <c r="H185" s="23"/>
      <c r="I185" s="23"/>
      <c r="J185" s="23"/>
      <c r="K185" s="23"/>
    </row>
    <row r="186" spans="3:11" ht="13.4" customHeight="1">
      <c r="C186" s="23"/>
      <c r="D186" s="23"/>
      <c r="E186" s="23"/>
      <c r="F186" s="23"/>
      <c r="G186" s="23"/>
      <c r="H186" s="23"/>
      <c r="I186" s="23"/>
      <c r="J186" s="23"/>
      <c r="K186" s="23"/>
    </row>
    <row r="187" spans="3:11" ht="13.4" customHeight="1">
      <c r="C187" s="23"/>
      <c r="D187" s="23"/>
      <c r="E187" s="23"/>
      <c r="F187" s="23"/>
      <c r="G187" s="23"/>
      <c r="H187" s="23"/>
      <c r="I187" s="23"/>
      <c r="J187" s="23"/>
      <c r="K187" s="23"/>
    </row>
    <row r="188" spans="3:11" ht="13.4" customHeight="1">
      <c r="C188" s="23"/>
      <c r="D188" s="23"/>
      <c r="E188" s="23"/>
      <c r="F188" s="23"/>
      <c r="G188" s="23"/>
      <c r="H188" s="23"/>
      <c r="I188" s="23"/>
      <c r="J188" s="23"/>
      <c r="K188" s="23"/>
    </row>
    <row r="189" spans="3:11" ht="13.4" customHeight="1">
      <c r="C189" s="23"/>
      <c r="D189" s="23"/>
      <c r="E189" s="23"/>
      <c r="F189" s="23"/>
      <c r="G189" s="23"/>
      <c r="H189" s="23"/>
      <c r="I189" s="23"/>
      <c r="J189" s="23"/>
      <c r="K189" s="23"/>
    </row>
    <row r="190" spans="3:11" ht="13.4" customHeight="1">
      <c r="C190" s="23"/>
      <c r="D190" s="23"/>
      <c r="E190" s="23"/>
      <c r="F190" s="23"/>
      <c r="G190" s="23"/>
      <c r="H190" s="23"/>
      <c r="I190" s="23"/>
      <c r="J190" s="23"/>
      <c r="K190" s="23"/>
    </row>
    <row r="191" spans="3:11" ht="13.4" customHeight="1">
      <c r="C191" s="23"/>
      <c r="D191" s="23"/>
      <c r="E191" s="23"/>
      <c r="F191" s="23"/>
      <c r="G191" s="23"/>
      <c r="H191" s="23"/>
      <c r="I191" s="23"/>
      <c r="J191" s="23"/>
      <c r="K191" s="23"/>
    </row>
    <row r="192" spans="3:11" ht="13.4" customHeight="1">
      <c r="C192" s="23"/>
      <c r="D192" s="23"/>
      <c r="E192" s="23"/>
      <c r="F192" s="23"/>
      <c r="G192" s="23"/>
      <c r="H192" s="23"/>
      <c r="I192" s="23"/>
      <c r="J192" s="23"/>
      <c r="K192" s="23"/>
    </row>
    <row r="193" spans="3:11" ht="13.4" customHeight="1">
      <c r="C193" s="23"/>
      <c r="D193" s="23"/>
      <c r="E193" s="23"/>
      <c r="F193" s="23"/>
      <c r="G193" s="23"/>
      <c r="H193" s="23"/>
      <c r="I193" s="23"/>
      <c r="J193" s="23"/>
      <c r="K193" s="23"/>
    </row>
    <row r="194" spans="3:11" ht="13.4" customHeight="1">
      <c r="C194" s="23"/>
      <c r="D194" s="23"/>
      <c r="E194" s="23"/>
      <c r="F194" s="23"/>
      <c r="G194" s="23"/>
      <c r="H194" s="23"/>
      <c r="I194" s="23"/>
      <c r="J194" s="23"/>
      <c r="K194" s="23"/>
    </row>
    <row r="195" spans="3:11" ht="13.4" customHeight="1">
      <c r="C195" s="23"/>
      <c r="D195" s="23"/>
      <c r="E195" s="23"/>
      <c r="F195" s="23"/>
      <c r="G195" s="23"/>
      <c r="H195" s="23"/>
      <c r="I195" s="23"/>
      <c r="J195" s="23"/>
      <c r="K195" s="23"/>
    </row>
    <row r="196" spans="3:11" ht="13.4" customHeight="1">
      <c r="C196" s="23"/>
      <c r="D196" s="23"/>
      <c r="E196" s="23"/>
      <c r="F196" s="23"/>
      <c r="G196" s="23"/>
      <c r="H196" s="23"/>
      <c r="I196" s="23"/>
      <c r="J196" s="23"/>
      <c r="K196" s="23"/>
    </row>
    <row r="197" spans="3:11" ht="13.4" customHeight="1">
      <c r="C197" s="23"/>
      <c r="D197" s="23"/>
      <c r="E197" s="23"/>
      <c r="F197" s="23"/>
      <c r="G197" s="23"/>
      <c r="H197" s="23"/>
      <c r="I197" s="23"/>
      <c r="J197" s="23"/>
      <c r="K197" s="23"/>
    </row>
    <row r="198" spans="3:11" ht="13.4" customHeight="1">
      <c r="C198" s="23"/>
      <c r="D198" s="23"/>
      <c r="E198" s="23"/>
      <c r="F198" s="23"/>
      <c r="G198" s="23"/>
      <c r="H198" s="23"/>
      <c r="I198" s="23"/>
      <c r="J198" s="23"/>
      <c r="K198" s="23"/>
    </row>
    <row r="199" spans="3:11" ht="13.4" customHeight="1">
      <c r="C199" s="23"/>
      <c r="D199" s="23"/>
      <c r="E199" s="23"/>
      <c r="F199" s="23"/>
      <c r="G199" s="23"/>
      <c r="H199" s="23"/>
      <c r="I199" s="23"/>
      <c r="J199" s="23"/>
      <c r="K199" s="23"/>
    </row>
    <row r="200" spans="3:11" ht="13.4" customHeight="1">
      <c r="C200" s="23"/>
      <c r="D200" s="23"/>
      <c r="E200" s="23"/>
      <c r="F200" s="23"/>
      <c r="G200" s="23"/>
      <c r="H200" s="23"/>
      <c r="I200" s="23"/>
      <c r="J200" s="23"/>
      <c r="K200" s="23"/>
    </row>
    <row r="201" spans="3:11" ht="13.4" customHeight="1">
      <c r="C201" s="23"/>
      <c r="D201" s="23"/>
      <c r="E201" s="23"/>
      <c r="F201" s="23"/>
      <c r="G201" s="23"/>
      <c r="H201" s="23"/>
      <c r="I201" s="23"/>
      <c r="J201" s="23"/>
      <c r="K201" s="23"/>
    </row>
    <row r="202" spans="3:11" ht="13.4" customHeight="1">
      <c r="C202" s="23"/>
      <c r="D202" s="23"/>
      <c r="E202" s="23"/>
      <c r="F202" s="23"/>
      <c r="G202" s="23"/>
      <c r="H202" s="23"/>
      <c r="I202" s="23"/>
      <c r="J202" s="23"/>
      <c r="K202" s="23"/>
    </row>
    <row r="203" spans="3:11" ht="13.4" customHeight="1">
      <c r="C203" s="23"/>
      <c r="D203" s="23"/>
      <c r="E203" s="23"/>
      <c r="F203" s="23"/>
      <c r="G203" s="23"/>
      <c r="H203" s="23"/>
      <c r="I203" s="23"/>
      <c r="J203" s="23"/>
      <c r="K203" s="23"/>
    </row>
    <row r="204" spans="3:11" ht="13.4" customHeight="1">
      <c r="C204" s="23"/>
      <c r="D204" s="23"/>
      <c r="E204" s="23"/>
      <c r="F204" s="23"/>
      <c r="G204" s="23"/>
      <c r="H204" s="23"/>
      <c r="I204" s="23"/>
      <c r="J204" s="23"/>
      <c r="K204" s="23"/>
    </row>
    <row r="205" spans="3:11" ht="13.4" customHeight="1">
      <c r="C205" s="23"/>
      <c r="D205" s="23"/>
      <c r="E205" s="23"/>
      <c r="F205" s="23"/>
      <c r="G205" s="23"/>
      <c r="H205" s="23"/>
      <c r="I205" s="23"/>
      <c r="J205" s="23"/>
      <c r="K205" s="23"/>
    </row>
    <row r="206" spans="3:11" ht="13.4" customHeight="1">
      <c r="C206" s="23"/>
      <c r="D206" s="23"/>
      <c r="E206" s="23"/>
      <c r="F206" s="23"/>
      <c r="G206" s="23"/>
      <c r="H206" s="23"/>
      <c r="I206" s="23"/>
      <c r="J206" s="23"/>
      <c r="K206" s="23"/>
    </row>
    <row r="207" spans="3:11" ht="13.4" customHeight="1">
      <c r="C207" s="23"/>
      <c r="D207" s="23"/>
      <c r="E207" s="23"/>
      <c r="F207" s="23"/>
      <c r="G207" s="23"/>
      <c r="H207" s="23"/>
      <c r="I207" s="23"/>
      <c r="J207" s="23"/>
      <c r="K207" s="23"/>
    </row>
    <row r="208" spans="3:11" ht="13.4" customHeight="1">
      <c r="C208" s="23"/>
      <c r="D208" s="23"/>
      <c r="E208" s="23"/>
      <c r="F208" s="23"/>
      <c r="G208" s="23"/>
      <c r="H208" s="23"/>
      <c r="I208" s="23"/>
      <c r="J208" s="23"/>
      <c r="K208" s="23"/>
    </row>
    <row r="209" spans="1:11" ht="13.4" customHeight="1">
      <c r="C209" s="23"/>
      <c r="D209" s="23"/>
      <c r="E209" s="23"/>
      <c r="F209" s="23"/>
      <c r="G209" s="23"/>
      <c r="H209" s="23"/>
      <c r="I209" s="23"/>
      <c r="J209" s="23"/>
      <c r="K209" s="23"/>
    </row>
    <row r="210" spans="1:11" ht="13.4" customHeight="1">
      <c r="C210" s="23"/>
      <c r="D210" s="23"/>
      <c r="E210" s="23"/>
      <c r="F210" s="23"/>
      <c r="G210" s="23"/>
      <c r="H210" s="23"/>
      <c r="I210" s="23"/>
      <c r="J210" s="23"/>
      <c r="K210" s="23"/>
    </row>
    <row r="211" spans="1:11" ht="13.4" customHeight="1">
      <c r="C211" s="23"/>
      <c r="D211" s="23"/>
      <c r="E211" s="23"/>
      <c r="F211" s="23"/>
      <c r="G211" s="23"/>
      <c r="H211" s="23"/>
      <c r="I211" s="23"/>
      <c r="J211" s="23"/>
      <c r="K211" s="23"/>
    </row>
    <row r="212" spans="1:11" ht="13.4" customHeight="1">
      <c r="C212" s="23"/>
      <c r="D212" s="23"/>
      <c r="E212" s="23"/>
      <c r="F212" s="23"/>
      <c r="G212" s="23"/>
      <c r="H212" s="23"/>
      <c r="I212" s="23"/>
      <c r="J212" s="23"/>
      <c r="K212" s="23"/>
    </row>
    <row r="213" spans="1:11" ht="13.4" customHeight="1">
      <c r="A213" s="1"/>
      <c r="B213" s="1"/>
      <c r="C213" s="22"/>
      <c r="D213" s="22"/>
      <c r="E213" s="22"/>
      <c r="F213" s="22"/>
      <c r="G213" s="22"/>
      <c r="H213" s="22"/>
      <c r="I213" s="22"/>
      <c r="J213" s="22"/>
      <c r="K213" s="22"/>
    </row>
    <row r="214" spans="1:11" ht="13.4" customHeight="1">
      <c r="C214" s="23"/>
      <c r="D214" s="23"/>
      <c r="E214" s="23"/>
      <c r="F214" s="23"/>
      <c r="G214" s="23"/>
      <c r="H214" s="23"/>
      <c r="I214" s="23"/>
      <c r="J214" s="23"/>
      <c r="K214" s="23"/>
    </row>
    <row r="215" spans="1:11" ht="13.4" customHeight="1">
      <c r="A215" s="1"/>
      <c r="B215" s="1"/>
      <c r="C215" s="22"/>
      <c r="D215" s="22"/>
      <c r="E215" s="22"/>
      <c r="F215" s="22"/>
      <c r="G215" s="22"/>
      <c r="H215" s="22"/>
      <c r="I215" s="22"/>
      <c r="J215" s="22"/>
      <c r="K215" s="22"/>
    </row>
  </sheetData>
  <pageMargins left="0.7" right="0.7" top="0.75" bottom="0.75" header="0.3" footer="0.3"/>
  <pageSetup paperSize="9" orientation="portrait" r:id="rId1"/>
  <headerFooter>
    <oddHeader>&amp;C&amp;"Calibri"&amp;12&amp;KFF0000  OFFICIAL // Sensitive&amp;1#_x000D_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6473-45DC-492E-A76B-0D26EC7A3061}">
  <sheetPr codeName="Sheet5">
    <tabColor rgb="FF265A9A"/>
  </sheetPr>
  <dimension ref="A1"/>
  <sheetViews>
    <sheetView showGridLines="0" zoomScaleNormal="100" workbookViewId="0"/>
  </sheetViews>
  <sheetFormatPr defaultRowHeight="10"/>
  <cols>
    <col min="1" max="16384" width="8.88671875" style="41"/>
  </cols>
  <sheetData>
    <row r="1" spans="1:1" ht="17.5">
      <c r="A1" s="69" t="s">
        <v>564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69E7E-4291-479B-9688-A164FA442049}">
  <sheetPr codeName="Sheet7">
    <tabColor rgb="FF265A9A"/>
  </sheetPr>
  <dimension ref="A1:X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5" ht="21">
      <c r="A1" s="5" t="s">
        <v>370</v>
      </c>
      <c r="B1" s="5"/>
    </row>
    <row r="3" spans="1:5" ht="13.4" customHeight="1">
      <c r="A3" t="s">
        <v>366</v>
      </c>
      <c r="C3" t="s">
        <v>369</v>
      </c>
    </row>
    <row r="4" spans="1:5" ht="13.4" customHeight="1">
      <c r="A4" t="s">
        <v>364</v>
      </c>
      <c r="C4" t="s">
        <v>363</v>
      </c>
    </row>
    <row r="5" spans="1:5" ht="13.4" customHeight="1">
      <c r="A5" t="s">
        <v>362</v>
      </c>
      <c r="C5" t="s">
        <v>368</v>
      </c>
    </row>
    <row r="10" spans="1:5" ht="17.149999999999999" customHeight="1">
      <c r="A10" s="6" t="s">
        <v>360</v>
      </c>
      <c r="B10" s="6"/>
      <c r="C10" s="7"/>
    </row>
    <row r="11" spans="1:5" ht="13.4" customHeight="1">
      <c r="A11" t="s">
        <v>478</v>
      </c>
    </row>
    <row r="14" spans="1:5" ht="17.149999999999999" customHeight="1">
      <c r="A14" s="6" t="s">
        <v>358</v>
      </c>
      <c r="B14" s="6"/>
      <c r="C14" s="7"/>
    </row>
    <row r="15" spans="1:5" ht="13.4" customHeight="1">
      <c r="A15" t="s">
        <v>357</v>
      </c>
      <c r="C15" s="23">
        <v>1.17E-2</v>
      </c>
      <c r="D15" s="30"/>
      <c r="E15" s="32"/>
    </row>
    <row r="16" spans="1:5" ht="13.4" customHeight="1">
      <c r="A16" t="s">
        <v>356</v>
      </c>
      <c r="C16" s="23">
        <v>7.1000000000000004E-3</v>
      </c>
      <c r="D16" s="30"/>
    </row>
    <row r="17" spans="1:5" ht="13.4" customHeight="1">
      <c r="A17" t="s">
        <v>355</v>
      </c>
      <c r="C17" s="23">
        <v>-3.7000000000000002E-3</v>
      </c>
      <c r="D17" s="30"/>
    </row>
    <row r="18" spans="1:5" ht="13.4" customHeight="1">
      <c r="A18" t="s">
        <v>354</v>
      </c>
      <c r="C18" s="23">
        <v>-8.8999999999999999E-3</v>
      </c>
      <c r="D18" s="30"/>
    </row>
    <row r="19" spans="1:5" ht="13.4" customHeight="1">
      <c r="A19" t="s">
        <v>353</v>
      </c>
      <c r="C19" s="23">
        <v>6.6199999999999995E-2</v>
      </c>
      <c r="D19" s="30"/>
    </row>
    <row r="20" spans="1:5" ht="13.4" customHeight="1">
      <c r="A20" t="s">
        <v>352</v>
      </c>
      <c r="C20" s="23">
        <v>2.52E-2</v>
      </c>
      <c r="D20" s="30"/>
    </row>
    <row r="21" spans="1:5" ht="13.4" customHeight="1">
      <c r="A21" t="s">
        <v>351</v>
      </c>
      <c r="C21" s="23">
        <v>6.13E-2</v>
      </c>
      <c r="D21" s="30"/>
      <c r="E21" s="31"/>
    </row>
    <row r="22" spans="1:5" ht="13.4" customHeight="1">
      <c r="A22" t="s">
        <v>350</v>
      </c>
      <c r="C22" s="23">
        <v>0</v>
      </c>
      <c r="D22" s="30"/>
    </row>
    <row r="23" spans="1:5" ht="13.4" customHeight="1">
      <c r="A23" t="s">
        <v>349</v>
      </c>
      <c r="C23" s="23">
        <v>0</v>
      </c>
    </row>
    <row r="24" spans="1:5" ht="13.4" customHeight="1">
      <c r="A24" t="s">
        <v>348</v>
      </c>
      <c r="C24" s="23">
        <v>2.4899999999999999E-2</v>
      </c>
    </row>
    <row r="25" spans="1:5" ht="13.4" customHeight="1">
      <c r="A25" t="s">
        <v>347</v>
      </c>
      <c r="C25" s="23">
        <v>0</v>
      </c>
    </row>
    <row r="26" spans="1:5" ht="13.4" customHeight="1">
      <c r="A26" t="s">
        <v>346</v>
      </c>
      <c r="C26" s="23">
        <v>1.72E-2</v>
      </c>
      <c r="D26" s="30"/>
    </row>
    <row r="27" spans="1:5" ht="13.4" customHeight="1">
      <c r="A27" t="s">
        <v>345</v>
      </c>
      <c r="C27" s="23">
        <v>1.4500000000000001E-2</v>
      </c>
      <c r="D27" s="30"/>
    </row>
    <row r="28" spans="1:5" ht="13.4" customHeight="1">
      <c r="A28" t="s">
        <v>344</v>
      </c>
      <c r="C28" s="23">
        <v>-1.34E-2</v>
      </c>
      <c r="D28" s="30"/>
    </row>
    <row r="29" spans="1:5" ht="13.4" customHeight="1">
      <c r="A29" t="s">
        <v>343</v>
      </c>
      <c r="C29" s="23">
        <v>0</v>
      </c>
    </row>
    <row r="30" spans="1:5" ht="13.4" customHeight="1">
      <c r="A30" t="s">
        <v>342</v>
      </c>
      <c r="C30" s="23">
        <v>-1.34E-2</v>
      </c>
      <c r="D30" s="30"/>
    </row>
    <row r="31" spans="1:5" ht="13.4" customHeight="1">
      <c r="A31" t="s">
        <v>341</v>
      </c>
      <c r="C31" s="23">
        <v>2.76E-2</v>
      </c>
      <c r="D31" s="30"/>
    </row>
    <row r="32" spans="1:5" ht="13.4" customHeight="1">
      <c r="A32" t="s">
        <v>340</v>
      </c>
      <c r="C32" s="23">
        <v>2.76E-2</v>
      </c>
      <c r="D32" s="30"/>
    </row>
    <row r="33" spans="1:13" ht="13.4" customHeight="1">
      <c r="A33" t="s">
        <v>339</v>
      </c>
      <c r="C33" s="23">
        <v>3.0200000000000001E-2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186.9128</v>
      </c>
      <c r="D39" s="2">
        <v>0</v>
      </c>
      <c r="E39" s="2">
        <v>0</v>
      </c>
      <c r="F39" s="2">
        <v>0</v>
      </c>
      <c r="G39" s="2">
        <v>0</v>
      </c>
      <c r="H39" s="2">
        <v>0</v>
      </c>
      <c r="I39" s="2">
        <v>0</v>
      </c>
      <c r="J39" s="2">
        <v>0</v>
      </c>
      <c r="K39" s="2">
        <v>0</v>
      </c>
      <c r="L39" s="2">
        <f t="shared" ref="L39:L48" si="0">SUM(D39:K39)</f>
        <v>0</v>
      </c>
      <c r="M39" s="2">
        <f t="shared" ref="M39:M48" si="1">C39+L39</f>
        <v>186.9128</v>
      </c>
    </row>
    <row r="40" spans="1:13" ht="13.4" customHeight="1">
      <c r="A40" t="s">
        <v>13</v>
      </c>
      <c r="C40" s="2">
        <v>0.92010000000000003</v>
      </c>
      <c r="D40" s="2">
        <v>14.089600000000001</v>
      </c>
      <c r="E40" s="2">
        <v>12.8643</v>
      </c>
      <c r="F40" s="2">
        <v>8.4146000000000001</v>
      </c>
      <c r="G40" s="2">
        <v>2.7711999999999999</v>
      </c>
      <c r="H40" s="2">
        <v>6.1093000000000002</v>
      </c>
      <c r="I40" s="2">
        <v>0.75749999999999995</v>
      </c>
      <c r="J40" s="2">
        <v>0.29470000000000002</v>
      </c>
      <c r="K40" s="2">
        <v>1.1400999999999999</v>
      </c>
      <c r="L40" s="2">
        <f t="shared" si="0"/>
        <v>46.441299999999991</v>
      </c>
      <c r="M40" s="2">
        <f t="shared" si="1"/>
        <v>47.361399999999989</v>
      </c>
    </row>
    <row r="41" spans="1:13" ht="13.4" customHeight="1">
      <c r="A41" s="29" t="s">
        <v>14</v>
      </c>
      <c r="B41" s="29"/>
      <c r="C41" s="2">
        <v>45.338700000000003</v>
      </c>
      <c r="D41" s="2">
        <v>5.2355</v>
      </c>
      <c r="E41" s="2">
        <v>3.7477999999999998</v>
      </c>
      <c r="F41" s="2">
        <v>2.3462000000000001</v>
      </c>
      <c r="G41" s="2">
        <v>0.60329999999999995</v>
      </c>
      <c r="H41" s="2">
        <v>1.2475000000000001</v>
      </c>
      <c r="I41" s="2">
        <v>0.18160000000000001</v>
      </c>
      <c r="J41" s="2">
        <v>8.9300000000000004E-2</v>
      </c>
      <c r="K41" s="2">
        <v>0.16089999999999999</v>
      </c>
      <c r="L41" s="2">
        <f t="shared" si="0"/>
        <v>13.6121</v>
      </c>
      <c r="M41" s="2">
        <f t="shared" si="1"/>
        <v>58.950800000000001</v>
      </c>
    </row>
    <row r="42" spans="1:13" ht="13.4" customHeight="1">
      <c r="A42" t="s">
        <v>15</v>
      </c>
      <c r="C42" s="2">
        <v>0</v>
      </c>
      <c r="D42" s="2">
        <v>3.0962000000000001</v>
      </c>
      <c r="E42" s="2">
        <v>2.4308999999999998</v>
      </c>
      <c r="F42" s="2">
        <v>2.1966000000000001</v>
      </c>
      <c r="G42" s="2">
        <v>0.94530000000000003</v>
      </c>
      <c r="H42" s="2">
        <v>0.73950000000000005</v>
      </c>
      <c r="I42" s="2">
        <v>0.42020000000000002</v>
      </c>
      <c r="J42" s="2">
        <v>0.46820000000000001</v>
      </c>
      <c r="K42" s="2">
        <v>0.1988</v>
      </c>
      <c r="L42" s="2">
        <f t="shared" si="0"/>
        <v>10.495699999999999</v>
      </c>
      <c r="M42" s="2">
        <f t="shared" si="1"/>
        <v>10.495699999999999</v>
      </c>
    </row>
    <row r="43" spans="1:13" ht="13.4" customHeight="1">
      <c r="A43" t="s">
        <v>16</v>
      </c>
      <c r="C43" s="2">
        <v>0</v>
      </c>
      <c r="D43" s="2">
        <v>3.0672999999999999</v>
      </c>
      <c r="E43" s="2">
        <v>2.4912999999999998</v>
      </c>
      <c r="F43" s="2">
        <v>1.821</v>
      </c>
      <c r="G43" s="2">
        <v>0.58279999999999998</v>
      </c>
      <c r="H43" s="2">
        <v>1.0616000000000001</v>
      </c>
      <c r="I43" s="2">
        <v>0.21590000000000001</v>
      </c>
      <c r="J43" s="2">
        <v>0.18820000000000001</v>
      </c>
      <c r="K43" s="2">
        <v>0.18859999999999999</v>
      </c>
      <c r="L43" s="2">
        <f t="shared" si="0"/>
        <v>9.616699999999998</v>
      </c>
      <c r="M43" s="2">
        <f t="shared" si="1"/>
        <v>9.616699999999998</v>
      </c>
    </row>
    <row r="44" spans="1:13" ht="13.4" customHeight="1">
      <c r="A44" t="s">
        <v>17</v>
      </c>
      <c r="C44" s="2">
        <v>3.1520000000000001</v>
      </c>
      <c r="D44" s="2">
        <v>3.4784999999999999</v>
      </c>
      <c r="E44" s="2">
        <v>3.359</v>
      </c>
      <c r="F44" s="2">
        <v>3.1859999999999999</v>
      </c>
      <c r="G44" s="2">
        <v>1.0760000000000001</v>
      </c>
      <c r="H44" s="2">
        <v>1.3527</v>
      </c>
      <c r="I44" s="2">
        <v>0.26079999999999998</v>
      </c>
      <c r="J44" s="2">
        <v>0.1661</v>
      </c>
      <c r="K44" s="2">
        <v>0.18459999999999999</v>
      </c>
      <c r="L44" s="2">
        <f t="shared" si="0"/>
        <v>13.063700000000001</v>
      </c>
      <c r="M44" s="2">
        <f t="shared" si="1"/>
        <v>16.215700000000002</v>
      </c>
    </row>
    <row r="45" spans="1:13" ht="13.4" customHeight="1">
      <c r="A45" t="s">
        <v>18</v>
      </c>
      <c r="C45" s="2">
        <v>1.4821</v>
      </c>
      <c r="D45" s="2">
        <v>0.1086</v>
      </c>
      <c r="E45" s="2">
        <v>0.19220000000000001</v>
      </c>
      <c r="F45" s="2">
        <v>0.86070000000000002</v>
      </c>
      <c r="G45" s="2">
        <v>5.3E-3</v>
      </c>
      <c r="H45" s="2">
        <v>5.5800000000000002E-2</v>
      </c>
      <c r="I45" s="2">
        <v>5.3E-3</v>
      </c>
      <c r="J45" s="2">
        <v>3.4000000000000002E-2</v>
      </c>
      <c r="K45" s="2">
        <v>4.5600000000000002E-2</v>
      </c>
      <c r="L45" s="2">
        <f t="shared" si="0"/>
        <v>1.3075000000000003</v>
      </c>
      <c r="M45" s="2">
        <f t="shared" si="1"/>
        <v>2.7896000000000001</v>
      </c>
    </row>
    <row r="46" spans="1:13" ht="13.4" customHeight="1">
      <c r="A46" t="s">
        <v>19</v>
      </c>
      <c r="C46" s="2">
        <v>3.78</v>
      </c>
      <c r="D46" s="2">
        <v>1.0139</v>
      </c>
      <c r="E46" s="2">
        <v>0.1789</v>
      </c>
      <c r="F46" s="2">
        <v>0.27210000000000001</v>
      </c>
      <c r="G46" s="2">
        <v>8.0600000000000005E-2</v>
      </c>
      <c r="H46" s="2">
        <v>0.26179999999999998</v>
      </c>
      <c r="I46" s="2">
        <v>9.2799999999999994E-2</v>
      </c>
      <c r="J46" s="2">
        <v>1.5800000000000002E-2</v>
      </c>
      <c r="K46" s="2">
        <v>0.16839999999999999</v>
      </c>
      <c r="L46" s="2">
        <f t="shared" si="0"/>
        <v>2.0843000000000003</v>
      </c>
      <c r="M46" s="2">
        <f t="shared" si="1"/>
        <v>5.8643000000000001</v>
      </c>
    </row>
    <row r="47" spans="1:13" ht="13.4" customHeight="1">
      <c r="A47" t="s">
        <v>20</v>
      </c>
      <c r="C47" s="2">
        <v>8.1304999999999996</v>
      </c>
      <c r="D47" s="2">
        <v>4.2031999999999998</v>
      </c>
      <c r="E47" s="2">
        <v>2.4841000000000002</v>
      </c>
      <c r="F47" s="2">
        <v>5.1726000000000001</v>
      </c>
      <c r="G47" s="2">
        <v>0.85450000000000004</v>
      </c>
      <c r="H47" s="2">
        <v>4.5608000000000004</v>
      </c>
      <c r="I47" s="2">
        <v>0.24890000000000001</v>
      </c>
      <c r="J47" s="2">
        <v>0.25650000000000001</v>
      </c>
      <c r="K47" s="2">
        <v>0.14430000000000001</v>
      </c>
      <c r="L47" s="2">
        <f t="shared" si="0"/>
        <v>17.924899999999997</v>
      </c>
      <c r="M47" s="2">
        <f t="shared" si="1"/>
        <v>26.055399999999999</v>
      </c>
    </row>
    <row r="48" spans="1:13" ht="13.4" customHeight="1">
      <c r="A48" t="s">
        <v>21</v>
      </c>
      <c r="C48" s="2">
        <v>249.71619999999999</v>
      </c>
      <c r="D48" s="2">
        <v>34.292900000000003</v>
      </c>
      <c r="E48" s="2">
        <v>27.7485</v>
      </c>
      <c r="F48" s="2">
        <v>24.2697</v>
      </c>
      <c r="G48" s="2">
        <v>6.9188999999999998</v>
      </c>
      <c r="H48" s="2">
        <v>15.388999999999999</v>
      </c>
      <c r="I48" s="2">
        <v>2.1831</v>
      </c>
      <c r="J48" s="2">
        <v>1.5128999999999999</v>
      </c>
      <c r="K48" s="2">
        <v>2.2311000000000001</v>
      </c>
      <c r="L48" s="2">
        <f t="shared" si="0"/>
        <v>114.5461</v>
      </c>
      <c r="M48" s="2">
        <f t="shared" si="1"/>
        <v>364.26229999999998</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86.275499999999994</v>
      </c>
      <c r="D52" s="2">
        <v>54.180799999999998</v>
      </c>
      <c r="E52" s="2">
        <v>45.627499999999998</v>
      </c>
      <c r="F52" s="2">
        <v>39.134799999999998</v>
      </c>
      <c r="G52" s="2">
        <v>12.6822</v>
      </c>
      <c r="H52" s="2">
        <v>20.6037</v>
      </c>
      <c r="I52" s="2">
        <v>4.4569000000000001</v>
      </c>
      <c r="J52" s="2">
        <v>3.7326000000000001</v>
      </c>
      <c r="K52" s="2">
        <v>3.5587</v>
      </c>
      <c r="L52" s="2">
        <f t="shared" ref="L52:L61" si="2">SUM(D52:K52)</f>
        <v>183.97719999999998</v>
      </c>
      <c r="M52" s="2">
        <f t="shared" ref="M52:M61" si="3">C52+L52</f>
        <v>270.2527</v>
      </c>
      <c r="O52" s="2"/>
    </row>
    <row r="53" spans="1:15" ht="13.4" customHeight="1">
      <c r="A53" t="s">
        <v>24</v>
      </c>
      <c r="C53" s="2">
        <v>9.1578999999999997</v>
      </c>
      <c r="D53" s="2">
        <v>1.2087000000000001</v>
      </c>
      <c r="E53" s="2">
        <v>1.0661</v>
      </c>
      <c r="F53" s="2">
        <v>0.68340000000000001</v>
      </c>
      <c r="G53" s="2">
        <v>0.20630000000000001</v>
      </c>
      <c r="H53" s="2">
        <v>0.31459999999999999</v>
      </c>
      <c r="I53" s="2">
        <v>8.09E-2</v>
      </c>
      <c r="J53" s="2">
        <v>0.13469999999999999</v>
      </c>
      <c r="K53" s="2">
        <v>0.17760000000000001</v>
      </c>
      <c r="L53" s="2">
        <f t="shared" si="2"/>
        <v>3.8723000000000001</v>
      </c>
      <c r="M53" s="2">
        <f t="shared" si="3"/>
        <v>13.030200000000001</v>
      </c>
    </row>
    <row r="54" spans="1:15" ht="13.4" customHeight="1">
      <c r="A54" t="s">
        <v>25</v>
      </c>
      <c r="C54" s="2">
        <v>0</v>
      </c>
      <c r="D54" s="2">
        <v>0</v>
      </c>
      <c r="E54" s="2">
        <v>0</v>
      </c>
      <c r="F54" s="2">
        <v>0</v>
      </c>
      <c r="G54" s="2">
        <v>0</v>
      </c>
      <c r="H54" s="2">
        <v>0</v>
      </c>
      <c r="I54" s="2">
        <v>0</v>
      </c>
      <c r="J54" s="2">
        <v>1.2999999999999999E-3</v>
      </c>
      <c r="K54" s="2">
        <v>0</v>
      </c>
      <c r="L54" s="2">
        <f t="shared" si="2"/>
        <v>1.2999999999999999E-3</v>
      </c>
      <c r="M54" s="2">
        <f t="shared" si="3"/>
        <v>1.2999999999999999E-3</v>
      </c>
    </row>
    <row r="55" spans="1:15" ht="13.4" customHeight="1">
      <c r="A55" t="s">
        <v>26</v>
      </c>
      <c r="C55" s="2">
        <v>10.4956</v>
      </c>
      <c r="D55" s="2">
        <v>0</v>
      </c>
      <c r="E55" s="2">
        <v>0</v>
      </c>
      <c r="F55" s="2">
        <v>0</v>
      </c>
      <c r="G55" s="2">
        <v>0</v>
      </c>
      <c r="H55" s="2">
        <v>0</v>
      </c>
      <c r="I55" s="2">
        <v>0</v>
      </c>
      <c r="J55" s="2">
        <v>0</v>
      </c>
      <c r="K55" s="2">
        <v>0</v>
      </c>
      <c r="L55" s="2">
        <f t="shared" si="2"/>
        <v>0</v>
      </c>
      <c r="M55" s="2">
        <f t="shared" si="3"/>
        <v>10.4956</v>
      </c>
    </row>
    <row r="56" spans="1:15" ht="13.4" customHeight="1">
      <c r="A56" t="s">
        <v>27</v>
      </c>
      <c r="C56" s="2">
        <v>9.6166</v>
      </c>
      <c r="D56" s="2">
        <v>0</v>
      </c>
      <c r="E56" s="2">
        <v>0</v>
      </c>
      <c r="F56" s="2">
        <v>0</v>
      </c>
      <c r="G56" s="2">
        <v>0</v>
      </c>
      <c r="H56" s="2">
        <v>0</v>
      </c>
      <c r="I56" s="2">
        <v>0</v>
      </c>
      <c r="J56" s="2">
        <v>0</v>
      </c>
      <c r="K56" s="2">
        <v>0</v>
      </c>
      <c r="L56" s="2">
        <f t="shared" si="2"/>
        <v>0</v>
      </c>
      <c r="M56" s="2">
        <f t="shared" si="3"/>
        <v>9.6166</v>
      </c>
    </row>
    <row r="57" spans="1:15" ht="13.4" customHeight="1">
      <c r="A57" t="s">
        <v>28</v>
      </c>
      <c r="C57" s="2">
        <v>5.0031999999999996</v>
      </c>
      <c r="D57" s="2">
        <v>1.1265000000000001</v>
      </c>
      <c r="E57" s="2">
        <v>1.1849000000000001</v>
      </c>
      <c r="F57" s="2">
        <v>0.68840000000000001</v>
      </c>
      <c r="G57" s="2">
        <v>0.2364</v>
      </c>
      <c r="H57" s="2">
        <v>0.3226</v>
      </c>
      <c r="I57" s="2">
        <v>7.9000000000000008E-3</v>
      </c>
      <c r="J57" s="2">
        <v>6.4699999999999994E-2</v>
      </c>
      <c r="K57" s="2">
        <v>6.9999999999999999E-4</v>
      </c>
      <c r="L57" s="2">
        <f t="shared" si="2"/>
        <v>3.6321000000000003</v>
      </c>
      <c r="M57" s="2">
        <f t="shared" si="3"/>
        <v>8.6353000000000009</v>
      </c>
    </row>
    <row r="58" spans="1:15" ht="13.4" customHeight="1">
      <c r="A58" t="s">
        <v>29</v>
      </c>
      <c r="C58" s="2">
        <v>6.3049999999999997</v>
      </c>
      <c r="D58" s="2">
        <v>5.4367000000000001</v>
      </c>
      <c r="E58" s="2">
        <v>4.0114000000000001</v>
      </c>
      <c r="F58" s="2">
        <v>1.0826</v>
      </c>
      <c r="G58" s="2">
        <v>0.18720000000000001</v>
      </c>
      <c r="H58" s="2">
        <v>0.29849999999999999</v>
      </c>
      <c r="I58" s="2">
        <v>4.1599999999999998E-2</v>
      </c>
      <c r="J58" s="2">
        <v>3.1E-2</v>
      </c>
      <c r="K58" s="2">
        <v>0.2001</v>
      </c>
      <c r="L58" s="2">
        <f t="shared" si="2"/>
        <v>11.289100000000003</v>
      </c>
      <c r="M58" s="2">
        <f t="shared" si="3"/>
        <v>17.594100000000005</v>
      </c>
    </row>
    <row r="59" spans="1:15" ht="13.4" customHeight="1">
      <c r="A59" t="s">
        <v>30</v>
      </c>
      <c r="C59" s="2">
        <v>29.156500000000001</v>
      </c>
      <c r="D59" s="2">
        <v>3.1574</v>
      </c>
      <c r="E59" s="2">
        <v>1.2866</v>
      </c>
      <c r="F59" s="2">
        <v>1.4952000000000001</v>
      </c>
      <c r="G59" s="2">
        <v>0.5403</v>
      </c>
      <c r="H59" s="2">
        <v>0.66900000000000004</v>
      </c>
      <c r="I59" s="2">
        <v>0.36320000000000002</v>
      </c>
      <c r="J59" s="2">
        <v>0.214</v>
      </c>
      <c r="K59" s="2">
        <v>0.30070000000000002</v>
      </c>
      <c r="L59" s="2">
        <f t="shared" si="2"/>
        <v>8.0264000000000006</v>
      </c>
      <c r="M59" s="2">
        <f t="shared" si="3"/>
        <v>37.182900000000004</v>
      </c>
    </row>
    <row r="60" spans="1:15" ht="13.4" customHeight="1">
      <c r="A60" t="s">
        <v>31</v>
      </c>
      <c r="C60" s="2">
        <v>7.2584999999999997</v>
      </c>
      <c r="D60" s="2">
        <v>0.2767</v>
      </c>
      <c r="E60" s="2">
        <v>0.7742</v>
      </c>
      <c r="F60" s="2">
        <v>0.29620000000000002</v>
      </c>
      <c r="G60" s="2">
        <v>0.13070000000000001</v>
      </c>
      <c r="H60" s="2">
        <v>0.36780000000000002</v>
      </c>
      <c r="I60" s="2">
        <v>1.32E-2</v>
      </c>
      <c r="J60" s="2">
        <v>3.7999999999999999E-2</v>
      </c>
      <c r="K60" s="2">
        <v>8.6E-3</v>
      </c>
      <c r="L60" s="2">
        <f t="shared" si="2"/>
        <v>1.9054000000000002</v>
      </c>
      <c r="M60" s="2">
        <f t="shared" si="3"/>
        <v>9.1638999999999999</v>
      </c>
    </row>
    <row r="61" spans="1:15" ht="13.4" customHeight="1">
      <c r="A61" t="s">
        <v>32</v>
      </c>
      <c r="C61" s="2">
        <v>163.2689</v>
      </c>
      <c r="D61" s="2">
        <v>65.386799999999994</v>
      </c>
      <c r="E61" s="2">
        <v>53.950800000000001</v>
      </c>
      <c r="F61" s="2">
        <v>43.380499999999998</v>
      </c>
      <c r="G61" s="2">
        <v>13.9832</v>
      </c>
      <c r="H61" s="2">
        <v>22.5762</v>
      </c>
      <c r="I61" s="2">
        <v>4.9637000000000002</v>
      </c>
      <c r="J61" s="2">
        <v>4.2164000000000001</v>
      </c>
      <c r="K61" s="2">
        <v>4.2464000000000004</v>
      </c>
      <c r="L61" s="2">
        <f t="shared" si="2"/>
        <v>212.70399999999998</v>
      </c>
      <c r="M61" s="2">
        <f t="shared" si="3"/>
        <v>375.97289999999998</v>
      </c>
    </row>
    <row r="62" spans="1:15" ht="13.4" customHeight="1">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24" ht="13.4" customHeight="1">
      <c r="C65" s="4" t="s">
        <v>1</v>
      </c>
      <c r="D65" s="4" t="s">
        <v>2</v>
      </c>
      <c r="E65" s="4" t="s">
        <v>3</v>
      </c>
      <c r="F65" s="4" t="s">
        <v>4</v>
      </c>
      <c r="G65" s="4" t="s">
        <v>5</v>
      </c>
      <c r="H65" s="4" t="s">
        <v>6</v>
      </c>
      <c r="I65" s="4" t="s">
        <v>7</v>
      </c>
      <c r="J65" s="4" t="s">
        <v>8</v>
      </c>
      <c r="K65" s="4" t="s">
        <v>9</v>
      </c>
      <c r="L65" s="4" t="s">
        <v>10</v>
      </c>
      <c r="M65" s="4" t="s">
        <v>11</v>
      </c>
    </row>
    <row r="66" spans="1:24" ht="13.4" customHeight="1">
      <c r="A66" t="s">
        <v>21</v>
      </c>
      <c r="C66" s="2">
        <f t="shared" ref="C66:M66" si="4">C48</f>
        <v>249.71619999999999</v>
      </c>
      <c r="D66" s="2">
        <f t="shared" si="4"/>
        <v>34.292900000000003</v>
      </c>
      <c r="E66" s="2">
        <f t="shared" si="4"/>
        <v>27.7485</v>
      </c>
      <c r="F66" s="2">
        <f t="shared" si="4"/>
        <v>24.2697</v>
      </c>
      <c r="G66" s="2">
        <f t="shared" si="4"/>
        <v>6.9188999999999998</v>
      </c>
      <c r="H66" s="2">
        <f t="shared" si="4"/>
        <v>15.388999999999999</v>
      </c>
      <c r="I66" s="2">
        <f t="shared" si="4"/>
        <v>2.1831</v>
      </c>
      <c r="J66" s="2">
        <f t="shared" si="4"/>
        <v>1.5128999999999999</v>
      </c>
      <c r="K66" s="2">
        <f t="shared" si="4"/>
        <v>2.2311000000000001</v>
      </c>
      <c r="L66" s="2">
        <f t="shared" si="4"/>
        <v>114.5461</v>
      </c>
      <c r="M66" s="2">
        <f t="shared" si="4"/>
        <v>364.26229999999998</v>
      </c>
      <c r="P66" s="2"/>
      <c r="Q66" s="2"/>
      <c r="R66" s="2"/>
      <c r="S66" s="2"/>
      <c r="T66" s="2"/>
      <c r="U66" s="2"/>
      <c r="V66" s="2"/>
      <c r="W66" s="2"/>
      <c r="X66" s="2"/>
    </row>
    <row r="67" spans="1:24" ht="13.4" customHeight="1">
      <c r="A67" t="s">
        <v>32</v>
      </c>
      <c r="C67" s="2">
        <f t="shared" ref="C67:M67" si="5">C61</f>
        <v>163.2689</v>
      </c>
      <c r="D67" s="2">
        <f t="shared" si="5"/>
        <v>65.386799999999994</v>
      </c>
      <c r="E67" s="2">
        <f t="shared" si="5"/>
        <v>53.950800000000001</v>
      </c>
      <c r="F67" s="2">
        <f t="shared" si="5"/>
        <v>43.380499999999998</v>
      </c>
      <c r="G67" s="2">
        <f t="shared" si="5"/>
        <v>13.9832</v>
      </c>
      <c r="H67" s="2">
        <f t="shared" si="5"/>
        <v>22.5762</v>
      </c>
      <c r="I67" s="2">
        <f t="shared" si="5"/>
        <v>4.9637000000000002</v>
      </c>
      <c r="J67" s="2">
        <f t="shared" si="5"/>
        <v>4.2164000000000001</v>
      </c>
      <c r="K67" s="2">
        <f t="shared" si="5"/>
        <v>4.2464000000000004</v>
      </c>
      <c r="L67" s="2">
        <f t="shared" si="5"/>
        <v>212.70399999999998</v>
      </c>
      <c r="M67" s="2">
        <f t="shared" si="5"/>
        <v>375.97289999999998</v>
      </c>
    </row>
    <row r="68" spans="1:24" ht="13.4" customHeight="1">
      <c r="A68" t="s">
        <v>34</v>
      </c>
      <c r="C68" s="2">
        <f t="shared" ref="C68:M68" si="6">C66-C67</f>
        <v>86.447299999999984</v>
      </c>
      <c r="D68" s="2">
        <f t="shared" si="6"/>
        <v>-31.093899999999991</v>
      </c>
      <c r="E68" s="2">
        <f t="shared" si="6"/>
        <v>-26.202300000000001</v>
      </c>
      <c r="F68" s="2">
        <f t="shared" si="6"/>
        <v>-19.110799999999998</v>
      </c>
      <c r="G68" s="2">
        <f t="shared" si="6"/>
        <v>-7.0643000000000002</v>
      </c>
      <c r="H68" s="2">
        <f t="shared" si="6"/>
        <v>-7.1872000000000007</v>
      </c>
      <c r="I68" s="2">
        <f t="shared" si="6"/>
        <v>-2.7806000000000002</v>
      </c>
      <c r="J68" s="2">
        <f t="shared" si="6"/>
        <v>-2.7035</v>
      </c>
      <c r="K68" s="2">
        <f t="shared" si="6"/>
        <v>-2.0153000000000003</v>
      </c>
      <c r="L68" s="2">
        <f t="shared" si="6"/>
        <v>-98.157899999999984</v>
      </c>
      <c r="M68" s="2">
        <f t="shared" si="6"/>
        <v>-11.710599999999999</v>
      </c>
    </row>
    <row r="69" spans="1:24" ht="13.4" customHeight="1">
      <c r="C69" s="2"/>
      <c r="D69" s="2"/>
      <c r="E69" s="2"/>
      <c r="F69" s="2"/>
      <c r="G69" s="2"/>
      <c r="H69" s="2"/>
      <c r="I69" s="2"/>
      <c r="J69" s="2"/>
      <c r="K69" s="2"/>
      <c r="L69" s="2"/>
    </row>
    <row r="70" spans="1:24" ht="13.4" customHeight="1">
      <c r="C70" s="2"/>
      <c r="D70" s="2"/>
      <c r="E70" s="2"/>
      <c r="F70" s="2"/>
      <c r="G70" s="2"/>
      <c r="H70" s="2"/>
      <c r="I70" s="2"/>
      <c r="J70" s="2"/>
      <c r="K70" s="2"/>
      <c r="L70" s="2"/>
      <c r="P70" s="2"/>
      <c r="Q70" s="2"/>
      <c r="R70" s="2"/>
      <c r="S70" s="2"/>
      <c r="T70" s="2"/>
      <c r="U70" s="2"/>
      <c r="V70" s="2"/>
      <c r="W70" s="2"/>
      <c r="X70" s="2"/>
    </row>
    <row r="71" spans="1:24" ht="15.5">
      <c r="A71" s="6" t="s">
        <v>337</v>
      </c>
      <c r="B71" s="6"/>
      <c r="C71" s="24"/>
    </row>
    <row r="72" spans="1:24" ht="13.4" customHeight="1">
      <c r="A72" s="28" t="s">
        <v>336</v>
      </c>
      <c r="B72" s="27"/>
      <c r="C72" s="26"/>
    </row>
    <row r="73" spans="1:24" ht="13.4" customHeight="1">
      <c r="A73" t="s">
        <v>335</v>
      </c>
      <c r="C73" s="23">
        <v>2.7699999999999999E-2</v>
      </c>
    </row>
    <row r="74" spans="1:24" ht="13.4" customHeight="1">
      <c r="A74" t="s">
        <v>334</v>
      </c>
      <c r="C74" s="23">
        <v>3.3799999999999997E-2</v>
      </c>
    </row>
    <row r="75" spans="1:24" ht="13.4" customHeight="1">
      <c r="A75" t="s">
        <v>333</v>
      </c>
      <c r="C75" s="23">
        <v>-3.9199999999999999E-2</v>
      </c>
    </row>
    <row r="76" spans="1:24" ht="13.4" customHeight="1">
      <c r="A76" t="s">
        <v>332</v>
      </c>
      <c r="C76" s="23">
        <v>1.41E-2</v>
      </c>
    </row>
    <row r="77" spans="1:24" ht="13.4" customHeight="1">
      <c r="A77" t="s">
        <v>331</v>
      </c>
      <c r="C77" s="23">
        <v>-4.0800000000000003E-2</v>
      </c>
    </row>
    <row r="78" spans="1:24" ht="13.4" customHeight="1">
      <c r="A78" t="s">
        <v>330</v>
      </c>
      <c r="C78" s="23">
        <v>4.02E-2</v>
      </c>
    </row>
    <row r="79" spans="1:24" ht="13.4" customHeight="1">
      <c r="A79" t="s">
        <v>329</v>
      </c>
      <c r="C79" s="23">
        <v>-2.4400000000000002E-2</v>
      </c>
    </row>
    <row r="80" spans="1:24" ht="13.4" customHeight="1">
      <c r="A80" t="s">
        <v>328</v>
      </c>
      <c r="C80" s="23">
        <v>-0.10199999999999999</v>
      </c>
    </row>
    <row r="81" spans="1:3" ht="13.4" customHeight="1">
      <c r="A81" t="s">
        <v>327</v>
      </c>
      <c r="C81" s="23">
        <v>-1.77E-2</v>
      </c>
    </row>
    <row r="82" spans="1:3" ht="13.4" customHeight="1">
      <c r="A82" t="s">
        <v>326</v>
      </c>
      <c r="C82" s="23">
        <v>2.6599999999999999E-2</v>
      </c>
    </row>
    <row r="83" spans="1:3" ht="13.4" customHeight="1">
      <c r="A83" t="s">
        <v>325</v>
      </c>
      <c r="C83" s="23">
        <v>-1.3599999999999999E-2</v>
      </c>
    </row>
    <row r="84" spans="1:3" ht="13.4" customHeight="1">
      <c r="C84" s="26"/>
    </row>
    <row r="85" spans="1:3" ht="15.5">
      <c r="A85" s="6" t="s">
        <v>324</v>
      </c>
      <c r="B85" s="6"/>
    </row>
    <row r="86" spans="1:3" ht="13.4" customHeight="1">
      <c r="A86" t="s">
        <v>2</v>
      </c>
      <c r="C86" s="25">
        <v>5.4999999999999997E-3</v>
      </c>
    </row>
    <row r="87" spans="1:3" ht="13.4" customHeight="1">
      <c r="A87" t="s">
        <v>3</v>
      </c>
      <c r="C87" s="25">
        <v>1E-3</v>
      </c>
    </row>
    <row r="88" spans="1:3" ht="13.4" customHeight="1">
      <c r="A88" t="s">
        <v>4</v>
      </c>
      <c r="C88" s="25">
        <v>2.41E-2</v>
      </c>
    </row>
    <row r="89" spans="1:3" ht="13.4" customHeight="1">
      <c r="A89" t="s">
        <v>5</v>
      </c>
      <c r="C89" s="25">
        <v>4.0000000000000001E-3</v>
      </c>
    </row>
    <row r="90" spans="1:3" ht="13.4" customHeight="1">
      <c r="A90" t="s">
        <v>6</v>
      </c>
      <c r="C90" s="25">
        <v>2.6499999999999999E-2</v>
      </c>
    </row>
    <row r="91" spans="1:3" ht="13.4" customHeight="1">
      <c r="A91" t="s">
        <v>7</v>
      </c>
      <c r="C91" s="25">
        <v>1.5E-3</v>
      </c>
    </row>
    <row r="92" spans="1:3" ht="13.4" customHeight="1">
      <c r="A92" t="s">
        <v>8</v>
      </c>
      <c r="C92" s="25">
        <v>6.54E-2</v>
      </c>
    </row>
    <row r="93" spans="1:3" ht="13.4" customHeight="1">
      <c r="A93" t="s">
        <v>9</v>
      </c>
      <c r="C93" s="25">
        <v>-1.9E-3</v>
      </c>
    </row>
    <row r="94" spans="1:3" ht="13.4" customHeight="1">
      <c r="A94" t="s">
        <v>321</v>
      </c>
      <c r="C94" s="25">
        <v>1.15E-2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-5.0000000000000001E-4</v>
      </c>
      <c r="D99" s="23">
        <v>-4.0000000000000002E-4</v>
      </c>
      <c r="E99" s="23">
        <v>-5.0000000000000001E-4</v>
      </c>
      <c r="F99" s="23">
        <v>-5.0000000000000001E-4</v>
      </c>
      <c r="G99" s="23">
        <v>-1E-3</v>
      </c>
      <c r="H99" s="23">
        <v>-5.0000000000000001E-4</v>
      </c>
      <c r="I99" s="23">
        <v>-1.8E-3</v>
      </c>
      <c r="J99" s="23">
        <v>-1.1000000000000001E-3</v>
      </c>
      <c r="K99" s="23">
        <v>0</v>
      </c>
    </row>
    <row r="100" spans="1:11" ht="13.4" customHeight="1">
      <c r="A100" t="s">
        <v>36</v>
      </c>
      <c r="B100" t="s">
        <v>320</v>
      </c>
      <c r="C100" s="23">
        <v>-2.0000000000000001E-4</v>
      </c>
      <c r="D100" s="23">
        <v>-2.0000000000000001E-4</v>
      </c>
      <c r="E100" s="23">
        <v>-1E-4</v>
      </c>
      <c r="F100" s="23">
        <v>-2.0000000000000001E-4</v>
      </c>
      <c r="G100" s="23">
        <v>-2.9999999999999997E-4</v>
      </c>
      <c r="H100" s="23">
        <v>-1E-4</v>
      </c>
      <c r="I100" s="23">
        <v>-2.0000000000000001E-4</v>
      </c>
      <c r="J100" s="23">
        <v>-1E-4</v>
      </c>
      <c r="K100" s="23">
        <v>0</v>
      </c>
    </row>
    <row r="101" spans="1:11" ht="13.4" customHeight="1">
      <c r="A101" t="s">
        <v>37</v>
      </c>
      <c r="B101" t="s">
        <v>320</v>
      </c>
      <c r="C101" s="23">
        <v>-4.0000000000000002E-4</v>
      </c>
      <c r="D101" s="23">
        <v>-2.0000000000000001E-4</v>
      </c>
      <c r="E101" s="23">
        <v>-4.0000000000000002E-4</v>
      </c>
      <c r="F101" s="23">
        <v>-6.9999999999999999E-4</v>
      </c>
      <c r="G101" s="23">
        <v>-1.1999999999999999E-3</v>
      </c>
      <c r="H101" s="23">
        <v>-2.9999999999999997E-4</v>
      </c>
      <c r="I101" s="23">
        <v>-1.6999999999999999E-3</v>
      </c>
      <c r="J101" s="23">
        <v>-2.9999999999999997E-4</v>
      </c>
      <c r="K101" s="23">
        <v>0</v>
      </c>
    </row>
    <row r="102" spans="1:11" ht="13.4" customHeight="1">
      <c r="A102" t="s">
        <v>38</v>
      </c>
      <c r="B102" t="s">
        <v>320</v>
      </c>
      <c r="C102" s="23">
        <v>0</v>
      </c>
      <c r="D102" s="23">
        <v>0</v>
      </c>
      <c r="E102" s="23">
        <v>0</v>
      </c>
      <c r="F102" s="23">
        <v>0</v>
      </c>
      <c r="G102" s="23">
        <v>0</v>
      </c>
      <c r="H102" s="23">
        <v>0</v>
      </c>
      <c r="I102" s="23">
        <v>-4.0000000000000002E-4</v>
      </c>
      <c r="J102" s="23">
        <v>-1E-4</v>
      </c>
      <c r="K102" s="23">
        <v>0</v>
      </c>
    </row>
    <row r="103" spans="1:11" ht="13.4" customHeight="1">
      <c r="A103" t="s">
        <v>39</v>
      </c>
      <c r="B103" t="s">
        <v>320</v>
      </c>
      <c r="C103" s="23">
        <v>0</v>
      </c>
      <c r="D103" s="23">
        <v>0</v>
      </c>
      <c r="E103" s="23">
        <v>0</v>
      </c>
      <c r="F103" s="23">
        <v>0</v>
      </c>
      <c r="G103" s="23">
        <v>-1E-4</v>
      </c>
      <c r="H103" s="23">
        <v>0</v>
      </c>
      <c r="I103" s="23">
        <v>-2.9999999999999997E-4</v>
      </c>
      <c r="J103" s="23">
        <v>0</v>
      </c>
      <c r="K103" s="23">
        <v>0</v>
      </c>
    </row>
    <row r="104" spans="1:11" ht="13.4" customHeight="1">
      <c r="A104" t="s">
        <v>40</v>
      </c>
      <c r="B104" t="s">
        <v>320</v>
      </c>
      <c r="C104" s="23">
        <v>-1E-4</v>
      </c>
      <c r="D104" s="23">
        <v>0</v>
      </c>
      <c r="E104" s="23">
        <v>0</v>
      </c>
      <c r="F104" s="23">
        <v>0</v>
      </c>
      <c r="G104" s="23">
        <v>-2.0000000000000001E-4</v>
      </c>
      <c r="H104" s="23">
        <v>-2.0000000000000001E-4</v>
      </c>
      <c r="I104" s="23">
        <v>-2.9999999999999997E-4</v>
      </c>
      <c r="J104" s="23">
        <v>0</v>
      </c>
      <c r="K104" s="23">
        <v>0</v>
      </c>
    </row>
    <row r="105" spans="1:11" ht="13.4" customHeight="1">
      <c r="A105" t="s">
        <v>41</v>
      </c>
      <c r="B105" t="s">
        <v>320</v>
      </c>
      <c r="C105" s="23">
        <v>1E-4</v>
      </c>
      <c r="D105" s="23">
        <v>1E-4</v>
      </c>
      <c r="E105" s="23">
        <v>1E-4</v>
      </c>
      <c r="F105" s="23">
        <v>1E-4</v>
      </c>
      <c r="G105" s="23">
        <v>2.0000000000000001E-4</v>
      </c>
      <c r="H105" s="23">
        <v>1E-4</v>
      </c>
      <c r="I105" s="23">
        <v>2.9999999999999997E-4</v>
      </c>
      <c r="J105" s="23">
        <v>1E-4</v>
      </c>
      <c r="K105" s="23">
        <v>0</v>
      </c>
    </row>
    <row r="106" spans="1:11" ht="13.4" customHeight="1">
      <c r="A106" t="s">
        <v>42</v>
      </c>
      <c r="B106" t="s">
        <v>319</v>
      </c>
      <c r="C106" s="23">
        <v>4.5999999999999999E-3</v>
      </c>
      <c r="D106" s="23">
        <v>5.1999999999999998E-3</v>
      </c>
      <c r="E106" s="23">
        <v>2.0000000000000001E-4</v>
      </c>
      <c r="F106" s="23">
        <v>1.43E-2</v>
      </c>
      <c r="G106" s="23">
        <v>2.0000000000000001E-4</v>
      </c>
      <c r="H106" s="23">
        <v>1.1999999999999999E-3</v>
      </c>
      <c r="I106" s="23">
        <v>2.0000000000000001E-4</v>
      </c>
      <c r="J106" s="23">
        <v>1.2999999999999999E-3</v>
      </c>
      <c r="K106" s="23">
        <v>0</v>
      </c>
    </row>
    <row r="107" spans="1:11" ht="13.4" customHeight="1">
      <c r="A107" t="s">
        <v>43</v>
      </c>
      <c r="B107" t="s">
        <v>319</v>
      </c>
      <c r="C107" s="23">
        <v>3.0999999999999999E-3</v>
      </c>
      <c r="D107" s="23">
        <v>1E-4</v>
      </c>
      <c r="E107" s="23">
        <v>8.0000000000000004E-4</v>
      </c>
      <c r="F107" s="23">
        <v>4.7000000000000002E-3</v>
      </c>
      <c r="G107" s="23">
        <v>1.8E-3</v>
      </c>
      <c r="H107" s="23">
        <v>1.11E-2</v>
      </c>
      <c r="I107" s="23">
        <v>2.0000000000000001E-4</v>
      </c>
      <c r="J107" s="23">
        <v>1.5299999999999999E-2</v>
      </c>
      <c r="K107" s="23">
        <v>0</v>
      </c>
    </row>
    <row r="108" spans="1:11" ht="13.4" customHeight="1">
      <c r="A108" t="s">
        <v>44</v>
      </c>
      <c r="B108" t="s">
        <v>319</v>
      </c>
      <c r="C108" s="23">
        <v>-2.8999999999999998E-3</v>
      </c>
      <c r="D108" s="23">
        <v>0</v>
      </c>
      <c r="E108" s="23">
        <v>0</v>
      </c>
      <c r="F108" s="23">
        <v>-4.0000000000000002E-4</v>
      </c>
      <c r="G108" s="23">
        <v>-4.0000000000000002E-4</v>
      </c>
      <c r="H108" s="23">
        <v>-1.8499999999999999E-2</v>
      </c>
      <c r="I108" s="23">
        <v>-1.8E-3</v>
      </c>
      <c r="J108" s="23">
        <v>-1E-3</v>
      </c>
      <c r="K108" s="23">
        <v>0</v>
      </c>
    </row>
    <row r="109" spans="1:11" ht="13.4" customHeight="1">
      <c r="A109" t="s">
        <v>45</v>
      </c>
      <c r="B109" t="s">
        <v>319</v>
      </c>
      <c r="C109" s="23">
        <v>6.8999999999999999E-3</v>
      </c>
      <c r="D109" s="23">
        <v>1.6999999999999999E-3</v>
      </c>
      <c r="E109" s="23">
        <v>1.5E-3</v>
      </c>
      <c r="F109" s="23">
        <v>5.8999999999999999E-3</v>
      </c>
      <c r="G109" s="23">
        <v>7.1000000000000004E-3</v>
      </c>
      <c r="H109" s="23">
        <v>2.46E-2</v>
      </c>
      <c r="I109" s="23">
        <v>7.4999999999999997E-3</v>
      </c>
      <c r="J109" s="23">
        <v>5.04E-2</v>
      </c>
      <c r="K109" s="23">
        <v>1E-4</v>
      </c>
    </row>
    <row r="110" spans="1:11" ht="13.4" customHeight="1">
      <c r="A110" t="s">
        <v>46</v>
      </c>
      <c r="B110" t="s">
        <v>319</v>
      </c>
      <c r="C110" s="23">
        <v>0</v>
      </c>
      <c r="D110" s="23">
        <v>0</v>
      </c>
      <c r="E110" s="23">
        <v>0</v>
      </c>
      <c r="F110" s="23">
        <v>0</v>
      </c>
      <c r="G110" s="23">
        <v>0</v>
      </c>
      <c r="H110" s="23">
        <v>1E-4</v>
      </c>
      <c r="I110" s="23">
        <v>0</v>
      </c>
      <c r="J110" s="23">
        <v>0</v>
      </c>
      <c r="K110" s="23">
        <v>0</v>
      </c>
    </row>
    <row r="111" spans="1:11" ht="13.4" customHeight="1">
      <c r="A111" t="s">
        <v>47</v>
      </c>
      <c r="B111" t="s">
        <v>319</v>
      </c>
      <c r="C111" s="23">
        <v>1.2999999999999999E-3</v>
      </c>
      <c r="D111" s="23">
        <v>2.0000000000000001E-4</v>
      </c>
      <c r="E111" s="23">
        <v>2.0000000000000001E-4</v>
      </c>
      <c r="F111" s="23">
        <v>1.1000000000000001E-3</v>
      </c>
      <c r="G111" s="23">
        <v>1E-3</v>
      </c>
      <c r="H111" s="23">
        <v>5.8999999999999999E-3</v>
      </c>
      <c r="I111" s="23">
        <v>4.0000000000000002E-4</v>
      </c>
      <c r="J111" s="23">
        <v>1.5E-3</v>
      </c>
      <c r="K111" s="23">
        <v>1E-4</v>
      </c>
    </row>
    <row r="112" spans="1:11" ht="13.4" customHeight="1">
      <c r="A112" t="s">
        <v>48</v>
      </c>
      <c r="B112" t="s">
        <v>318</v>
      </c>
      <c r="C112" s="23">
        <v>-2.9999999999999997E-4</v>
      </c>
      <c r="D112" s="23">
        <v>-2.9999999999999997E-4</v>
      </c>
      <c r="E112" s="23">
        <v>-2.9999999999999997E-4</v>
      </c>
      <c r="F112" s="23">
        <v>-5.0000000000000001E-4</v>
      </c>
      <c r="G112" s="23">
        <v>-4.0000000000000002E-4</v>
      </c>
      <c r="H112" s="23">
        <v>-2.0000000000000001E-4</v>
      </c>
      <c r="I112" s="23">
        <v>-2.9999999999999997E-4</v>
      </c>
      <c r="J112" s="23">
        <v>-1E-4</v>
      </c>
      <c r="K112" s="23">
        <v>0</v>
      </c>
    </row>
    <row r="113" spans="1:11" ht="13.4" customHeight="1">
      <c r="A113" t="s">
        <v>49</v>
      </c>
      <c r="B113" t="s">
        <v>318</v>
      </c>
      <c r="C113" s="23">
        <v>-1E-4</v>
      </c>
      <c r="D113" s="23">
        <v>0</v>
      </c>
      <c r="E113" s="23">
        <v>0</v>
      </c>
      <c r="F113" s="23">
        <v>0</v>
      </c>
      <c r="G113" s="23">
        <v>-1E-4</v>
      </c>
      <c r="H113" s="23">
        <v>-1E-4</v>
      </c>
      <c r="I113" s="23">
        <v>-6.9999999999999999E-4</v>
      </c>
      <c r="J113" s="23">
        <v>0</v>
      </c>
      <c r="K113" s="23">
        <v>0</v>
      </c>
    </row>
    <row r="114" spans="1:11" ht="13.4" customHeight="1">
      <c r="A114" t="s">
        <v>50</v>
      </c>
      <c r="B114" t="s">
        <v>318</v>
      </c>
      <c r="C114" s="23">
        <v>0</v>
      </c>
      <c r="D114" s="23">
        <v>0</v>
      </c>
      <c r="E114" s="23">
        <v>0</v>
      </c>
      <c r="F114" s="23">
        <v>0</v>
      </c>
      <c r="G114" s="23">
        <v>0</v>
      </c>
      <c r="H114" s="23">
        <v>0</v>
      </c>
      <c r="I114" s="23">
        <v>0</v>
      </c>
      <c r="J114" s="23">
        <v>0</v>
      </c>
      <c r="K114" s="23">
        <v>0</v>
      </c>
    </row>
    <row r="115" spans="1:11" ht="13.4" customHeight="1">
      <c r="A115" t="s">
        <v>51</v>
      </c>
      <c r="B115" t="s">
        <v>318</v>
      </c>
      <c r="C115" s="23">
        <v>-1E-4</v>
      </c>
      <c r="D115" s="23">
        <v>-1E-4</v>
      </c>
      <c r="E115" s="23">
        <v>-2.0000000000000001E-4</v>
      </c>
      <c r="F115" s="23">
        <v>-1E-4</v>
      </c>
      <c r="G115" s="23">
        <v>-1E-4</v>
      </c>
      <c r="H115" s="23">
        <v>0</v>
      </c>
      <c r="I115" s="23">
        <v>-6.9999999999999999E-4</v>
      </c>
      <c r="J115" s="23">
        <v>0</v>
      </c>
      <c r="K115" s="23">
        <v>0</v>
      </c>
    </row>
    <row r="116" spans="1:11" ht="13.4" customHeight="1">
      <c r="A116" t="s">
        <v>52</v>
      </c>
      <c r="B116" t="s">
        <v>318</v>
      </c>
      <c r="C116" s="23">
        <v>0</v>
      </c>
      <c r="D116" s="23">
        <v>0</v>
      </c>
      <c r="E116" s="23">
        <v>0</v>
      </c>
      <c r="F116" s="23">
        <v>0</v>
      </c>
      <c r="G116" s="23">
        <v>0</v>
      </c>
      <c r="H116" s="23">
        <v>0</v>
      </c>
      <c r="I116" s="23">
        <v>0</v>
      </c>
      <c r="J116" s="23">
        <v>0</v>
      </c>
      <c r="K116" s="23">
        <v>0</v>
      </c>
    </row>
    <row r="117" spans="1:11" ht="13.4" customHeight="1">
      <c r="A117" t="s">
        <v>53</v>
      </c>
      <c r="B117" t="s">
        <v>318</v>
      </c>
      <c r="C117" s="23">
        <v>0</v>
      </c>
      <c r="D117" s="23">
        <v>0</v>
      </c>
      <c r="E117" s="23">
        <v>0</v>
      </c>
      <c r="F117" s="23">
        <v>0</v>
      </c>
      <c r="G117" s="23">
        <v>0</v>
      </c>
      <c r="H117" s="23">
        <v>0</v>
      </c>
      <c r="I117" s="23">
        <v>0</v>
      </c>
      <c r="J117" s="23">
        <v>0</v>
      </c>
      <c r="K117" s="23">
        <v>0</v>
      </c>
    </row>
    <row r="118" spans="1:11" ht="13.4" customHeight="1">
      <c r="A118" t="s">
        <v>54</v>
      </c>
      <c r="B118" t="s">
        <v>318</v>
      </c>
      <c r="C118" s="23">
        <v>0</v>
      </c>
      <c r="D118" s="23">
        <v>0</v>
      </c>
      <c r="E118" s="23">
        <v>0</v>
      </c>
      <c r="F118" s="23">
        <v>0</v>
      </c>
      <c r="G118" s="23">
        <v>0</v>
      </c>
      <c r="H118" s="23">
        <v>0</v>
      </c>
      <c r="I118" s="23">
        <v>0</v>
      </c>
      <c r="J118" s="23">
        <v>0</v>
      </c>
      <c r="K118" s="23">
        <v>0</v>
      </c>
    </row>
    <row r="119" spans="1:11" ht="13.4" customHeight="1">
      <c r="A119" t="s">
        <v>55</v>
      </c>
      <c r="B119" t="s">
        <v>318</v>
      </c>
      <c r="C119" s="23">
        <v>-5.9999999999999995E-4</v>
      </c>
      <c r="D119" s="23">
        <v>-5.0000000000000001E-4</v>
      </c>
      <c r="E119" s="23">
        <v>-6.9999999999999999E-4</v>
      </c>
      <c r="F119" s="23">
        <v>-1.1000000000000001E-3</v>
      </c>
      <c r="G119" s="23">
        <v>-2.0000000000000001E-4</v>
      </c>
      <c r="H119" s="23">
        <v>-1E-4</v>
      </c>
      <c r="I119" s="23">
        <v>-1.1999999999999999E-3</v>
      </c>
      <c r="J119" s="23">
        <v>0</v>
      </c>
      <c r="K119" s="23">
        <v>0</v>
      </c>
    </row>
    <row r="120" spans="1:11" ht="13.4" customHeight="1">
      <c r="A120" t="s">
        <v>56</v>
      </c>
      <c r="B120" t="s">
        <v>318</v>
      </c>
      <c r="C120" s="23">
        <v>0</v>
      </c>
      <c r="D120" s="23">
        <v>0</v>
      </c>
      <c r="E120" s="23">
        <v>0</v>
      </c>
      <c r="F120" s="23">
        <v>0</v>
      </c>
      <c r="G120" s="23">
        <v>0</v>
      </c>
      <c r="H120" s="23">
        <v>0</v>
      </c>
      <c r="I120" s="23">
        <v>0</v>
      </c>
      <c r="J120" s="23">
        <v>0</v>
      </c>
      <c r="K120" s="23">
        <v>0</v>
      </c>
    </row>
    <row r="121" spans="1:11" ht="13.4" customHeight="1">
      <c r="A121" t="s">
        <v>57</v>
      </c>
      <c r="B121" t="s">
        <v>318</v>
      </c>
      <c r="C121" s="23">
        <v>-1E-4</v>
      </c>
      <c r="D121" s="23">
        <v>-1E-4</v>
      </c>
      <c r="E121" s="23">
        <v>-1E-4</v>
      </c>
      <c r="F121" s="23">
        <v>-1E-4</v>
      </c>
      <c r="G121" s="23">
        <v>0</v>
      </c>
      <c r="H121" s="23">
        <v>0</v>
      </c>
      <c r="I121" s="23">
        <v>0</v>
      </c>
      <c r="J121" s="23">
        <v>-1E-4</v>
      </c>
      <c r="K121" s="23">
        <v>0</v>
      </c>
    </row>
    <row r="122" spans="1:11" ht="13.4" customHeight="1">
      <c r="A122" t="s">
        <v>58</v>
      </c>
      <c r="B122" t="s">
        <v>318</v>
      </c>
      <c r="C122" s="23">
        <v>0</v>
      </c>
      <c r="D122" s="23">
        <v>0</v>
      </c>
      <c r="E122" s="23">
        <v>0</v>
      </c>
      <c r="F122" s="23">
        <v>0</v>
      </c>
      <c r="G122" s="23">
        <v>-1E-4</v>
      </c>
      <c r="H122" s="23">
        <v>0</v>
      </c>
      <c r="I122" s="23">
        <v>-1E-4</v>
      </c>
      <c r="J122" s="23">
        <v>-1E-4</v>
      </c>
      <c r="K122" s="23">
        <v>0</v>
      </c>
    </row>
    <row r="123" spans="1:11" ht="13.4" customHeight="1">
      <c r="A123" t="s">
        <v>59</v>
      </c>
      <c r="B123" t="s">
        <v>318</v>
      </c>
      <c r="C123" s="23">
        <v>-1E-4</v>
      </c>
      <c r="D123" s="23">
        <v>-1E-4</v>
      </c>
      <c r="E123" s="23">
        <v>-1E-4</v>
      </c>
      <c r="F123" s="23">
        <v>0</v>
      </c>
      <c r="G123" s="23">
        <v>-5.9999999999999995E-4</v>
      </c>
      <c r="H123" s="23">
        <v>-1E-4</v>
      </c>
      <c r="I123" s="23">
        <v>-2.0000000000000001E-4</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0</v>
      </c>
      <c r="D125" s="23">
        <v>0</v>
      </c>
      <c r="E125" s="23">
        <v>0</v>
      </c>
      <c r="F125" s="23">
        <v>0</v>
      </c>
      <c r="G125" s="23">
        <v>0</v>
      </c>
      <c r="H125" s="23">
        <v>0</v>
      </c>
      <c r="I125" s="23">
        <v>0</v>
      </c>
      <c r="J125" s="23">
        <v>0</v>
      </c>
      <c r="K125" s="23">
        <v>0</v>
      </c>
    </row>
    <row r="126" spans="1:11" ht="13.4" customHeight="1">
      <c r="A126" t="s">
        <v>62</v>
      </c>
      <c r="B126" t="s">
        <v>318</v>
      </c>
      <c r="C126" s="23">
        <v>0</v>
      </c>
      <c r="D126" s="23">
        <v>0</v>
      </c>
      <c r="E126" s="23">
        <v>0</v>
      </c>
      <c r="F126" s="23">
        <v>0</v>
      </c>
      <c r="G126" s="23">
        <v>0</v>
      </c>
      <c r="H126" s="23">
        <v>0</v>
      </c>
      <c r="I126" s="23">
        <v>0</v>
      </c>
      <c r="J126" s="23">
        <v>0</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-1E-4</v>
      </c>
      <c r="D128" s="23">
        <v>-1E-4</v>
      </c>
      <c r="E128" s="23">
        <v>-2.0000000000000001E-4</v>
      </c>
      <c r="F128" s="23">
        <v>-1E-4</v>
      </c>
      <c r="G128" s="23">
        <v>-1E-4</v>
      </c>
      <c r="H128" s="23">
        <v>-1E-4</v>
      </c>
      <c r="I128" s="23">
        <v>-1E-4</v>
      </c>
      <c r="J128" s="23">
        <v>-1E-4</v>
      </c>
      <c r="K128" s="23">
        <v>0</v>
      </c>
    </row>
    <row r="129" spans="1:11" ht="13.4" customHeight="1">
      <c r="A129" t="s">
        <v>65</v>
      </c>
      <c r="B129" t="s">
        <v>318</v>
      </c>
      <c r="C129" s="23">
        <v>0</v>
      </c>
      <c r="D129" s="23">
        <v>0</v>
      </c>
      <c r="E129" s="23">
        <v>0</v>
      </c>
      <c r="F129" s="23">
        <v>0</v>
      </c>
      <c r="G129" s="23">
        <v>-2.0000000000000001E-4</v>
      </c>
      <c r="H129" s="23">
        <v>0</v>
      </c>
      <c r="I129" s="23">
        <v>-1E-4</v>
      </c>
      <c r="J129" s="23">
        <v>0</v>
      </c>
      <c r="K129" s="23">
        <v>0</v>
      </c>
    </row>
    <row r="130" spans="1:11" ht="13.4" customHeight="1">
      <c r="A130" t="s">
        <v>66</v>
      </c>
      <c r="B130" t="s">
        <v>318</v>
      </c>
      <c r="C130" s="23">
        <v>0</v>
      </c>
      <c r="D130" s="23">
        <v>0</v>
      </c>
      <c r="E130" s="23">
        <v>0</v>
      </c>
      <c r="F130" s="23">
        <v>0</v>
      </c>
      <c r="G130" s="23">
        <v>-1E-4</v>
      </c>
      <c r="H130" s="23">
        <v>0</v>
      </c>
      <c r="I130" s="23">
        <v>-2.0000000000000001E-4</v>
      </c>
      <c r="J130" s="23">
        <v>0</v>
      </c>
      <c r="K130" s="23">
        <v>0</v>
      </c>
    </row>
    <row r="131" spans="1:11" ht="13.4" customHeight="1">
      <c r="A131" t="s">
        <v>67</v>
      </c>
      <c r="B131" t="s">
        <v>318</v>
      </c>
      <c r="C131" s="23">
        <v>1E-4</v>
      </c>
      <c r="D131" s="23">
        <v>1E-4</v>
      </c>
      <c r="E131" s="23">
        <v>1E-4</v>
      </c>
      <c r="F131" s="23">
        <v>1E-4</v>
      </c>
      <c r="G131" s="23">
        <v>1E-4</v>
      </c>
      <c r="H131" s="23">
        <v>1E-4</v>
      </c>
      <c r="I131" s="23">
        <v>1E-4</v>
      </c>
      <c r="J131" s="23">
        <v>1E-4</v>
      </c>
      <c r="K131" s="23">
        <v>0</v>
      </c>
    </row>
    <row r="132" spans="1:11" ht="13.4" customHeight="1">
      <c r="A132" t="s">
        <v>68</v>
      </c>
      <c r="B132" t="s">
        <v>318</v>
      </c>
      <c r="C132" s="23">
        <v>0</v>
      </c>
      <c r="D132" s="23">
        <v>0</v>
      </c>
      <c r="E132" s="23">
        <v>0</v>
      </c>
      <c r="F132" s="23">
        <v>0</v>
      </c>
      <c r="G132" s="23">
        <v>0</v>
      </c>
      <c r="H132" s="23">
        <v>0</v>
      </c>
      <c r="I132" s="23">
        <v>0</v>
      </c>
      <c r="J132" s="23">
        <v>0</v>
      </c>
      <c r="K132" s="23">
        <v>0</v>
      </c>
    </row>
    <row r="133" spans="1:11" ht="13.4" customHeight="1">
      <c r="A133" t="s">
        <v>69</v>
      </c>
      <c r="B133" t="s">
        <v>318</v>
      </c>
      <c r="C133" s="23">
        <v>0</v>
      </c>
      <c r="D133" s="23">
        <v>0</v>
      </c>
      <c r="E133" s="23">
        <v>0</v>
      </c>
      <c r="F133" s="23">
        <v>0</v>
      </c>
      <c r="G133" s="23">
        <v>0</v>
      </c>
      <c r="H133" s="23">
        <v>0</v>
      </c>
      <c r="I133" s="23">
        <v>0</v>
      </c>
      <c r="J133" s="23">
        <v>0</v>
      </c>
      <c r="K133" s="23">
        <v>0</v>
      </c>
    </row>
    <row r="134" spans="1:11" ht="13.4" customHeight="1">
      <c r="A134" t="s">
        <v>70</v>
      </c>
      <c r="B134" t="s">
        <v>318</v>
      </c>
      <c r="C134" s="23">
        <v>2.0000000000000001E-4</v>
      </c>
      <c r="D134" s="23">
        <v>2.0000000000000001E-4</v>
      </c>
      <c r="E134" s="23">
        <v>2.9999999999999997E-4</v>
      </c>
      <c r="F134" s="23">
        <v>1E-4</v>
      </c>
      <c r="G134" s="23">
        <v>1E-4</v>
      </c>
      <c r="H134" s="23">
        <v>1E-4</v>
      </c>
      <c r="I134" s="23">
        <v>1E-4</v>
      </c>
      <c r="J134" s="23">
        <v>1E-4</v>
      </c>
      <c r="K134" s="23">
        <v>0</v>
      </c>
    </row>
    <row r="135" spans="1:11" ht="13.4" customHeight="1">
      <c r="A135" t="s">
        <v>71</v>
      </c>
      <c r="B135" t="s">
        <v>318</v>
      </c>
      <c r="C135" s="23">
        <v>5.0000000000000001E-4</v>
      </c>
      <c r="D135" s="23">
        <v>2.9999999999999997E-4</v>
      </c>
      <c r="E135" s="23">
        <v>8.0000000000000004E-4</v>
      </c>
      <c r="F135" s="23">
        <v>5.0000000000000001E-4</v>
      </c>
      <c r="G135" s="23">
        <v>1E-4</v>
      </c>
      <c r="H135" s="23">
        <v>6.9999999999999999E-4</v>
      </c>
      <c r="I135" s="23">
        <v>1E-4</v>
      </c>
      <c r="J135" s="23">
        <v>0</v>
      </c>
      <c r="K135" s="23">
        <v>0</v>
      </c>
    </row>
    <row r="136" spans="1:11" ht="13.4" customHeight="1">
      <c r="A136" t="s">
        <v>72</v>
      </c>
      <c r="B136" t="s">
        <v>318</v>
      </c>
      <c r="C136" s="23">
        <v>-2.0000000000000001E-4</v>
      </c>
      <c r="D136" s="23">
        <v>-2.9999999999999997E-4</v>
      </c>
      <c r="E136" s="23">
        <v>-4.0000000000000002E-4</v>
      </c>
      <c r="F136" s="23">
        <v>-1E-4</v>
      </c>
      <c r="G136" s="23">
        <v>-1E-4</v>
      </c>
      <c r="H136" s="23">
        <v>-1E-4</v>
      </c>
      <c r="I136" s="23">
        <v>-1E-4</v>
      </c>
      <c r="J136" s="23">
        <v>-1E-4</v>
      </c>
      <c r="K136" s="23">
        <v>0</v>
      </c>
    </row>
    <row r="137" spans="1:11" ht="13.4" customHeight="1">
      <c r="A137" t="s">
        <v>73</v>
      </c>
      <c r="B137" t="s">
        <v>318</v>
      </c>
      <c r="C137" s="23">
        <v>0</v>
      </c>
      <c r="D137" s="23">
        <v>-1E-4</v>
      </c>
      <c r="E137" s="23">
        <v>0</v>
      </c>
      <c r="F137" s="23">
        <v>0</v>
      </c>
      <c r="G137" s="23">
        <v>0</v>
      </c>
      <c r="H137" s="23">
        <v>0</v>
      </c>
      <c r="I137" s="23">
        <v>0</v>
      </c>
      <c r="J137" s="23">
        <v>0</v>
      </c>
      <c r="K137" s="23">
        <v>0</v>
      </c>
    </row>
    <row r="138" spans="1:11" ht="13.4" customHeight="1">
      <c r="A138" t="s">
        <v>74</v>
      </c>
      <c r="B138" t="s">
        <v>318</v>
      </c>
      <c r="C138" s="23">
        <v>-1E-4</v>
      </c>
      <c r="D138" s="23">
        <v>-1E-4</v>
      </c>
      <c r="E138" s="23">
        <v>-1E-4</v>
      </c>
      <c r="F138" s="23">
        <v>-2.0000000000000001E-4</v>
      </c>
      <c r="G138" s="23">
        <v>-1E-4</v>
      </c>
      <c r="H138" s="23">
        <v>-2.0000000000000001E-4</v>
      </c>
      <c r="I138" s="23">
        <v>-1E-4</v>
      </c>
      <c r="J138" s="23">
        <v>-1E-4</v>
      </c>
      <c r="K138" s="23">
        <v>0</v>
      </c>
    </row>
    <row r="139" spans="1:11" ht="13.4" customHeight="1">
      <c r="A139" t="s">
        <v>75</v>
      </c>
      <c r="B139" t="s">
        <v>318</v>
      </c>
      <c r="C139" s="23">
        <v>-4.0000000000000002E-4</v>
      </c>
      <c r="D139" s="23">
        <v>-5.0000000000000001E-4</v>
      </c>
      <c r="E139" s="23">
        <v>-5.9999999999999995E-4</v>
      </c>
      <c r="F139" s="23">
        <v>-2.0000000000000001E-4</v>
      </c>
      <c r="G139" s="23">
        <v>-2.9999999999999997E-4</v>
      </c>
      <c r="H139" s="23">
        <v>-1E-4</v>
      </c>
      <c r="I139" s="23">
        <v>-1E-4</v>
      </c>
      <c r="J139" s="23">
        <v>0</v>
      </c>
      <c r="K139" s="23">
        <v>0</v>
      </c>
    </row>
    <row r="140" spans="1:11" ht="13.4" customHeight="1">
      <c r="A140" t="s">
        <v>76</v>
      </c>
      <c r="B140" t="s">
        <v>318</v>
      </c>
      <c r="C140" s="23">
        <v>2.9999999999999997E-4</v>
      </c>
      <c r="D140" s="23">
        <v>2.0000000000000001E-4</v>
      </c>
      <c r="E140" s="23">
        <v>4.0000000000000002E-4</v>
      </c>
      <c r="F140" s="23">
        <v>2.0000000000000001E-4</v>
      </c>
      <c r="G140" s="23">
        <v>2.9999999999999997E-4</v>
      </c>
      <c r="H140" s="23">
        <v>1E-4</v>
      </c>
      <c r="I140" s="23">
        <v>1E-4</v>
      </c>
      <c r="J140" s="23">
        <v>2.0000000000000001E-4</v>
      </c>
      <c r="K140" s="23">
        <v>0</v>
      </c>
    </row>
    <row r="141" spans="1:11" ht="13.4" customHeight="1">
      <c r="A141" t="s">
        <v>77</v>
      </c>
      <c r="B141" t="s">
        <v>318</v>
      </c>
      <c r="C141" s="23">
        <v>-2.9999999999999997E-4</v>
      </c>
      <c r="D141" s="23">
        <v>-2.0000000000000001E-4</v>
      </c>
      <c r="E141" s="23">
        <v>-4.0000000000000002E-4</v>
      </c>
      <c r="F141" s="23">
        <v>-4.0000000000000002E-4</v>
      </c>
      <c r="G141" s="23">
        <v>-1E-4</v>
      </c>
      <c r="H141" s="23">
        <v>-4.0000000000000002E-4</v>
      </c>
      <c r="I141" s="23">
        <v>0</v>
      </c>
      <c r="J141" s="23">
        <v>0</v>
      </c>
      <c r="K141" s="23">
        <v>0</v>
      </c>
    </row>
    <row r="142" spans="1:11" ht="13.4" customHeight="1">
      <c r="A142" t="s">
        <v>78</v>
      </c>
      <c r="B142" t="s">
        <v>318</v>
      </c>
      <c r="C142" s="23">
        <v>0</v>
      </c>
      <c r="D142" s="23">
        <v>0</v>
      </c>
      <c r="E142" s="23">
        <v>0</v>
      </c>
      <c r="F142" s="23">
        <v>0</v>
      </c>
      <c r="G142" s="23">
        <v>-1E-4</v>
      </c>
      <c r="H142" s="23">
        <v>0</v>
      </c>
      <c r="I142" s="23">
        <v>0</v>
      </c>
      <c r="J142" s="23">
        <v>0</v>
      </c>
      <c r="K142" s="23">
        <v>0</v>
      </c>
    </row>
    <row r="143" spans="1:11" ht="13.4" customHeight="1">
      <c r="A143" t="s">
        <v>79</v>
      </c>
      <c r="B143" t="s">
        <v>318</v>
      </c>
      <c r="C143" s="23">
        <v>0</v>
      </c>
      <c r="D143" s="23">
        <v>0</v>
      </c>
      <c r="E143" s="23">
        <v>0</v>
      </c>
      <c r="F143" s="23">
        <v>0</v>
      </c>
      <c r="G143" s="23">
        <v>0</v>
      </c>
      <c r="H143" s="23">
        <v>0</v>
      </c>
      <c r="I143" s="23">
        <v>0</v>
      </c>
      <c r="J143" s="23">
        <v>-1E-4</v>
      </c>
      <c r="K143" s="23">
        <v>0</v>
      </c>
    </row>
    <row r="144" spans="1:11" ht="13.4" customHeight="1">
      <c r="A144" t="s">
        <v>80</v>
      </c>
      <c r="B144" t="s">
        <v>318</v>
      </c>
      <c r="C144" s="23">
        <v>0</v>
      </c>
      <c r="D144" s="23">
        <v>0</v>
      </c>
      <c r="E144" s="23">
        <v>0</v>
      </c>
      <c r="F144" s="23">
        <v>0</v>
      </c>
      <c r="G144" s="23">
        <v>0</v>
      </c>
      <c r="H144" s="23">
        <v>0</v>
      </c>
      <c r="I144" s="23">
        <v>0</v>
      </c>
      <c r="J144" s="23">
        <v>0</v>
      </c>
      <c r="K144" s="23">
        <v>0</v>
      </c>
    </row>
    <row r="145" spans="1:11" ht="13.4" customHeight="1">
      <c r="A145" t="s">
        <v>81</v>
      </c>
      <c r="B145" t="s">
        <v>318</v>
      </c>
      <c r="C145" s="23">
        <v>0</v>
      </c>
      <c r="D145" s="23">
        <v>0</v>
      </c>
      <c r="E145" s="23">
        <v>0</v>
      </c>
      <c r="F145" s="23">
        <v>0</v>
      </c>
      <c r="G145" s="23">
        <v>0</v>
      </c>
      <c r="H145" s="23">
        <v>0</v>
      </c>
      <c r="I145" s="23">
        <v>0</v>
      </c>
      <c r="J145" s="23">
        <v>0</v>
      </c>
      <c r="K145" s="23">
        <v>0</v>
      </c>
    </row>
    <row r="146" spans="1:11" ht="13.4" customHeight="1">
      <c r="A146" t="s">
        <v>82</v>
      </c>
      <c r="B146" t="s">
        <v>318</v>
      </c>
      <c r="C146" s="23">
        <v>-1E-4</v>
      </c>
      <c r="D146" s="23">
        <v>-1E-4</v>
      </c>
      <c r="E146" s="23">
        <v>-1E-4</v>
      </c>
      <c r="F146" s="23">
        <v>-1E-4</v>
      </c>
      <c r="G146" s="23">
        <v>-1E-4</v>
      </c>
      <c r="H146" s="23">
        <v>0</v>
      </c>
      <c r="I146" s="23">
        <v>-1E-4</v>
      </c>
      <c r="J146" s="23">
        <v>-2.9999999999999997E-4</v>
      </c>
      <c r="K146" s="23">
        <v>0</v>
      </c>
    </row>
    <row r="147" spans="1:11" ht="13.4" customHeight="1">
      <c r="A147" t="s">
        <v>83</v>
      </c>
      <c r="B147" t="s">
        <v>318</v>
      </c>
      <c r="C147" s="23">
        <v>-2.0000000000000001E-4</v>
      </c>
      <c r="D147" s="23">
        <v>-2.9999999999999997E-4</v>
      </c>
      <c r="E147" s="23">
        <v>-2.0000000000000001E-4</v>
      </c>
      <c r="F147" s="23">
        <v>-2.0000000000000001E-4</v>
      </c>
      <c r="G147" s="23">
        <v>-2.9999999999999997E-4</v>
      </c>
      <c r="H147" s="23">
        <v>-1E-4</v>
      </c>
      <c r="I147" s="23">
        <v>-1E-4</v>
      </c>
      <c r="J147" s="23">
        <v>-1E-4</v>
      </c>
      <c r="K147" s="23">
        <v>0</v>
      </c>
    </row>
    <row r="148" spans="1:11" ht="13.4" customHeight="1">
      <c r="A148" t="s">
        <v>84</v>
      </c>
      <c r="B148" t="s">
        <v>318</v>
      </c>
      <c r="C148" s="23">
        <v>1.5E-3</v>
      </c>
      <c r="D148" s="23">
        <v>5.9999999999999995E-4</v>
      </c>
      <c r="E148" s="23">
        <v>5.0000000000000001E-4</v>
      </c>
      <c r="F148" s="23">
        <v>1.9E-3</v>
      </c>
      <c r="G148" s="23">
        <v>1E-3</v>
      </c>
      <c r="H148" s="23">
        <v>4.4000000000000003E-3</v>
      </c>
      <c r="I148" s="23">
        <v>3.8999999999999998E-3</v>
      </c>
      <c r="J148" s="23">
        <v>1.4E-3</v>
      </c>
      <c r="K148" s="23">
        <v>0</v>
      </c>
    </row>
    <row r="149" spans="1:11" ht="13.4" customHeight="1">
      <c r="A149" t="s">
        <v>85</v>
      </c>
      <c r="B149" t="s">
        <v>318</v>
      </c>
      <c r="C149" s="23">
        <v>0</v>
      </c>
      <c r="D149" s="23">
        <v>0</v>
      </c>
      <c r="E149" s="23">
        <v>0</v>
      </c>
      <c r="F149" s="23">
        <v>0</v>
      </c>
      <c r="G149" s="23">
        <v>0</v>
      </c>
      <c r="H149" s="23">
        <v>0</v>
      </c>
      <c r="I149" s="23">
        <v>0</v>
      </c>
      <c r="J149" s="23">
        <v>5.9999999999999995E-4</v>
      </c>
      <c r="K149" s="23">
        <v>0</v>
      </c>
    </row>
    <row r="150" spans="1:11" ht="13.4" customHeight="1">
      <c r="A150" t="s">
        <v>86</v>
      </c>
      <c r="B150" t="s">
        <v>318</v>
      </c>
      <c r="C150" s="23">
        <v>0</v>
      </c>
      <c r="D150" s="23">
        <v>0</v>
      </c>
      <c r="E150" s="23">
        <v>0</v>
      </c>
      <c r="F150" s="23">
        <v>1E-4</v>
      </c>
      <c r="G150" s="23">
        <v>0</v>
      </c>
      <c r="H150" s="23">
        <v>0</v>
      </c>
      <c r="I150" s="23">
        <v>0</v>
      </c>
      <c r="J150" s="23">
        <v>1E-4</v>
      </c>
      <c r="K150" s="23">
        <v>0</v>
      </c>
    </row>
    <row r="151" spans="1:11" ht="13.4" customHeight="1">
      <c r="A151" t="s">
        <v>87</v>
      </c>
      <c r="B151" t="s">
        <v>318</v>
      </c>
      <c r="C151" s="23">
        <v>-1E-4</v>
      </c>
      <c r="D151" s="23">
        <v>0</v>
      </c>
      <c r="E151" s="23">
        <v>-1E-4</v>
      </c>
      <c r="F151" s="23">
        <v>-1E-4</v>
      </c>
      <c r="G151" s="23">
        <v>-1E-4</v>
      </c>
      <c r="H151" s="23">
        <v>-1E-4</v>
      </c>
      <c r="I151" s="23">
        <v>0</v>
      </c>
      <c r="J151" s="23">
        <v>0</v>
      </c>
      <c r="K151" s="23">
        <v>0</v>
      </c>
    </row>
    <row r="152" spans="1:11" ht="13.4" customHeight="1">
      <c r="A152" t="s">
        <v>88</v>
      </c>
      <c r="B152" t="s">
        <v>318</v>
      </c>
      <c r="C152" s="23">
        <v>2.9999999999999997E-4</v>
      </c>
      <c r="D152" s="23">
        <v>2.0000000000000001E-4</v>
      </c>
      <c r="E152" s="23">
        <v>4.0000000000000002E-4</v>
      </c>
      <c r="F152" s="23">
        <v>2.9999999999999997E-4</v>
      </c>
      <c r="G152" s="23">
        <v>2.0000000000000001E-4</v>
      </c>
      <c r="H152" s="23">
        <v>2.9999999999999997E-4</v>
      </c>
      <c r="I152" s="23">
        <v>1E-4</v>
      </c>
      <c r="J152" s="23">
        <v>0</v>
      </c>
      <c r="K152" s="23">
        <v>0</v>
      </c>
    </row>
    <row r="153" spans="1:11" ht="13.4" customHeight="1">
      <c r="A153" t="s">
        <v>89</v>
      </c>
      <c r="B153" t="s">
        <v>318</v>
      </c>
      <c r="C153" s="23">
        <v>-2.0000000000000001E-4</v>
      </c>
      <c r="D153" s="23">
        <v>-1E-4</v>
      </c>
      <c r="E153" s="23">
        <v>-5.0000000000000001E-4</v>
      </c>
      <c r="F153" s="23">
        <v>-2.9999999999999997E-4</v>
      </c>
      <c r="G153" s="23">
        <v>-2.0000000000000001E-4</v>
      </c>
      <c r="H153" s="23">
        <v>-1E-4</v>
      </c>
      <c r="I153" s="23">
        <v>0</v>
      </c>
      <c r="J153" s="23">
        <v>-1E-4</v>
      </c>
      <c r="K153" s="23">
        <v>0</v>
      </c>
    </row>
    <row r="154" spans="1:11" ht="13.4" customHeight="1">
      <c r="A154" t="s">
        <v>90</v>
      </c>
      <c r="B154" t="s">
        <v>318</v>
      </c>
      <c r="C154" s="23">
        <v>0</v>
      </c>
      <c r="D154" s="23">
        <v>0</v>
      </c>
      <c r="E154" s="23">
        <v>0</v>
      </c>
      <c r="F154" s="23">
        <v>0</v>
      </c>
      <c r="G154" s="23">
        <v>0</v>
      </c>
      <c r="H154" s="23">
        <v>0</v>
      </c>
      <c r="I154" s="23">
        <v>0</v>
      </c>
      <c r="J154" s="23">
        <v>0</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2.0000000000000001E-4</v>
      </c>
      <c r="D156" s="23">
        <v>2.0000000000000001E-4</v>
      </c>
      <c r="E156" s="23">
        <v>2.0000000000000001E-4</v>
      </c>
      <c r="F156" s="23">
        <v>4.0000000000000002E-4</v>
      </c>
      <c r="G156" s="23">
        <v>1E-4</v>
      </c>
      <c r="H156" s="23">
        <v>1E-4</v>
      </c>
      <c r="I156" s="23">
        <v>0</v>
      </c>
      <c r="J156" s="23">
        <v>1.1000000000000001E-3</v>
      </c>
      <c r="K156" s="23">
        <v>2.0000000000000001E-4</v>
      </c>
    </row>
    <row r="157" spans="1:11" ht="13.4" customHeight="1">
      <c r="A157" t="s">
        <v>93</v>
      </c>
      <c r="B157" t="s">
        <v>318</v>
      </c>
      <c r="C157" s="23">
        <v>-2.2000000000000001E-3</v>
      </c>
      <c r="D157" s="23">
        <v>-3.5999999999999999E-3</v>
      </c>
      <c r="E157" s="23">
        <v>-2E-3</v>
      </c>
      <c r="F157" s="23">
        <v>-1.2999999999999999E-3</v>
      </c>
      <c r="G157" s="23">
        <v>-2.3999999999999998E-3</v>
      </c>
      <c r="H157" s="23">
        <v>-8.0000000000000004E-4</v>
      </c>
      <c r="I157" s="23">
        <v>-4.0000000000000002E-4</v>
      </c>
      <c r="J157" s="23">
        <v>-8.0000000000000004E-4</v>
      </c>
      <c r="K157" s="23">
        <v>-2.3E-3</v>
      </c>
    </row>
    <row r="158" spans="1:11" ht="13.4" customHeight="1">
      <c r="A158" t="s">
        <v>94</v>
      </c>
      <c r="B158" t="s">
        <v>318</v>
      </c>
      <c r="C158" s="23">
        <v>-1E-4</v>
      </c>
      <c r="D158" s="23">
        <v>-2.0000000000000001E-4</v>
      </c>
      <c r="E158" s="23">
        <v>-2.0000000000000001E-4</v>
      </c>
      <c r="F158" s="23">
        <v>-1E-4</v>
      </c>
      <c r="G158" s="23">
        <v>-1E-4</v>
      </c>
      <c r="H158" s="23">
        <v>-1E-4</v>
      </c>
      <c r="I158" s="23">
        <v>0</v>
      </c>
      <c r="J158" s="23">
        <v>-2.9999999999999997E-4</v>
      </c>
      <c r="K158" s="23">
        <v>0</v>
      </c>
    </row>
    <row r="159" spans="1:11" ht="13.4" customHeight="1">
      <c r="A159" t="s">
        <v>95</v>
      </c>
      <c r="B159" t="s">
        <v>318</v>
      </c>
      <c r="C159" s="23">
        <v>2.0000000000000001E-4</v>
      </c>
      <c r="D159" s="23">
        <v>2.9999999999999997E-4</v>
      </c>
      <c r="E159" s="23">
        <v>2.0000000000000001E-4</v>
      </c>
      <c r="F159" s="23">
        <v>1E-4</v>
      </c>
      <c r="G159" s="23">
        <v>6.9999999999999999E-4</v>
      </c>
      <c r="H159" s="23">
        <v>1E-4</v>
      </c>
      <c r="I159" s="23">
        <v>0</v>
      </c>
      <c r="J159" s="23">
        <v>0</v>
      </c>
      <c r="K159" s="23">
        <v>0</v>
      </c>
    </row>
    <row r="160" spans="1:11" ht="13.4" customHeight="1">
      <c r="A160" t="s">
        <v>96</v>
      </c>
      <c r="B160" t="s">
        <v>318</v>
      </c>
      <c r="C160" s="23">
        <v>-1.8E-3</v>
      </c>
      <c r="D160" s="23">
        <v>-1.6999999999999999E-3</v>
      </c>
      <c r="E160" s="23">
        <v>-1.4E-3</v>
      </c>
      <c r="F160" s="23">
        <v>-2.0999999999999999E-3</v>
      </c>
      <c r="G160" s="23">
        <v>-1.2999999999999999E-3</v>
      </c>
      <c r="H160" s="23">
        <v>-2.5999999999999999E-3</v>
      </c>
      <c r="I160" s="23">
        <v>-8.9999999999999998E-4</v>
      </c>
      <c r="J160" s="23">
        <v>-8.9999999999999998E-4</v>
      </c>
      <c r="K160" s="23">
        <v>-1E-4</v>
      </c>
    </row>
    <row r="161" spans="1:11" ht="13.4" customHeight="1">
      <c r="A161" t="s">
        <v>97</v>
      </c>
      <c r="B161" t="s">
        <v>318</v>
      </c>
      <c r="C161" s="23">
        <v>0</v>
      </c>
      <c r="D161" s="23">
        <v>0</v>
      </c>
      <c r="E161" s="23">
        <v>-1E-4</v>
      </c>
      <c r="F161" s="23">
        <v>-1E-4</v>
      </c>
      <c r="G161" s="23">
        <v>0</v>
      </c>
      <c r="H161" s="23">
        <v>0</v>
      </c>
      <c r="I161" s="23">
        <v>0</v>
      </c>
      <c r="J161" s="23">
        <v>0</v>
      </c>
      <c r="K161" s="23">
        <v>0</v>
      </c>
    </row>
    <row r="162" spans="1:11" ht="13.4" customHeight="1">
      <c r="A162" t="s">
        <v>98</v>
      </c>
      <c r="B162" t="s">
        <v>318</v>
      </c>
      <c r="C162" s="23">
        <v>-1E-3</v>
      </c>
      <c r="D162" s="23">
        <v>-6.9999999999999999E-4</v>
      </c>
      <c r="E162" s="23">
        <v>-1.5E-3</v>
      </c>
      <c r="F162" s="23">
        <v>-8.0000000000000004E-4</v>
      </c>
      <c r="G162" s="23">
        <v>-8.0000000000000004E-4</v>
      </c>
      <c r="H162" s="23">
        <v>-1.1999999999999999E-3</v>
      </c>
      <c r="I162" s="23">
        <v>-5.0000000000000001E-4</v>
      </c>
      <c r="J162" s="23">
        <v>0</v>
      </c>
      <c r="K162" s="23">
        <v>-1.9E-3</v>
      </c>
    </row>
    <row r="163" spans="1:11" ht="13.4" customHeight="1">
      <c r="A163" t="s">
        <v>99</v>
      </c>
      <c r="B163" t="s">
        <v>317</v>
      </c>
      <c r="C163" s="23">
        <v>1E-4</v>
      </c>
      <c r="D163" s="23">
        <v>1E-4</v>
      </c>
      <c r="E163" s="23">
        <v>1E-4</v>
      </c>
      <c r="F163" s="23">
        <v>2.0000000000000001E-4</v>
      </c>
      <c r="G163" s="23">
        <v>1E-4</v>
      </c>
      <c r="H163" s="23">
        <v>1E-4</v>
      </c>
      <c r="I163" s="23">
        <v>2.9999999999999997E-4</v>
      </c>
      <c r="J163" s="23">
        <v>2.0000000000000001E-4</v>
      </c>
      <c r="K163" s="23">
        <v>0</v>
      </c>
    </row>
    <row r="164" spans="1:11" ht="13.4" customHeight="1">
      <c r="A164" t="s">
        <v>100</v>
      </c>
      <c r="B164" t="s">
        <v>317</v>
      </c>
      <c r="C164" s="23">
        <v>8.9999999999999998E-4</v>
      </c>
      <c r="D164" s="23">
        <v>6.9999999999999999E-4</v>
      </c>
      <c r="E164" s="23">
        <v>1E-3</v>
      </c>
      <c r="F164" s="23">
        <v>1.1000000000000001E-3</v>
      </c>
      <c r="G164" s="23">
        <v>1.5E-3</v>
      </c>
      <c r="H164" s="23">
        <v>5.0000000000000001E-4</v>
      </c>
      <c r="I164" s="23">
        <v>8.9999999999999998E-4</v>
      </c>
      <c r="J164" s="23">
        <v>8.9999999999999998E-4</v>
      </c>
      <c r="K164" s="23">
        <v>8.0000000000000004E-4</v>
      </c>
    </row>
    <row r="165" spans="1:11" ht="13.4" customHeight="1">
      <c r="A165" t="s">
        <v>101</v>
      </c>
      <c r="B165" t="s">
        <v>317</v>
      </c>
      <c r="C165" s="23">
        <v>1E-4</v>
      </c>
      <c r="D165" s="23">
        <v>0</v>
      </c>
      <c r="E165" s="23">
        <v>1E-4</v>
      </c>
      <c r="F165" s="23">
        <v>1E-4</v>
      </c>
      <c r="G165" s="23">
        <v>1E-4</v>
      </c>
      <c r="H165" s="23">
        <v>1E-4</v>
      </c>
      <c r="I165" s="23">
        <v>1E-4</v>
      </c>
      <c r="J165" s="23">
        <v>1E-4</v>
      </c>
      <c r="K165" s="23">
        <v>0</v>
      </c>
    </row>
    <row r="166" spans="1:11" ht="13.4" customHeight="1">
      <c r="A166" t="s">
        <v>102</v>
      </c>
      <c r="B166" t="s">
        <v>317</v>
      </c>
      <c r="C166" s="23">
        <v>1E-4</v>
      </c>
      <c r="D166" s="23">
        <v>1E-4</v>
      </c>
      <c r="E166" s="23">
        <v>1E-4</v>
      </c>
      <c r="F166" s="23">
        <v>1E-4</v>
      </c>
      <c r="G166" s="23">
        <v>2.0000000000000001E-4</v>
      </c>
      <c r="H166" s="23">
        <v>1E-4</v>
      </c>
      <c r="I166" s="23">
        <v>1E-4</v>
      </c>
      <c r="J166" s="23">
        <v>0</v>
      </c>
      <c r="K166" s="23">
        <v>2.0000000000000001E-4</v>
      </c>
    </row>
    <row r="167" spans="1:11" ht="13.4" customHeight="1">
      <c r="A167" t="s">
        <v>103</v>
      </c>
      <c r="B167" t="s">
        <v>317</v>
      </c>
      <c r="C167" s="23">
        <v>0</v>
      </c>
      <c r="D167" s="23">
        <v>0</v>
      </c>
      <c r="E167" s="23">
        <v>0</v>
      </c>
      <c r="F167" s="23">
        <v>0</v>
      </c>
      <c r="G167" s="23">
        <v>0</v>
      </c>
      <c r="H167" s="23">
        <v>0</v>
      </c>
      <c r="I167" s="23">
        <v>0</v>
      </c>
      <c r="J167" s="23">
        <v>0</v>
      </c>
      <c r="K167" s="23">
        <v>0</v>
      </c>
    </row>
    <row r="168" spans="1:11" ht="13.4" customHeight="1">
      <c r="A168" t="s">
        <v>104</v>
      </c>
      <c r="B168" t="s">
        <v>316</v>
      </c>
      <c r="C168" s="23">
        <v>1E-4</v>
      </c>
      <c r="D168" s="23">
        <v>1E-4</v>
      </c>
      <c r="E168" s="23">
        <v>1E-4</v>
      </c>
      <c r="F168" s="23">
        <v>1E-4</v>
      </c>
      <c r="G168" s="23">
        <v>1E-4</v>
      </c>
      <c r="H168" s="23">
        <v>1E-4</v>
      </c>
      <c r="I168" s="23">
        <v>1E-4</v>
      </c>
      <c r="J168" s="23">
        <v>1E-4</v>
      </c>
      <c r="K168" s="23">
        <v>1E-4</v>
      </c>
    </row>
    <row r="169" spans="1:11" ht="13.4" customHeight="1">
      <c r="A169" t="s">
        <v>105</v>
      </c>
      <c r="B169" t="s">
        <v>316</v>
      </c>
      <c r="C169" s="23">
        <v>-2.0000000000000001E-4</v>
      </c>
      <c r="D169" s="23">
        <v>-2.0000000000000001E-4</v>
      </c>
      <c r="E169" s="23">
        <v>-2.0000000000000001E-4</v>
      </c>
      <c r="F169" s="23">
        <v>-2.0000000000000001E-4</v>
      </c>
      <c r="G169" s="23">
        <v>-2.0000000000000001E-4</v>
      </c>
      <c r="H169" s="23">
        <v>-1E-4</v>
      </c>
      <c r="I169" s="23">
        <v>-1E-4</v>
      </c>
      <c r="J169" s="23">
        <v>-1E-4</v>
      </c>
      <c r="K169" s="23">
        <v>-2.9999999999999997E-4</v>
      </c>
    </row>
    <row r="170" spans="1:11" ht="13.4" customHeight="1">
      <c r="A170" t="s">
        <v>106</v>
      </c>
      <c r="B170" t="s">
        <v>316</v>
      </c>
      <c r="C170" s="23">
        <v>1E-4</v>
      </c>
      <c r="D170" s="23">
        <v>1E-4</v>
      </c>
      <c r="E170" s="23">
        <v>1E-4</v>
      </c>
      <c r="F170" s="23">
        <v>1E-4</v>
      </c>
      <c r="G170" s="23">
        <v>1E-4</v>
      </c>
      <c r="H170" s="23">
        <v>1E-4</v>
      </c>
      <c r="I170" s="23">
        <v>1E-4</v>
      </c>
      <c r="J170" s="23">
        <v>1E-4</v>
      </c>
      <c r="K170" s="23">
        <v>0</v>
      </c>
    </row>
    <row r="171" spans="1:11" ht="13.4" customHeight="1">
      <c r="A171" t="s">
        <v>107</v>
      </c>
      <c r="B171" t="s">
        <v>316</v>
      </c>
      <c r="C171" s="23">
        <v>-5.9999999999999995E-4</v>
      </c>
      <c r="D171" s="23">
        <v>-5.9999999999999995E-4</v>
      </c>
      <c r="E171" s="23">
        <v>-5.9999999999999995E-4</v>
      </c>
      <c r="F171" s="23">
        <v>-5.9999999999999995E-4</v>
      </c>
      <c r="G171" s="23">
        <v>-6.9999999999999999E-4</v>
      </c>
      <c r="H171" s="23">
        <v>-5.0000000000000001E-4</v>
      </c>
      <c r="I171" s="23">
        <v>-5.9999999999999995E-4</v>
      </c>
      <c r="J171" s="23">
        <v>-6.9999999999999999E-4</v>
      </c>
      <c r="K171" s="23">
        <v>-6.9999999999999999E-4</v>
      </c>
    </row>
    <row r="172" spans="1:11" ht="13.4" customHeight="1">
      <c r="A172" t="s">
        <v>108</v>
      </c>
      <c r="B172" t="s">
        <v>315</v>
      </c>
      <c r="C172" s="23">
        <v>-4.1000000000000003E-3</v>
      </c>
      <c r="D172" s="23">
        <v>-4.1000000000000003E-3</v>
      </c>
      <c r="E172" s="23">
        <v>-4.7000000000000002E-3</v>
      </c>
      <c r="F172" s="23">
        <v>-4.1000000000000003E-3</v>
      </c>
      <c r="G172" s="23">
        <v>-4.7000000000000002E-3</v>
      </c>
      <c r="H172" s="23">
        <v>-3.2000000000000002E-3</v>
      </c>
      <c r="I172" s="23">
        <v>-4.7000000000000002E-3</v>
      </c>
      <c r="J172" s="23">
        <v>-3.5999999999999999E-3</v>
      </c>
      <c r="K172" s="23">
        <v>-3.0000000000000001E-3</v>
      </c>
    </row>
    <row r="173" spans="1:11" ht="13.4" customHeight="1">
      <c r="A173" t="s">
        <v>109</v>
      </c>
      <c r="B173" t="s">
        <v>314</v>
      </c>
      <c r="C173" s="23">
        <v>-4.0000000000000002E-4</v>
      </c>
      <c r="D173" s="23">
        <v>-4.0000000000000002E-4</v>
      </c>
      <c r="E173" s="23">
        <v>-4.0000000000000002E-4</v>
      </c>
      <c r="F173" s="23">
        <v>-4.0000000000000002E-4</v>
      </c>
      <c r="G173" s="23">
        <v>-4.0000000000000002E-4</v>
      </c>
      <c r="H173" s="23">
        <v>-2.9999999999999997E-4</v>
      </c>
      <c r="I173" s="23">
        <v>-4.0000000000000002E-4</v>
      </c>
      <c r="J173" s="23">
        <v>-2.9999999999999997E-4</v>
      </c>
      <c r="K173" s="23">
        <v>-2.9999999999999997E-4</v>
      </c>
    </row>
    <row r="174" spans="1:11" ht="13.4" customHeight="1">
      <c r="A174" t="s">
        <v>110</v>
      </c>
      <c r="B174" t="s">
        <v>313</v>
      </c>
      <c r="C174" s="23">
        <v>-4.0000000000000002E-4</v>
      </c>
      <c r="D174" s="23">
        <v>-4.0000000000000002E-4</v>
      </c>
      <c r="E174" s="23">
        <v>-2.9999999999999997E-4</v>
      </c>
      <c r="F174" s="23">
        <v>-5.0000000000000001E-4</v>
      </c>
      <c r="G174" s="23">
        <v>-4.0000000000000002E-4</v>
      </c>
      <c r="H174" s="23">
        <v>-2.9999999999999997E-4</v>
      </c>
      <c r="I174" s="23">
        <v>-5.0000000000000001E-4</v>
      </c>
      <c r="J174" s="23">
        <v>-8.9999999999999998E-4</v>
      </c>
      <c r="K174" s="23">
        <v>-2.0000000000000001E-4</v>
      </c>
    </row>
    <row r="175" spans="1:11" ht="13.4" customHeight="1">
      <c r="A175" t="s">
        <v>111</v>
      </c>
      <c r="B175" t="s">
        <v>313</v>
      </c>
      <c r="C175" s="23">
        <v>-2.9999999999999997E-4</v>
      </c>
      <c r="D175" s="23">
        <v>-2.9999999999999997E-4</v>
      </c>
      <c r="E175" s="23">
        <v>-2.9999999999999997E-4</v>
      </c>
      <c r="F175" s="23">
        <v>-2.9999999999999997E-4</v>
      </c>
      <c r="G175" s="23">
        <v>-2.9999999999999997E-4</v>
      </c>
      <c r="H175" s="23">
        <v>-2.0000000000000001E-4</v>
      </c>
      <c r="I175" s="23">
        <v>-2.9999999999999997E-4</v>
      </c>
      <c r="J175" s="23">
        <v>-2.9999999999999997E-4</v>
      </c>
      <c r="K175" s="23">
        <v>-2.9999999999999997E-4</v>
      </c>
    </row>
    <row r="176" spans="1:11" ht="13.4" customHeight="1">
      <c r="A176" t="s">
        <v>112</v>
      </c>
      <c r="B176" t="s">
        <v>312</v>
      </c>
      <c r="C176" s="23">
        <v>4.0000000000000002E-4</v>
      </c>
      <c r="D176" s="23">
        <v>4.0000000000000002E-4</v>
      </c>
      <c r="E176" s="23">
        <v>4.0000000000000002E-4</v>
      </c>
      <c r="F176" s="23">
        <v>5.0000000000000001E-4</v>
      </c>
      <c r="G176" s="23">
        <v>5.0000000000000001E-4</v>
      </c>
      <c r="H176" s="23">
        <v>2.9999999999999997E-4</v>
      </c>
      <c r="I176" s="23">
        <v>5.0000000000000001E-4</v>
      </c>
      <c r="J176" s="23">
        <v>2.9999999999999997E-4</v>
      </c>
      <c r="K176" s="23">
        <v>2.0000000000000001E-4</v>
      </c>
    </row>
    <row r="177" spans="1:11" ht="13.4" customHeight="1">
      <c r="A177" t="s">
        <v>113</v>
      </c>
      <c r="B177" t="s">
        <v>312</v>
      </c>
      <c r="C177" s="23">
        <v>2.9999999999999997E-4</v>
      </c>
      <c r="D177" s="23">
        <v>4.0000000000000002E-4</v>
      </c>
      <c r="E177" s="23">
        <v>2.9999999999999997E-4</v>
      </c>
      <c r="F177" s="23">
        <v>4.0000000000000002E-4</v>
      </c>
      <c r="G177" s="23">
        <v>1E-4</v>
      </c>
      <c r="H177" s="23">
        <v>5.9999999999999995E-4</v>
      </c>
      <c r="I177" s="23">
        <v>1E-4</v>
      </c>
      <c r="J177" s="23">
        <v>1E-4</v>
      </c>
      <c r="K177" s="23">
        <v>1E-4</v>
      </c>
    </row>
    <row r="178" spans="1:11" ht="13.4" customHeight="1">
      <c r="A178" t="s">
        <v>114</v>
      </c>
      <c r="B178" t="s">
        <v>312</v>
      </c>
      <c r="C178" s="23">
        <v>2.9999999999999997E-4</v>
      </c>
      <c r="D178" s="23">
        <v>2.9999999999999997E-4</v>
      </c>
      <c r="E178" s="23">
        <v>2.0000000000000001E-4</v>
      </c>
      <c r="F178" s="23">
        <v>2.9999999999999997E-4</v>
      </c>
      <c r="G178" s="23">
        <v>4.0000000000000002E-4</v>
      </c>
      <c r="H178" s="23">
        <v>2.9999999999999997E-4</v>
      </c>
      <c r="I178" s="23">
        <v>1E-3</v>
      </c>
      <c r="J178" s="23">
        <v>5.9999999999999995E-4</v>
      </c>
      <c r="K178" s="23">
        <v>0</v>
      </c>
    </row>
    <row r="179" spans="1:11" ht="13.4" customHeight="1">
      <c r="A179" t="s">
        <v>115</v>
      </c>
      <c r="B179" t="s">
        <v>312</v>
      </c>
      <c r="C179" s="23">
        <v>1E-4</v>
      </c>
      <c r="D179" s="23">
        <v>2.0000000000000001E-4</v>
      </c>
      <c r="E179" s="23">
        <v>1E-4</v>
      </c>
      <c r="F179" s="23">
        <v>2.0000000000000001E-4</v>
      </c>
      <c r="G179" s="23">
        <v>1E-4</v>
      </c>
      <c r="H179" s="23">
        <v>1E-4</v>
      </c>
      <c r="I179" s="23">
        <v>1E-4</v>
      </c>
      <c r="J179" s="23">
        <v>2.0000000000000001E-4</v>
      </c>
      <c r="K179" s="23">
        <v>0</v>
      </c>
    </row>
    <row r="180" spans="1:11" ht="13.4" customHeight="1">
      <c r="A180" t="s">
        <v>116</v>
      </c>
      <c r="B180" t="s">
        <v>312</v>
      </c>
      <c r="C180" s="23">
        <v>5.0000000000000001E-4</v>
      </c>
      <c r="D180" s="23">
        <v>5.9999999999999995E-4</v>
      </c>
      <c r="E180" s="23">
        <v>6.9999999999999999E-4</v>
      </c>
      <c r="F180" s="23">
        <v>5.0000000000000001E-4</v>
      </c>
      <c r="G180" s="23">
        <v>4.0000000000000002E-4</v>
      </c>
      <c r="H180" s="23">
        <v>2.9999999999999997E-4</v>
      </c>
      <c r="I180" s="23">
        <v>5.0000000000000001E-4</v>
      </c>
      <c r="J180" s="23">
        <v>2.0000000000000001E-4</v>
      </c>
      <c r="K180" s="23">
        <v>2.9999999999999997E-4</v>
      </c>
    </row>
    <row r="181" spans="1:11" ht="13.4" customHeight="1">
      <c r="A181" t="s">
        <v>117</v>
      </c>
      <c r="B181" t="s">
        <v>312</v>
      </c>
      <c r="C181" s="23">
        <v>1E-4</v>
      </c>
      <c r="D181" s="23">
        <v>1E-4</v>
      </c>
      <c r="E181" s="23">
        <v>1E-4</v>
      </c>
      <c r="F181" s="23">
        <v>1E-4</v>
      </c>
      <c r="G181" s="23">
        <v>1E-4</v>
      </c>
      <c r="H181" s="23">
        <v>1E-4</v>
      </c>
      <c r="I181" s="23">
        <v>1E-4</v>
      </c>
      <c r="J181" s="23">
        <v>1E-4</v>
      </c>
      <c r="K181" s="23">
        <v>0</v>
      </c>
    </row>
    <row r="182" spans="1:11" ht="13.4" customHeight="1">
      <c r="A182" t="s">
        <v>118</v>
      </c>
      <c r="B182" t="s">
        <v>311</v>
      </c>
      <c r="C182" s="23">
        <v>-1E-4</v>
      </c>
      <c r="D182" s="23">
        <v>-2.0000000000000001E-4</v>
      </c>
      <c r="E182" s="23">
        <v>-1E-4</v>
      </c>
      <c r="F182" s="23">
        <v>0</v>
      </c>
      <c r="G182" s="23">
        <v>-1E-4</v>
      </c>
      <c r="H182" s="23">
        <v>0</v>
      </c>
      <c r="I182" s="23">
        <v>-1E-4</v>
      </c>
      <c r="J182" s="23">
        <v>0</v>
      </c>
      <c r="K182" s="23">
        <v>-2.0000000000000001E-4</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0</v>
      </c>
      <c r="D184" s="23">
        <v>0</v>
      </c>
      <c r="E184" s="23">
        <v>0</v>
      </c>
      <c r="F184" s="23">
        <v>0</v>
      </c>
      <c r="G184" s="23">
        <v>0</v>
      </c>
      <c r="H184" s="23">
        <v>0</v>
      </c>
      <c r="I184" s="23">
        <v>0</v>
      </c>
      <c r="J184" s="23">
        <v>0</v>
      </c>
      <c r="K184" s="23">
        <v>0</v>
      </c>
    </row>
    <row r="185" spans="1:11" ht="13.4" customHeight="1">
      <c r="A185" t="s">
        <v>121</v>
      </c>
      <c r="B185" t="s">
        <v>311</v>
      </c>
      <c r="C185" s="23">
        <v>-2.0000000000000001E-4</v>
      </c>
      <c r="D185" s="23">
        <v>-4.0000000000000002E-4</v>
      </c>
      <c r="E185" s="23">
        <v>-2.9999999999999997E-4</v>
      </c>
      <c r="F185" s="23">
        <v>-1E-4</v>
      </c>
      <c r="G185" s="23">
        <v>-2.0000000000000001E-4</v>
      </c>
      <c r="H185" s="23">
        <v>-1E-4</v>
      </c>
      <c r="I185" s="23">
        <v>-2.9999999999999997E-4</v>
      </c>
      <c r="J185" s="23">
        <v>0</v>
      </c>
      <c r="K185" s="23">
        <v>-2.9999999999999997E-4</v>
      </c>
    </row>
    <row r="186" spans="1:11" ht="13.4" customHeight="1">
      <c r="A186" t="s">
        <v>122</v>
      </c>
      <c r="B186" t="s">
        <v>311</v>
      </c>
      <c r="C186" s="23">
        <v>1.1999999999999999E-3</v>
      </c>
      <c r="D186" s="23">
        <v>1.4E-3</v>
      </c>
      <c r="E186" s="23">
        <v>1.9E-3</v>
      </c>
      <c r="F186" s="23">
        <v>5.9999999999999995E-4</v>
      </c>
      <c r="G186" s="23">
        <v>1.1000000000000001E-3</v>
      </c>
      <c r="H186" s="23">
        <v>4.0000000000000002E-4</v>
      </c>
      <c r="I186" s="23">
        <v>1.6999999999999999E-3</v>
      </c>
      <c r="J186" s="23">
        <v>2.0000000000000001E-4</v>
      </c>
      <c r="K186" s="23">
        <v>1.5E-3</v>
      </c>
    </row>
    <row r="187" spans="1:11" ht="13.4" customHeight="1">
      <c r="A187" t="s">
        <v>123</v>
      </c>
      <c r="B187" t="s">
        <v>311</v>
      </c>
      <c r="C187" s="23">
        <v>0</v>
      </c>
      <c r="D187" s="23">
        <v>0</v>
      </c>
      <c r="E187" s="23">
        <v>0</v>
      </c>
      <c r="F187" s="23">
        <v>0</v>
      </c>
      <c r="G187" s="23">
        <v>0</v>
      </c>
      <c r="H187" s="23">
        <v>0</v>
      </c>
      <c r="I187" s="23">
        <v>-1E-4</v>
      </c>
      <c r="J187" s="23">
        <v>0</v>
      </c>
      <c r="K187" s="23">
        <v>-1E-4</v>
      </c>
    </row>
    <row r="188" spans="1:11" ht="13.4" customHeight="1">
      <c r="A188" t="s">
        <v>124</v>
      </c>
      <c r="B188" t="s">
        <v>310</v>
      </c>
      <c r="C188" s="23">
        <v>6.9999999999999999E-4</v>
      </c>
      <c r="D188" s="23">
        <v>8.9999999999999998E-4</v>
      </c>
      <c r="E188" s="23">
        <v>8.9999999999999998E-4</v>
      </c>
      <c r="F188" s="23">
        <v>4.0000000000000002E-4</v>
      </c>
      <c r="G188" s="23">
        <v>6.9999999999999999E-4</v>
      </c>
      <c r="H188" s="23">
        <v>2.9999999999999997E-4</v>
      </c>
      <c r="I188" s="23">
        <v>5.0000000000000001E-4</v>
      </c>
      <c r="J188" s="23">
        <v>2.0000000000000001E-4</v>
      </c>
      <c r="K188" s="23">
        <v>2.0000000000000001E-4</v>
      </c>
    </row>
    <row r="189" spans="1:11" ht="13.4" customHeight="1">
      <c r="A189" t="s">
        <v>125</v>
      </c>
      <c r="B189" t="s">
        <v>310</v>
      </c>
      <c r="C189" s="23">
        <v>1E-4</v>
      </c>
      <c r="D189" s="23">
        <v>2.0000000000000001E-4</v>
      </c>
      <c r="E189" s="23">
        <v>2.0000000000000001E-4</v>
      </c>
      <c r="F189" s="23">
        <v>1E-4</v>
      </c>
      <c r="G189" s="23">
        <v>1E-4</v>
      </c>
      <c r="H189" s="23">
        <v>1E-4</v>
      </c>
      <c r="I189" s="23">
        <v>1E-4</v>
      </c>
      <c r="J189" s="23">
        <v>1E-4</v>
      </c>
      <c r="K189" s="23">
        <v>1E-4</v>
      </c>
    </row>
    <row r="190" spans="1:11" ht="13.4" customHeight="1">
      <c r="A190" t="s">
        <v>126</v>
      </c>
      <c r="B190" t="s">
        <v>310</v>
      </c>
      <c r="C190" s="23">
        <v>4.0000000000000002E-4</v>
      </c>
      <c r="D190" s="23">
        <v>5.9999999999999995E-4</v>
      </c>
      <c r="E190" s="23">
        <v>4.0000000000000002E-4</v>
      </c>
      <c r="F190" s="23">
        <v>2.9999999999999997E-4</v>
      </c>
      <c r="G190" s="23">
        <v>2.9999999999999997E-4</v>
      </c>
      <c r="H190" s="23">
        <v>2.0000000000000001E-4</v>
      </c>
      <c r="I190" s="23">
        <v>2.9999999999999997E-4</v>
      </c>
      <c r="J190" s="23">
        <v>1E-4</v>
      </c>
      <c r="K190" s="23">
        <v>2.9999999999999997E-4</v>
      </c>
    </row>
    <row r="191" spans="1:11" ht="13.4" customHeight="1">
      <c r="A191" t="s">
        <v>127</v>
      </c>
      <c r="B191" t="s">
        <v>309</v>
      </c>
      <c r="C191" s="23">
        <v>6.9999999999999999E-4</v>
      </c>
      <c r="D191" s="23">
        <v>8.0000000000000004E-4</v>
      </c>
      <c r="E191" s="23">
        <v>5.9999999999999995E-4</v>
      </c>
      <c r="F191" s="23">
        <v>8.9999999999999998E-4</v>
      </c>
      <c r="G191" s="23">
        <v>5.0000000000000001E-4</v>
      </c>
      <c r="H191" s="23">
        <v>5.9999999999999995E-4</v>
      </c>
      <c r="I191" s="23">
        <v>2.9999999999999997E-4</v>
      </c>
      <c r="J191" s="23">
        <v>4.0000000000000002E-4</v>
      </c>
      <c r="K191" s="23">
        <v>2.0000000000000001E-4</v>
      </c>
    </row>
    <row r="192" spans="1:11" ht="13.4" customHeight="1">
      <c r="A192" t="s">
        <v>128</v>
      </c>
      <c r="B192" t="s">
        <v>309</v>
      </c>
      <c r="C192" s="23">
        <v>-1E-3</v>
      </c>
      <c r="D192" s="23">
        <v>-1.1000000000000001E-3</v>
      </c>
      <c r="E192" s="23">
        <v>-1.1000000000000001E-3</v>
      </c>
      <c r="F192" s="23">
        <v>-1E-3</v>
      </c>
      <c r="G192" s="23">
        <v>-1.1999999999999999E-3</v>
      </c>
      <c r="H192" s="23">
        <v>-6.9999999999999999E-4</v>
      </c>
      <c r="I192" s="23">
        <v>-1.1999999999999999E-3</v>
      </c>
      <c r="J192" s="23">
        <v>-8.9999999999999998E-4</v>
      </c>
      <c r="K192" s="23">
        <v>-8.9999999999999998E-4</v>
      </c>
    </row>
    <row r="193" spans="1:11" ht="13.4" customHeight="1">
      <c r="A193" t="s">
        <v>129</v>
      </c>
      <c r="B193" t="s">
        <v>309</v>
      </c>
      <c r="C193" s="23">
        <v>8.9999999999999998E-4</v>
      </c>
      <c r="D193" s="23">
        <v>1.4E-3</v>
      </c>
      <c r="E193" s="23">
        <v>8.9999999999999998E-4</v>
      </c>
      <c r="F193" s="23">
        <v>6.9999999999999999E-4</v>
      </c>
      <c r="G193" s="23">
        <v>4.0000000000000002E-4</v>
      </c>
      <c r="H193" s="23">
        <v>2.9999999999999997E-4</v>
      </c>
      <c r="I193" s="23">
        <v>2.0000000000000001E-4</v>
      </c>
      <c r="J193" s="23">
        <v>2.0000000000000001E-4</v>
      </c>
      <c r="K193" s="23">
        <v>4.0000000000000002E-4</v>
      </c>
    </row>
    <row r="194" spans="1:11" ht="13.4" customHeight="1">
      <c r="A194" t="s">
        <v>130</v>
      </c>
      <c r="B194" t="s">
        <v>308</v>
      </c>
      <c r="C194" s="23">
        <v>2.2000000000000001E-3</v>
      </c>
      <c r="D194" s="23">
        <v>2.5000000000000001E-3</v>
      </c>
      <c r="E194" s="23">
        <v>2.5000000000000001E-3</v>
      </c>
      <c r="F194" s="23">
        <v>2E-3</v>
      </c>
      <c r="G194" s="23">
        <v>1.8E-3</v>
      </c>
      <c r="H194" s="23">
        <v>1.8E-3</v>
      </c>
      <c r="I194" s="23">
        <v>1.1999999999999999E-3</v>
      </c>
      <c r="J194" s="23">
        <v>1.6999999999999999E-3</v>
      </c>
      <c r="K194" s="23">
        <v>2.5999999999999999E-3</v>
      </c>
    </row>
    <row r="195" spans="1:11" ht="13.4" customHeight="1">
      <c r="A195" t="s">
        <v>131</v>
      </c>
      <c r="B195" t="s">
        <v>308</v>
      </c>
      <c r="C195" s="23">
        <v>2.9999999999999997E-4</v>
      </c>
      <c r="D195" s="23">
        <v>4.0000000000000002E-4</v>
      </c>
      <c r="E195" s="23">
        <v>2.9999999999999997E-4</v>
      </c>
      <c r="F195" s="23">
        <v>2.0000000000000001E-4</v>
      </c>
      <c r="G195" s="23">
        <v>2.0000000000000001E-4</v>
      </c>
      <c r="H195" s="23">
        <v>1E-4</v>
      </c>
      <c r="I195" s="23">
        <v>1E-4</v>
      </c>
      <c r="J195" s="23">
        <v>1E-4</v>
      </c>
      <c r="K195" s="23">
        <v>5.0000000000000001E-4</v>
      </c>
    </row>
    <row r="196" spans="1:11" ht="13.4" customHeight="1">
      <c r="A196" t="s">
        <v>132</v>
      </c>
      <c r="B196" t="s">
        <v>307</v>
      </c>
      <c r="C196" s="23">
        <v>5.0000000000000001E-4</v>
      </c>
      <c r="D196" s="23">
        <v>5.9999999999999995E-4</v>
      </c>
      <c r="E196" s="23">
        <v>5.0000000000000001E-4</v>
      </c>
      <c r="F196" s="23">
        <v>4.0000000000000002E-4</v>
      </c>
      <c r="G196" s="23">
        <v>4.0000000000000002E-4</v>
      </c>
      <c r="H196" s="23">
        <v>2.9999999999999997E-4</v>
      </c>
      <c r="I196" s="23">
        <v>2.0000000000000001E-4</v>
      </c>
      <c r="J196" s="23">
        <v>2.0000000000000001E-4</v>
      </c>
      <c r="K196" s="23">
        <v>4.0000000000000002E-4</v>
      </c>
    </row>
    <row r="197" spans="1:11" ht="13.4" customHeight="1">
      <c r="A197" t="s">
        <v>133</v>
      </c>
      <c r="B197" t="s">
        <v>307</v>
      </c>
      <c r="C197" s="23">
        <v>1E-4</v>
      </c>
      <c r="D197" s="23">
        <v>1E-4</v>
      </c>
      <c r="E197" s="23">
        <v>1E-4</v>
      </c>
      <c r="F197" s="23">
        <v>0</v>
      </c>
      <c r="G197" s="23">
        <v>1E-4</v>
      </c>
      <c r="H197" s="23">
        <v>0</v>
      </c>
      <c r="I197" s="23">
        <v>0</v>
      </c>
      <c r="J197" s="23">
        <v>0</v>
      </c>
      <c r="K197" s="23">
        <v>1E-4</v>
      </c>
    </row>
    <row r="198" spans="1:11" ht="13.4" customHeight="1">
      <c r="A198" t="s">
        <v>134</v>
      </c>
      <c r="B198" t="s">
        <v>306</v>
      </c>
      <c r="C198" s="23">
        <v>0</v>
      </c>
      <c r="D198" s="23">
        <v>0</v>
      </c>
      <c r="E198" s="23">
        <v>0</v>
      </c>
      <c r="F198" s="23">
        <v>0</v>
      </c>
      <c r="G198" s="23">
        <v>1E-4</v>
      </c>
      <c r="H198" s="23">
        <v>0</v>
      </c>
      <c r="I198" s="23">
        <v>1E-4</v>
      </c>
      <c r="J198" s="23">
        <v>1E-4</v>
      </c>
      <c r="K198" s="23">
        <v>2.9999999999999997E-4</v>
      </c>
    </row>
    <row r="199" spans="1:11" ht="13.4" customHeight="1">
      <c r="A199" t="s">
        <v>135</v>
      </c>
      <c r="B199" t="s">
        <v>306</v>
      </c>
      <c r="C199" s="23">
        <v>-1E-4</v>
      </c>
      <c r="D199" s="23">
        <v>-1E-4</v>
      </c>
      <c r="E199" s="23">
        <v>-1E-4</v>
      </c>
      <c r="F199" s="23">
        <v>-1E-4</v>
      </c>
      <c r="G199" s="23">
        <v>-1E-4</v>
      </c>
      <c r="H199" s="23">
        <v>-1E-4</v>
      </c>
      <c r="I199" s="23">
        <v>-1E-4</v>
      </c>
      <c r="J199" s="23">
        <v>-2.0000000000000001E-4</v>
      </c>
      <c r="K199" s="23">
        <v>-4.0000000000000002E-4</v>
      </c>
    </row>
    <row r="200" spans="1:11" ht="13.4" customHeight="1">
      <c r="A200" t="s">
        <v>136</v>
      </c>
      <c r="B200" t="s">
        <v>306</v>
      </c>
      <c r="C200" s="23">
        <v>1E-4</v>
      </c>
      <c r="D200" s="23">
        <v>1E-4</v>
      </c>
      <c r="E200" s="23">
        <v>1E-4</v>
      </c>
      <c r="F200" s="23">
        <v>1E-4</v>
      </c>
      <c r="G200" s="23">
        <v>1E-4</v>
      </c>
      <c r="H200" s="23">
        <v>1E-4</v>
      </c>
      <c r="I200" s="23">
        <v>1E-4</v>
      </c>
      <c r="J200" s="23">
        <v>2.0000000000000001E-4</v>
      </c>
      <c r="K200" s="23">
        <v>2.0000000000000001E-4</v>
      </c>
    </row>
    <row r="201" spans="1:11" ht="13.4" customHeight="1">
      <c r="A201" t="s">
        <v>137</v>
      </c>
      <c r="B201" t="s">
        <v>305</v>
      </c>
      <c r="C201" s="23">
        <v>-2.9999999999999997E-4</v>
      </c>
      <c r="D201" s="23">
        <v>-2.9999999999999997E-4</v>
      </c>
      <c r="E201" s="23">
        <v>-2.9999999999999997E-4</v>
      </c>
      <c r="F201" s="23">
        <v>-4.0000000000000002E-4</v>
      </c>
      <c r="G201" s="23">
        <v>-5.0000000000000001E-4</v>
      </c>
      <c r="H201" s="23">
        <v>-2.9999999999999997E-4</v>
      </c>
      <c r="I201" s="23">
        <v>-4.0000000000000002E-4</v>
      </c>
      <c r="J201" s="23">
        <v>-4.0000000000000002E-4</v>
      </c>
      <c r="K201" s="23">
        <v>-2.9999999999999997E-4</v>
      </c>
    </row>
    <row r="202" spans="1:11" ht="13.4" customHeight="1">
      <c r="A202" t="s">
        <v>138</v>
      </c>
      <c r="B202" t="s">
        <v>305</v>
      </c>
      <c r="C202" s="23">
        <v>-5.9999999999999995E-4</v>
      </c>
      <c r="D202" s="23">
        <v>-5.9999999999999995E-4</v>
      </c>
      <c r="E202" s="23">
        <v>-5.9999999999999995E-4</v>
      </c>
      <c r="F202" s="23">
        <v>-5.0000000000000001E-4</v>
      </c>
      <c r="G202" s="23">
        <v>-6.9999999999999999E-4</v>
      </c>
      <c r="H202" s="23">
        <v>-2.9999999999999997E-4</v>
      </c>
      <c r="I202" s="23">
        <v>-6.9999999999999999E-4</v>
      </c>
      <c r="J202" s="23">
        <v>-5.0000000000000001E-4</v>
      </c>
      <c r="K202" s="23">
        <v>-1E-3</v>
      </c>
    </row>
    <row r="203" spans="1:11" ht="13.4" customHeight="1">
      <c r="A203" t="s">
        <v>139</v>
      </c>
      <c r="B203" t="s">
        <v>304</v>
      </c>
      <c r="C203" s="23">
        <v>0</v>
      </c>
      <c r="D203" s="23">
        <v>0</v>
      </c>
      <c r="E203" s="23">
        <v>0</v>
      </c>
      <c r="F203" s="23">
        <v>0</v>
      </c>
      <c r="G203" s="23">
        <v>0</v>
      </c>
      <c r="H203" s="23">
        <v>0</v>
      </c>
      <c r="I203" s="23">
        <v>0</v>
      </c>
      <c r="J203" s="23">
        <v>0</v>
      </c>
      <c r="K203" s="23">
        <v>1E-4</v>
      </c>
    </row>
    <row r="204" spans="1:11" ht="13.4" customHeight="1">
      <c r="A204" t="s">
        <v>140</v>
      </c>
      <c r="B204" t="s">
        <v>304</v>
      </c>
      <c r="C204" s="23">
        <v>-5.9999999999999995E-4</v>
      </c>
      <c r="D204" s="23">
        <v>-5.0000000000000001E-4</v>
      </c>
      <c r="E204" s="23">
        <v>-5.9999999999999995E-4</v>
      </c>
      <c r="F204" s="23">
        <v>-6.9999999999999999E-4</v>
      </c>
      <c r="G204" s="23">
        <v>-8.0000000000000004E-4</v>
      </c>
      <c r="H204" s="23">
        <v>-5.0000000000000001E-4</v>
      </c>
      <c r="I204" s="23">
        <v>-8.9999999999999998E-4</v>
      </c>
      <c r="J204" s="23">
        <v>-6.9999999999999999E-4</v>
      </c>
      <c r="K204" s="23">
        <v>-8.0000000000000004E-4</v>
      </c>
    </row>
    <row r="205" spans="1:11" ht="13.4" customHeight="1">
      <c r="A205" t="s">
        <v>141</v>
      </c>
      <c r="B205" t="s">
        <v>304</v>
      </c>
      <c r="C205" s="23">
        <v>-4.0000000000000002E-4</v>
      </c>
      <c r="D205" s="23">
        <v>-4.0000000000000002E-4</v>
      </c>
      <c r="E205" s="23">
        <v>-5.0000000000000001E-4</v>
      </c>
      <c r="F205" s="23">
        <v>-4.0000000000000002E-4</v>
      </c>
      <c r="G205" s="23">
        <v>-6.9999999999999999E-4</v>
      </c>
      <c r="H205" s="23">
        <v>-2.9999999999999997E-4</v>
      </c>
      <c r="I205" s="23">
        <v>-8.0000000000000004E-4</v>
      </c>
      <c r="J205" s="23">
        <v>-4.0000000000000002E-4</v>
      </c>
      <c r="K205" s="23">
        <v>-5.0000000000000001E-4</v>
      </c>
    </row>
    <row r="206" spans="1:11" ht="13.4" customHeight="1">
      <c r="A206" t="s">
        <v>142</v>
      </c>
      <c r="B206" t="s">
        <v>303</v>
      </c>
      <c r="C206" s="23">
        <v>0</v>
      </c>
      <c r="D206" s="23">
        <v>0</v>
      </c>
      <c r="E206" s="23">
        <v>0</v>
      </c>
      <c r="F206" s="23">
        <v>0</v>
      </c>
      <c r="G206" s="23">
        <v>0</v>
      </c>
      <c r="H206" s="23">
        <v>0</v>
      </c>
      <c r="I206" s="23">
        <v>0</v>
      </c>
      <c r="J206" s="23">
        <v>0</v>
      </c>
      <c r="K206" s="23">
        <v>0</v>
      </c>
    </row>
    <row r="207" spans="1:11" ht="13.4" customHeight="1">
      <c r="A207" t="s">
        <v>143</v>
      </c>
      <c r="B207" t="s">
        <v>303</v>
      </c>
      <c r="C207" s="23">
        <v>0</v>
      </c>
      <c r="D207" s="23">
        <v>0</v>
      </c>
      <c r="E207" s="23">
        <v>0</v>
      </c>
      <c r="F207" s="23">
        <v>0</v>
      </c>
      <c r="G207" s="23">
        <v>0</v>
      </c>
      <c r="H207" s="23">
        <v>0</v>
      </c>
      <c r="I207" s="23">
        <v>0</v>
      </c>
      <c r="J207" s="23">
        <v>0</v>
      </c>
      <c r="K207" s="23">
        <v>0</v>
      </c>
    </row>
    <row r="208" spans="1:11" ht="13.4" customHeight="1">
      <c r="A208" t="s">
        <v>144</v>
      </c>
      <c r="B208" t="s">
        <v>303</v>
      </c>
      <c r="C208" s="23">
        <v>1E-4</v>
      </c>
      <c r="D208" s="23">
        <v>1E-4</v>
      </c>
      <c r="E208" s="23">
        <v>1E-4</v>
      </c>
      <c r="F208" s="23">
        <v>1E-4</v>
      </c>
      <c r="G208" s="23">
        <v>0</v>
      </c>
      <c r="H208" s="23">
        <v>0</v>
      </c>
      <c r="I208" s="23">
        <v>1E-4</v>
      </c>
      <c r="J208" s="23">
        <v>1E-4</v>
      </c>
      <c r="K208" s="23">
        <v>0</v>
      </c>
    </row>
    <row r="209" spans="1:11" ht="13.4" customHeight="1">
      <c r="A209" t="s">
        <v>145</v>
      </c>
      <c r="B209" t="s">
        <v>302</v>
      </c>
      <c r="C209" s="23">
        <v>1E-4</v>
      </c>
      <c r="D209" s="23">
        <v>1E-4</v>
      </c>
      <c r="E209" s="23">
        <v>1E-4</v>
      </c>
      <c r="F209" s="23">
        <v>1E-4</v>
      </c>
      <c r="G209" s="23">
        <v>1E-4</v>
      </c>
      <c r="H209" s="23">
        <v>1E-4</v>
      </c>
      <c r="I209" s="23">
        <v>1E-4</v>
      </c>
      <c r="J209" s="23">
        <v>1E-4</v>
      </c>
      <c r="K209" s="23">
        <v>1E-4</v>
      </c>
    </row>
    <row r="210" spans="1:11" ht="13.4" customHeight="1">
      <c r="A210" t="s">
        <v>146</v>
      </c>
      <c r="B210" t="s">
        <v>302</v>
      </c>
      <c r="C210" s="23">
        <v>3.5999999999999999E-3</v>
      </c>
      <c r="D210" s="23">
        <v>3.3999999999999998E-3</v>
      </c>
      <c r="E210" s="23">
        <v>3.0999999999999999E-3</v>
      </c>
      <c r="F210" s="23">
        <v>4.3E-3</v>
      </c>
      <c r="G210" s="23">
        <v>3.5000000000000001E-3</v>
      </c>
      <c r="H210" s="23">
        <v>4.0000000000000001E-3</v>
      </c>
      <c r="I210" s="23">
        <v>2.8999999999999998E-3</v>
      </c>
      <c r="J210" s="23">
        <v>4.3E-3</v>
      </c>
      <c r="K210" s="23">
        <v>2E-3</v>
      </c>
    </row>
    <row r="211" spans="1:11" ht="13.4" customHeight="1">
      <c r="A211" t="s">
        <v>147</v>
      </c>
      <c r="B211" t="s">
        <v>302</v>
      </c>
      <c r="C211" s="23">
        <v>2.0000000000000001E-4</v>
      </c>
      <c r="D211" s="23">
        <v>2.0000000000000001E-4</v>
      </c>
      <c r="E211" s="23">
        <v>2.0000000000000001E-4</v>
      </c>
      <c r="F211" s="23">
        <v>2.0000000000000001E-4</v>
      </c>
      <c r="G211" s="23">
        <v>2.9999999999999997E-4</v>
      </c>
      <c r="H211" s="23">
        <v>2.0000000000000001E-4</v>
      </c>
      <c r="I211" s="23">
        <v>2.9999999999999997E-4</v>
      </c>
      <c r="J211" s="23">
        <v>2.0000000000000001E-4</v>
      </c>
      <c r="K211" s="23">
        <v>2.0000000000000001E-4</v>
      </c>
    </row>
    <row r="212" spans="1:11" ht="13.4" customHeight="1">
      <c r="A212" t="s">
        <v>148</v>
      </c>
      <c r="B212" t="s">
        <v>302</v>
      </c>
      <c r="C212" s="23">
        <v>-2.0000000000000001E-4</v>
      </c>
      <c r="D212" s="23">
        <v>-2.0000000000000001E-4</v>
      </c>
      <c r="E212" s="23">
        <v>-2.0000000000000001E-4</v>
      </c>
      <c r="F212" s="23">
        <v>-2.0000000000000001E-4</v>
      </c>
      <c r="G212" s="23">
        <v>-2.0000000000000001E-4</v>
      </c>
      <c r="H212" s="23">
        <v>-1E-4</v>
      </c>
      <c r="I212" s="23">
        <v>-2.0000000000000001E-4</v>
      </c>
      <c r="J212" s="23">
        <v>-2.9999999999999997E-4</v>
      </c>
      <c r="K212" s="23">
        <v>-4.0000000000000002E-4</v>
      </c>
    </row>
    <row r="213" spans="1:11" ht="13.4" customHeight="1">
      <c r="A213" s="1" t="s">
        <v>301</v>
      </c>
      <c r="B213" s="1"/>
      <c r="C213" s="22">
        <v>1.17E-2</v>
      </c>
      <c r="D213" s="22">
        <v>5.3E-3</v>
      </c>
      <c r="E213" s="22">
        <v>4.0000000000000002E-4</v>
      </c>
      <c r="F213" s="22">
        <v>2.52E-2</v>
      </c>
      <c r="G213" s="22">
        <v>3.8E-3</v>
      </c>
      <c r="H213" s="22">
        <v>2.7199999999999998E-2</v>
      </c>
      <c r="I213" s="22">
        <v>1.1999999999999999E-3</v>
      </c>
      <c r="J213" s="22">
        <v>6.8199999999999997E-2</v>
      </c>
      <c r="K213" s="22">
        <v>-2.3999999999999998E-3</v>
      </c>
    </row>
    <row r="214" spans="1:11" ht="13.4" customHeight="1">
      <c r="A214" t="s">
        <v>300</v>
      </c>
      <c r="C214" s="23">
        <v>-2.0000000000000001E-4</v>
      </c>
      <c r="D214" s="23">
        <v>2.0000000000000001E-4</v>
      </c>
      <c r="E214" s="23">
        <v>5.9999999999999995E-4</v>
      </c>
      <c r="F214" s="23">
        <v>-1.1000000000000001E-3</v>
      </c>
      <c r="G214" s="23">
        <v>2.0000000000000001E-4</v>
      </c>
      <c r="H214" s="23">
        <v>-6.9999999999999999E-4</v>
      </c>
      <c r="I214" s="23">
        <v>4.0000000000000002E-4</v>
      </c>
      <c r="J214" s="23">
        <v>-2.8E-3</v>
      </c>
      <c r="K214" s="23">
        <v>5.0000000000000001E-4</v>
      </c>
    </row>
    <row r="215" spans="1:11" ht="13.4" customHeight="1">
      <c r="A215" s="1" t="s">
        <v>299</v>
      </c>
      <c r="B215" s="1"/>
      <c r="C215" s="22">
        <v>1.15E-2</v>
      </c>
      <c r="D215" s="22">
        <v>5.4999999999999997E-3</v>
      </c>
      <c r="E215" s="22">
        <v>1E-3</v>
      </c>
      <c r="F215" s="22">
        <v>2.41E-2</v>
      </c>
      <c r="G215" s="22">
        <v>4.0000000000000001E-3</v>
      </c>
      <c r="H215" s="22">
        <v>2.6499999999999999E-2</v>
      </c>
      <c r="I215" s="22">
        <v>1.5E-3</v>
      </c>
      <c r="J215" s="22">
        <v>6.54E-2</v>
      </c>
      <c r="K215" s="22">
        <v>-1.9E-3</v>
      </c>
    </row>
  </sheetData>
  <pageMargins left="0.7" right="0.7" top="0.75" bottom="0.75" header="0.3" footer="0.3"/>
  <pageSetup paperSize="9" orientation="portrait" r:id="rId1"/>
  <headerFooter>
    <oddHeader>&amp;C&amp;"Calibri"&amp;12&amp;KFF0000  OFFICIAL // Sensitive&amp;1#_x000D_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6890-27D2-46D0-849A-6836C9619E7D}">
  <sheetPr codeName="Sheet6">
    <tabColor rgb="FF265A9A"/>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4" ht="21">
      <c r="A1" s="5" t="s">
        <v>367</v>
      </c>
      <c r="B1" s="5"/>
    </row>
    <row r="3" spans="1:4" ht="13.4" customHeight="1">
      <c r="A3" t="s">
        <v>366</v>
      </c>
      <c r="C3" t="s">
        <v>365</v>
      </c>
    </row>
    <row r="4" spans="1:4" ht="13.4" customHeight="1">
      <c r="A4" t="s">
        <v>364</v>
      </c>
      <c r="C4" t="s">
        <v>363</v>
      </c>
    </row>
    <row r="5" spans="1:4" ht="13.4" customHeight="1">
      <c r="A5" t="s">
        <v>362</v>
      </c>
      <c r="C5" t="s">
        <v>361</v>
      </c>
    </row>
    <row r="10" spans="1:4" ht="17.149999999999999" customHeight="1">
      <c r="A10" s="6" t="s">
        <v>360</v>
      </c>
      <c r="B10" s="6"/>
      <c r="C10" s="7"/>
    </row>
    <row r="11" spans="1:4" ht="13.4" customHeight="1">
      <c r="A11" t="s">
        <v>359</v>
      </c>
    </row>
    <row r="14" spans="1:4" ht="17.149999999999999" customHeight="1">
      <c r="A14" s="6" t="s">
        <v>358</v>
      </c>
      <c r="B14" s="6"/>
      <c r="C14" s="7"/>
    </row>
    <row r="15" spans="1:4" ht="13.4" customHeight="1">
      <c r="A15" t="s">
        <v>357</v>
      </c>
      <c r="C15" s="23">
        <v>3.5999999999999999E-3</v>
      </c>
      <c r="D15" s="30"/>
    </row>
    <row r="16" spans="1:4" ht="13.4" customHeight="1">
      <c r="A16" t="s">
        <v>356</v>
      </c>
      <c r="C16" s="23">
        <v>1.0800000000000001E-2</v>
      </c>
      <c r="D16" s="30"/>
    </row>
    <row r="17" spans="1:4" ht="13.4" customHeight="1">
      <c r="A17" t="s">
        <v>355</v>
      </c>
      <c r="C17" s="23">
        <v>4.7000000000000002E-3</v>
      </c>
      <c r="D17" s="30"/>
    </row>
    <row r="18" spans="1:4" ht="13.4" customHeight="1">
      <c r="A18" t="s">
        <v>354</v>
      </c>
      <c r="C18" s="23">
        <v>-5.9999999999999995E-4</v>
      </c>
      <c r="D18" s="30"/>
    </row>
    <row r="19" spans="1:4" ht="13.4" customHeight="1">
      <c r="A19" t="s">
        <v>353</v>
      </c>
      <c r="C19" s="23">
        <v>-6.4999999999999997E-3</v>
      </c>
      <c r="D19" s="30"/>
    </row>
    <row r="20" spans="1:4" ht="13.4" customHeight="1">
      <c r="A20" t="s">
        <v>352</v>
      </c>
      <c r="C20" s="23">
        <v>8.6E-3</v>
      </c>
      <c r="D20" s="30"/>
    </row>
    <row r="21" spans="1:4" ht="13.4" customHeight="1">
      <c r="A21" t="s">
        <v>351</v>
      </c>
      <c r="C21" s="23">
        <v>1.55E-2</v>
      </c>
      <c r="D21" s="30"/>
    </row>
    <row r="22" spans="1:4" ht="13.4" customHeight="1">
      <c r="A22" t="s">
        <v>350</v>
      </c>
      <c r="C22" s="23">
        <v>0</v>
      </c>
      <c r="D22" s="30"/>
    </row>
    <row r="23" spans="1:4" ht="13.4" customHeight="1">
      <c r="A23" t="s">
        <v>349</v>
      </c>
      <c r="C23" s="23">
        <v>0</v>
      </c>
    </row>
    <row r="24" spans="1:4" ht="13.4" customHeight="1">
      <c r="A24" t="s">
        <v>348</v>
      </c>
      <c r="C24" s="23">
        <v>-8.3999999999999995E-3</v>
      </c>
    </row>
    <row r="25" spans="1:4" ht="13.4" customHeight="1">
      <c r="A25" t="s">
        <v>347</v>
      </c>
      <c r="C25" s="23">
        <v>0</v>
      </c>
    </row>
    <row r="26" spans="1:4" ht="13.4" customHeight="1">
      <c r="A26" t="s">
        <v>346</v>
      </c>
      <c r="C26" s="23">
        <v>1.2800000000000001E-2</v>
      </c>
      <c r="D26" s="30"/>
    </row>
    <row r="27" spans="1:4" ht="13.4" customHeight="1">
      <c r="A27" t="s">
        <v>345</v>
      </c>
      <c r="C27" s="23">
        <v>0.01</v>
      </c>
      <c r="D27" s="30"/>
    </row>
    <row r="28" spans="1:4" ht="13.4" customHeight="1">
      <c r="A28" t="s">
        <v>344</v>
      </c>
      <c r="C28" s="23">
        <v>1.4E-3</v>
      </c>
      <c r="D28" s="30"/>
    </row>
    <row r="29" spans="1:4" ht="13.4" customHeight="1">
      <c r="A29" t="s">
        <v>343</v>
      </c>
      <c r="C29" s="23">
        <v>0</v>
      </c>
    </row>
    <row r="30" spans="1:4" ht="13.4" customHeight="1">
      <c r="A30" t="s">
        <v>342</v>
      </c>
      <c r="C30" s="23">
        <v>1.4E-3</v>
      </c>
      <c r="D30" s="30"/>
    </row>
    <row r="31" spans="1:4" ht="13.4" customHeight="1">
      <c r="A31" t="s">
        <v>341</v>
      </c>
      <c r="C31" s="23">
        <v>1.32E-2</v>
      </c>
      <c r="D31" s="30"/>
    </row>
    <row r="32" spans="1:4" ht="13.4" customHeight="1">
      <c r="A32" t="s">
        <v>340</v>
      </c>
      <c r="C32" s="23">
        <v>1.32E-2</v>
      </c>
      <c r="D32" s="30"/>
    </row>
    <row r="33" spans="1:13" ht="13.4" customHeight="1">
      <c r="A33" t="s">
        <v>339</v>
      </c>
      <c r="C33" s="23">
        <v>1.9599999999999999E-2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56.460599999999999</v>
      </c>
      <c r="D39" s="2">
        <v>0</v>
      </c>
      <c r="E39" s="2">
        <v>0</v>
      </c>
      <c r="F39" s="2">
        <v>0</v>
      </c>
      <c r="G39" s="2">
        <v>0</v>
      </c>
      <c r="H39" s="2">
        <v>0</v>
      </c>
      <c r="I39" s="2">
        <v>0</v>
      </c>
      <c r="J39" s="2">
        <v>0</v>
      </c>
      <c r="K39" s="2">
        <v>0</v>
      </c>
      <c r="L39" s="2">
        <f t="shared" ref="L39:L48" si="0">SUM(D39:K39)</f>
        <v>0</v>
      </c>
      <c r="M39" s="2">
        <f t="shared" ref="M39:M48" si="1">C39+L39</f>
        <v>56.460599999999999</v>
      </c>
    </row>
    <row r="40" spans="1:13" ht="13.4" customHeight="1">
      <c r="A40" t="s">
        <v>13</v>
      </c>
      <c r="C40" s="2">
        <v>0.30969999999999998</v>
      </c>
      <c r="D40" s="2">
        <v>3.2210000000000001</v>
      </c>
      <c r="E40" s="2">
        <v>2.6791999999999998</v>
      </c>
      <c r="F40" s="2">
        <v>1.8301000000000001</v>
      </c>
      <c r="G40" s="2">
        <v>0.56110000000000004</v>
      </c>
      <c r="H40" s="2">
        <v>1.4962</v>
      </c>
      <c r="I40" s="2">
        <v>0.15970000000000001</v>
      </c>
      <c r="J40" s="2">
        <v>7.6899999999999996E-2</v>
      </c>
      <c r="K40" s="2">
        <v>0.24340000000000001</v>
      </c>
      <c r="L40" s="2">
        <f t="shared" si="0"/>
        <v>10.2676</v>
      </c>
      <c r="M40" s="2">
        <f t="shared" si="1"/>
        <v>10.577299999999999</v>
      </c>
    </row>
    <row r="41" spans="1:13" ht="13.4" customHeight="1">
      <c r="A41" s="29" t="s">
        <v>14</v>
      </c>
      <c r="B41" s="29"/>
      <c r="C41" s="2">
        <v>26.3508</v>
      </c>
      <c r="D41" s="2">
        <v>7.0335000000000001</v>
      </c>
      <c r="E41" s="2">
        <v>5.0164</v>
      </c>
      <c r="F41" s="2">
        <v>3.5562999999999998</v>
      </c>
      <c r="G41" s="2">
        <v>0.96399999999999997</v>
      </c>
      <c r="H41" s="2">
        <v>1.9475</v>
      </c>
      <c r="I41" s="2">
        <v>0.27100000000000002</v>
      </c>
      <c r="J41" s="2">
        <v>0.1187</v>
      </c>
      <c r="K41" s="2">
        <v>0.254</v>
      </c>
      <c r="L41" s="2">
        <f t="shared" si="0"/>
        <v>19.161400000000004</v>
      </c>
      <c r="M41" s="2">
        <f t="shared" si="1"/>
        <v>45.512200000000007</v>
      </c>
    </row>
    <row r="42" spans="1:13" ht="13.4" customHeight="1">
      <c r="A42" t="s">
        <v>15</v>
      </c>
      <c r="C42" s="2">
        <v>0</v>
      </c>
      <c r="D42" s="2">
        <v>5.1919000000000004</v>
      </c>
      <c r="E42" s="2">
        <v>4.0762</v>
      </c>
      <c r="F42" s="2">
        <v>3.6833</v>
      </c>
      <c r="G42" s="2">
        <v>1.5851999999999999</v>
      </c>
      <c r="H42" s="2">
        <v>1.24</v>
      </c>
      <c r="I42" s="2">
        <v>0.7046</v>
      </c>
      <c r="J42" s="2">
        <v>0.78520000000000001</v>
      </c>
      <c r="K42" s="2">
        <v>0.33329999999999999</v>
      </c>
      <c r="L42" s="2">
        <f t="shared" si="0"/>
        <v>17.599700000000002</v>
      </c>
      <c r="M42" s="2">
        <f t="shared" si="1"/>
        <v>17.599700000000002</v>
      </c>
    </row>
    <row r="43" spans="1:13" ht="13.4" customHeight="1">
      <c r="A43" t="s">
        <v>16</v>
      </c>
      <c r="C43" s="2">
        <v>0</v>
      </c>
      <c r="D43" s="2">
        <v>2.1221000000000001</v>
      </c>
      <c r="E43" s="2">
        <v>1.7236</v>
      </c>
      <c r="F43" s="2">
        <v>1.2598</v>
      </c>
      <c r="G43" s="2">
        <v>0.4032</v>
      </c>
      <c r="H43" s="2">
        <v>0.73440000000000005</v>
      </c>
      <c r="I43" s="2">
        <v>0.14940000000000001</v>
      </c>
      <c r="J43" s="2">
        <v>0.13020000000000001</v>
      </c>
      <c r="K43" s="2">
        <v>0.1305</v>
      </c>
      <c r="L43" s="2">
        <f t="shared" si="0"/>
        <v>6.6532</v>
      </c>
      <c r="M43" s="2">
        <f t="shared" si="1"/>
        <v>6.6532</v>
      </c>
    </row>
    <row r="44" spans="1:13" ht="13.4" customHeight="1">
      <c r="A44" t="s">
        <v>17</v>
      </c>
      <c r="C44" s="2">
        <v>1.7914000000000001</v>
      </c>
      <c r="D44" s="2">
        <v>1.9770000000000001</v>
      </c>
      <c r="E44" s="2">
        <v>1.909</v>
      </c>
      <c r="F44" s="2">
        <v>1.8107</v>
      </c>
      <c r="G44" s="2">
        <v>0.61150000000000004</v>
      </c>
      <c r="H44" s="2">
        <v>0.76880000000000004</v>
      </c>
      <c r="I44" s="2">
        <v>0.1482</v>
      </c>
      <c r="J44" s="2">
        <v>9.4399999999999998E-2</v>
      </c>
      <c r="K44" s="2">
        <v>0.10489999999999999</v>
      </c>
      <c r="L44" s="2">
        <f t="shared" si="0"/>
        <v>7.4245000000000001</v>
      </c>
      <c r="M44" s="2">
        <f t="shared" si="1"/>
        <v>9.2158999999999995</v>
      </c>
    </row>
    <row r="45" spans="1:13" ht="13.4" customHeight="1">
      <c r="A45" t="s">
        <v>18</v>
      </c>
      <c r="C45" s="2">
        <v>0.84230000000000005</v>
      </c>
      <c r="D45" s="2">
        <v>6.1699999999999998E-2</v>
      </c>
      <c r="E45" s="2">
        <v>0.10920000000000001</v>
      </c>
      <c r="F45" s="2">
        <v>0.48920000000000002</v>
      </c>
      <c r="G45" s="2">
        <v>3.0000000000000001E-3</v>
      </c>
      <c r="H45" s="2">
        <v>3.1699999999999999E-2</v>
      </c>
      <c r="I45" s="2">
        <v>3.0000000000000001E-3</v>
      </c>
      <c r="J45" s="2">
        <v>1.9300000000000001E-2</v>
      </c>
      <c r="K45" s="2">
        <v>2.5899999999999999E-2</v>
      </c>
      <c r="L45" s="2">
        <f t="shared" si="0"/>
        <v>0.74299999999999999</v>
      </c>
      <c r="M45" s="2">
        <f t="shared" si="1"/>
        <v>1.5853000000000002</v>
      </c>
    </row>
    <row r="46" spans="1:13" ht="13.4" customHeight="1">
      <c r="A46" t="s">
        <v>19</v>
      </c>
      <c r="C46" s="2">
        <v>2.1482999999999999</v>
      </c>
      <c r="D46" s="2">
        <v>0.57620000000000005</v>
      </c>
      <c r="E46" s="2">
        <v>0.1017</v>
      </c>
      <c r="F46" s="2">
        <v>0.15459999999999999</v>
      </c>
      <c r="G46" s="2">
        <v>4.58E-2</v>
      </c>
      <c r="H46" s="2">
        <v>0.14879999999999999</v>
      </c>
      <c r="I46" s="2">
        <v>5.2699999999999997E-2</v>
      </c>
      <c r="J46" s="2">
        <v>8.9999999999999993E-3</v>
      </c>
      <c r="K46" s="2">
        <v>9.5699999999999993E-2</v>
      </c>
      <c r="L46" s="2">
        <f t="shared" si="0"/>
        <v>1.1844999999999997</v>
      </c>
      <c r="M46" s="2">
        <f t="shared" si="1"/>
        <v>3.3327999999999998</v>
      </c>
    </row>
    <row r="47" spans="1:13" ht="13.4" customHeight="1">
      <c r="A47" t="s">
        <v>20</v>
      </c>
      <c r="C47" s="2">
        <v>4.6208</v>
      </c>
      <c r="D47" s="2">
        <v>2.3887999999999998</v>
      </c>
      <c r="E47" s="2">
        <v>1.4117999999999999</v>
      </c>
      <c r="F47" s="2">
        <v>2.9397000000000002</v>
      </c>
      <c r="G47" s="2">
        <v>0.48559999999999998</v>
      </c>
      <c r="H47" s="2">
        <v>2.5920000000000001</v>
      </c>
      <c r="I47" s="2">
        <v>0.14149999999999999</v>
      </c>
      <c r="J47" s="2">
        <v>0.14580000000000001</v>
      </c>
      <c r="K47" s="2">
        <v>8.2000000000000003E-2</v>
      </c>
      <c r="L47" s="2">
        <f t="shared" si="0"/>
        <v>10.187200000000001</v>
      </c>
      <c r="M47" s="2">
        <f t="shared" si="1"/>
        <v>14.808</v>
      </c>
    </row>
    <row r="48" spans="1:13" ht="13.4" customHeight="1">
      <c r="A48" t="s">
        <v>21</v>
      </c>
      <c r="C48" s="2">
        <v>92.523799999999994</v>
      </c>
      <c r="D48" s="2">
        <v>22.572199999999999</v>
      </c>
      <c r="E48" s="2">
        <v>17.027100000000001</v>
      </c>
      <c r="F48" s="2">
        <v>15.723800000000001</v>
      </c>
      <c r="G48" s="2">
        <v>4.6593</v>
      </c>
      <c r="H48" s="2">
        <v>8.9594000000000005</v>
      </c>
      <c r="I48" s="2">
        <v>1.6301000000000001</v>
      </c>
      <c r="J48" s="2">
        <v>1.3794999999999999</v>
      </c>
      <c r="K48" s="2">
        <v>1.2696000000000001</v>
      </c>
      <c r="L48" s="2">
        <f t="shared" si="0"/>
        <v>73.220999999999989</v>
      </c>
      <c r="M48" s="2">
        <f t="shared" si="1"/>
        <v>165.7448</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51.593400000000003</v>
      </c>
      <c r="D52" s="2">
        <v>21.805299999999999</v>
      </c>
      <c r="E52" s="2">
        <v>19.036100000000001</v>
      </c>
      <c r="F52" s="2">
        <v>14.7751</v>
      </c>
      <c r="G52" s="2">
        <v>5.0762</v>
      </c>
      <c r="H52" s="2">
        <v>8.4689999999999994</v>
      </c>
      <c r="I52" s="2">
        <v>1.7425999999999999</v>
      </c>
      <c r="J52" s="2">
        <v>1.4675</v>
      </c>
      <c r="K52" s="2">
        <v>1.3589</v>
      </c>
      <c r="L52" s="2">
        <f t="shared" ref="L52:L61" si="2">SUM(D52:K52)</f>
        <v>73.730699999999999</v>
      </c>
      <c r="M52" s="2">
        <f t="shared" ref="M52:M61" si="3">C52+L52</f>
        <v>125.3241</v>
      </c>
      <c r="O52" s="2"/>
    </row>
    <row r="53" spans="1:15" ht="13.4" customHeight="1">
      <c r="A53" t="s">
        <v>24</v>
      </c>
      <c r="C53" s="2">
        <v>5.2046999999999999</v>
      </c>
      <c r="D53" s="2">
        <v>0.68689999999999996</v>
      </c>
      <c r="E53" s="2">
        <v>0.60589999999999999</v>
      </c>
      <c r="F53" s="2">
        <v>0.38840000000000002</v>
      </c>
      <c r="G53" s="2">
        <v>0.1173</v>
      </c>
      <c r="H53" s="2">
        <v>0.17879999999999999</v>
      </c>
      <c r="I53" s="2">
        <v>4.5999999999999999E-2</v>
      </c>
      <c r="J53" s="2">
        <v>7.6600000000000001E-2</v>
      </c>
      <c r="K53" s="2">
        <v>0.1009</v>
      </c>
      <c r="L53" s="2">
        <f t="shared" si="2"/>
        <v>2.2008000000000001</v>
      </c>
      <c r="M53" s="2">
        <f t="shared" si="3"/>
        <v>7.4055</v>
      </c>
    </row>
    <row r="54" spans="1:15" ht="13.4" customHeight="1">
      <c r="A54" t="s">
        <v>25</v>
      </c>
      <c r="C54" s="2">
        <v>0</v>
      </c>
      <c r="D54" s="2">
        <v>0</v>
      </c>
      <c r="E54" s="2">
        <v>0</v>
      </c>
      <c r="F54" s="2">
        <v>0</v>
      </c>
      <c r="G54" s="2">
        <v>0</v>
      </c>
      <c r="H54" s="2">
        <v>0</v>
      </c>
      <c r="I54" s="2">
        <v>0</v>
      </c>
      <c r="J54" s="2">
        <v>8.0000000000000004E-4</v>
      </c>
      <c r="K54" s="2">
        <v>0</v>
      </c>
      <c r="L54" s="2">
        <f t="shared" si="2"/>
        <v>8.0000000000000004E-4</v>
      </c>
      <c r="M54" s="2">
        <f t="shared" si="3"/>
        <v>8.0000000000000004E-4</v>
      </c>
    </row>
    <row r="55" spans="1:15" ht="13.4" customHeight="1">
      <c r="A55" t="s">
        <v>26</v>
      </c>
      <c r="C55" s="2">
        <v>17.599599999999999</v>
      </c>
      <c r="D55" s="2">
        <v>0</v>
      </c>
      <c r="E55" s="2">
        <v>0</v>
      </c>
      <c r="F55" s="2">
        <v>0</v>
      </c>
      <c r="G55" s="2">
        <v>0</v>
      </c>
      <c r="H55" s="2">
        <v>0</v>
      </c>
      <c r="I55" s="2">
        <v>0</v>
      </c>
      <c r="J55" s="2">
        <v>0</v>
      </c>
      <c r="K55" s="2">
        <v>0</v>
      </c>
      <c r="L55" s="2">
        <f t="shared" si="2"/>
        <v>0</v>
      </c>
      <c r="M55" s="2">
        <f t="shared" si="3"/>
        <v>17.599599999999999</v>
      </c>
    </row>
    <row r="56" spans="1:15" ht="13.4" customHeight="1">
      <c r="A56" t="s">
        <v>27</v>
      </c>
      <c r="C56" s="2">
        <v>6.6532</v>
      </c>
      <c r="D56" s="2">
        <v>0</v>
      </c>
      <c r="E56" s="2">
        <v>0</v>
      </c>
      <c r="F56" s="2">
        <v>0</v>
      </c>
      <c r="G56" s="2">
        <v>0</v>
      </c>
      <c r="H56" s="2">
        <v>0</v>
      </c>
      <c r="I56" s="2">
        <v>0</v>
      </c>
      <c r="J56" s="2">
        <v>0</v>
      </c>
      <c r="K56" s="2">
        <v>0</v>
      </c>
      <c r="L56" s="2">
        <f t="shared" si="2"/>
        <v>0</v>
      </c>
      <c r="M56" s="2">
        <f t="shared" si="3"/>
        <v>6.6532</v>
      </c>
    </row>
    <row r="57" spans="1:15" ht="13.4" customHeight="1">
      <c r="A57" t="s">
        <v>28</v>
      </c>
      <c r="C57" s="2">
        <v>2.8435000000000001</v>
      </c>
      <c r="D57" s="2">
        <v>0.64019999999999999</v>
      </c>
      <c r="E57" s="2">
        <v>0.6734</v>
      </c>
      <c r="F57" s="2">
        <v>0.39119999999999999</v>
      </c>
      <c r="G57" s="2">
        <v>0.1343</v>
      </c>
      <c r="H57" s="2">
        <v>0.18329999999999999</v>
      </c>
      <c r="I57" s="2">
        <v>4.4999999999999997E-3</v>
      </c>
      <c r="J57" s="2">
        <v>3.6799999999999999E-2</v>
      </c>
      <c r="K57" s="2">
        <v>4.0000000000000002E-4</v>
      </c>
      <c r="L57" s="2">
        <f t="shared" si="2"/>
        <v>2.0641000000000003</v>
      </c>
      <c r="M57" s="2">
        <f t="shared" si="3"/>
        <v>4.9076000000000004</v>
      </c>
    </row>
    <row r="58" spans="1:15" ht="13.4" customHeight="1">
      <c r="A58" t="s">
        <v>29</v>
      </c>
      <c r="C58" s="2">
        <v>3.5832999999999999</v>
      </c>
      <c r="D58" s="2">
        <v>3.0897999999999999</v>
      </c>
      <c r="E58" s="2">
        <v>2.2797999999999998</v>
      </c>
      <c r="F58" s="2">
        <v>0.61529999999999996</v>
      </c>
      <c r="G58" s="2">
        <v>0.10639999999999999</v>
      </c>
      <c r="H58" s="2">
        <v>0.1696</v>
      </c>
      <c r="I58" s="2">
        <v>2.3599999999999999E-2</v>
      </c>
      <c r="J58" s="2">
        <v>1.7600000000000001E-2</v>
      </c>
      <c r="K58" s="2">
        <v>0.1137</v>
      </c>
      <c r="L58" s="2">
        <f t="shared" si="2"/>
        <v>6.4157999999999991</v>
      </c>
      <c r="M58" s="2">
        <f t="shared" si="3"/>
        <v>9.9990999999999985</v>
      </c>
    </row>
    <row r="59" spans="1:15" ht="13.4" customHeight="1">
      <c r="A59" t="s">
        <v>30</v>
      </c>
      <c r="C59" s="2">
        <v>20.171800000000001</v>
      </c>
      <c r="D59" s="2">
        <v>2.0525000000000002</v>
      </c>
      <c r="E59" s="2">
        <v>0.83640000000000003</v>
      </c>
      <c r="F59" s="2">
        <v>0.97199999999999998</v>
      </c>
      <c r="G59" s="2">
        <v>0.35120000000000001</v>
      </c>
      <c r="H59" s="2">
        <v>0.43490000000000001</v>
      </c>
      <c r="I59" s="2">
        <v>0.2361</v>
      </c>
      <c r="J59" s="2">
        <v>0.1391</v>
      </c>
      <c r="K59" s="2">
        <v>0.19550000000000001</v>
      </c>
      <c r="L59" s="2">
        <f t="shared" si="2"/>
        <v>5.2177000000000007</v>
      </c>
      <c r="M59" s="2">
        <f t="shared" si="3"/>
        <v>25.389500000000002</v>
      </c>
    </row>
    <row r="60" spans="1:15" ht="13.4" customHeight="1">
      <c r="A60" t="s">
        <v>31</v>
      </c>
      <c r="C60" s="2">
        <v>4.1252000000000004</v>
      </c>
      <c r="D60" s="2">
        <v>0.15720000000000001</v>
      </c>
      <c r="E60" s="2">
        <v>0.44</v>
      </c>
      <c r="F60" s="2">
        <v>0.16830000000000001</v>
      </c>
      <c r="G60" s="2">
        <v>7.4300000000000005E-2</v>
      </c>
      <c r="H60" s="2">
        <v>0.20899999999999999</v>
      </c>
      <c r="I60" s="2">
        <v>7.4999999999999997E-3</v>
      </c>
      <c r="J60" s="2">
        <v>2.1600000000000001E-2</v>
      </c>
      <c r="K60" s="2">
        <v>4.8999999999999998E-3</v>
      </c>
      <c r="L60" s="2">
        <f t="shared" si="2"/>
        <v>1.0828</v>
      </c>
      <c r="M60" s="2">
        <f t="shared" si="3"/>
        <v>5.2080000000000002</v>
      </c>
    </row>
    <row r="61" spans="1:15" ht="13.4" customHeight="1">
      <c r="A61" t="s">
        <v>32</v>
      </c>
      <c r="C61" s="2">
        <v>111.7747</v>
      </c>
      <c r="D61" s="2">
        <v>28.431999999999999</v>
      </c>
      <c r="E61" s="2">
        <v>23.871600000000001</v>
      </c>
      <c r="F61" s="2">
        <v>17.310300000000002</v>
      </c>
      <c r="G61" s="2">
        <v>5.8597999999999999</v>
      </c>
      <c r="H61" s="2">
        <v>9.6447000000000003</v>
      </c>
      <c r="I61" s="2">
        <v>2.0602999999999998</v>
      </c>
      <c r="J61" s="2">
        <v>1.76</v>
      </c>
      <c r="K61" s="2">
        <v>1.7743</v>
      </c>
      <c r="L61" s="2">
        <f t="shared" si="2"/>
        <v>90.713000000000008</v>
      </c>
      <c r="M61" s="2">
        <f t="shared" si="3"/>
        <v>202.48770000000002</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92.523799999999994</v>
      </c>
      <c r="D66" s="2">
        <f t="shared" si="4"/>
        <v>22.572199999999999</v>
      </c>
      <c r="E66" s="2">
        <f t="shared" si="4"/>
        <v>17.027100000000001</v>
      </c>
      <c r="F66" s="2">
        <f t="shared" si="4"/>
        <v>15.723800000000001</v>
      </c>
      <c r="G66" s="2">
        <f t="shared" si="4"/>
        <v>4.6593</v>
      </c>
      <c r="H66" s="2">
        <f t="shared" si="4"/>
        <v>8.9594000000000005</v>
      </c>
      <c r="I66" s="2">
        <f t="shared" si="4"/>
        <v>1.6301000000000001</v>
      </c>
      <c r="J66" s="2">
        <f t="shared" si="4"/>
        <v>1.3794999999999999</v>
      </c>
      <c r="K66" s="2">
        <f t="shared" si="4"/>
        <v>1.2696000000000001</v>
      </c>
      <c r="L66" s="2">
        <f t="shared" si="4"/>
        <v>73.220999999999989</v>
      </c>
      <c r="M66" s="2">
        <f t="shared" si="4"/>
        <v>165.7448</v>
      </c>
    </row>
    <row r="67" spans="1:13" ht="13.4" customHeight="1">
      <c r="A67" t="s">
        <v>32</v>
      </c>
      <c r="C67" s="2">
        <f t="shared" ref="C67:M67" si="5">C61</f>
        <v>111.7747</v>
      </c>
      <c r="D67" s="2">
        <f t="shared" si="5"/>
        <v>28.431999999999999</v>
      </c>
      <c r="E67" s="2">
        <f t="shared" si="5"/>
        <v>23.871600000000001</v>
      </c>
      <c r="F67" s="2">
        <f t="shared" si="5"/>
        <v>17.310300000000002</v>
      </c>
      <c r="G67" s="2">
        <f t="shared" si="5"/>
        <v>5.8597999999999999</v>
      </c>
      <c r="H67" s="2">
        <f t="shared" si="5"/>
        <v>9.6447000000000003</v>
      </c>
      <c r="I67" s="2">
        <f t="shared" si="5"/>
        <v>2.0602999999999998</v>
      </c>
      <c r="J67" s="2">
        <f t="shared" si="5"/>
        <v>1.76</v>
      </c>
      <c r="K67" s="2">
        <f t="shared" si="5"/>
        <v>1.7743</v>
      </c>
      <c r="L67" s="2">
        <f t="shared" si="5"/>
        <v>90.713000000000008</v>
      </c>
      <c r="M67" s="2">
        <f t="shared" si="5"/>
        <v>202.48770000000002</v>
      </c>
    </row>
    <row r="68" spans="1:13" ht="13.4" customHeight="1">
      <c r="A68" t="s">
        <v>34</v>
      </c>
      <c r="C68" s="2">
        <f t="shared" ref="C68:M68" si="6">C66-C67</f>
        <v>-19.250900000000001</v>
      </c>
      <c r="D68" s="2">
        <f t="shared" si="6"/>
        <v>-5.8597999999999999</v>
      </c>
      <c r="E68" s="2">
        <f t="shared" si="6"/>
        <v>-6.8445</v>
      </c>
      <c r="F68" s="2">
        <f t="shared" si="6"/>
        <v>-1.5865000000000009</v>
      </c>
      <c r="G68" s="2">
        <f t="shared" si="6"/>
        <v>-1.2004999999999999</v>
      </c>
      <c r="H68" s="2">
        <f t="shared" si="6"/>
        <v>-0.6852999999999998</v>
      </c>
      <c r="I68" s="2">
        <f t="shared" si="6"/>
        <v>-0.43019999999999969</v>
      </c>
      <c r="J68" s="2">
        <f t="shared" si="6"/>
        <v>-0.38050000000000006</v>
      </c>
      <c r="K68" s="2">
        <f t="shared" si="6"/>
        <v>-0.50469999999999993</v>
      </c>
      <c r="L68" s="2">
        <f t="shared" si="6"/>
        <v>-17.492000000000019</v>
      </c>
      <c r="M68" s="2">
        <f t="shared" si="6"/>
        <v>-36.74290000000002</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-1.4200000000000001E-2</v>
      </c>
    </row>
    <row r="74" spans="1:13" ht="13.4" customHeight="1">
      <c r="A74" t="s">
        <v>334</v>
      </c>
      <c r="C74" s="23">
        <v>6.8999999999999999E-3</v>
      </c>
    </row>
    <row r="75" spans="1:13" ht="13.4" customHeight="1">
      <c r="A75" t="s">
        <v>333</v>
      </c>
      <c r="C75" s="23">
        <v>1.1599999999999999E-2</v>
      </c>
    </row>
    <row r="76" spans="1:13" ht="13.4" customHeight="1">
      <c r="A76" t="s">
        <v>332</v>
      </c>
      <c r="C76" s="23">
        <v>9.2999999999999992E-3</v>
      </c>
    </row>
    <row r="77" spans="1:13" ht="13.4" customHeight="1">
      <c r="A77" t="s">
        <v>331</v>
      </c>
      <c r="C77" s="23">
        <v>1.24E-2</v>
      </c>
    </row>
    <row r="78" spans="1:13" ht="13.4" customHeight="1">
      <c r="A78" t="s">
        <v>330</v>
      </c>
      <c r="C78" s="23">
        <v>1.7299999999999999E-2</v>
      </c>
    </row>
    <row r="79" spans="1:13" ht="13.4" customHeight="1">
      <c r="A79" t="s">
        <v>329</v>
      </c>
      <c r="C79" s="23">
        <v>1.0200000000000001E-2</v>
      </c>
    </row>
    <row r="80" spans="1:13" ht="13.4" customHeight="1">
      <c r="A80" t="s">
        <v>328</v>
      </c>
      <c r="C80" s="23">
        <v>1.6199999999999999E-2</v>
      </c>
    </row>
    <row r="81" spans="1:3" ht="13.4" customHeight="1">
      <c r="A81" t="s">
        <v>327</v>
      </c>
      <c r="C81" s="23">
        <v>6.4999999999999997E-3</v>
      </c>
    </row>
    <row r="82" spans="1:3" ht="13.4" customHeight="1">
      <c r="A82" t="s">
        <v>326</v>
      </c>
      <c r="C82" s="23">
        <v>2.0400000000000001E-2</v>
      </c>
    </row>
    <row r="83" spans="1:3" ht="13.4" customHeight="1">
      <c r="A83" t="s">
        <v>325</v>
      </c>
      <c r="C83" s="23">
        <v>1.8499999999999999E-2</v>
      </c>
    </row>
    <row r="84" spans="1:3" ht="13.4" customHeight="1">
      <c r="C84" s="26"/>
    </row>
    <row r="85" spans="1:3" ht="15.5">
      <c r="A85" s="6" t="s">
        <v>324</v>
      </c>
      <c r="B85" s="6"/>
    </row>
    <row r="86" spans="1:3" ht="13.4" customHeight="1">
      <c r="A86" t="s">
        <v>2</v>
      </c>
      <c r="C86" s="25">
        <v>6.8999999999999999E-3</v>
      </c>
    </row>
    <row r="87" spans="1:3" ht="13.4" customHeight="1">
      <c r="A87" t="s">
        <v>3</v>
      </c>
      <c r="C87" s="25">
        <v>9.4999999999999998E-3</v>
      </c>
    </row>
    <row r="88" spans="1:3" ht="13.4" customHeight="1">
      <c r="A88" t="s">
        <v>4</v>
      </c>
      <c r="C88" s="25">
        <v>1.5E-3</v>
      </c>
    </row>
    <row r="89" spans="1:3" ht="13.4" customHeight="1">
      <c r="A89" t="s">
        <v>5</v>
      </c>
      <c r="C89" s="25">
        <v>1.4500000000000001E-2</v>
      </c>
    </row>
    <row r="90" spans="1:3" ht="13.4" customHeight="1">
      <c r="A90" t="s">
        <v>6</v>
      </c>
      <c r="C90" s="25">
        <v>-1.5699999999999999E-2</v>
      </c>
    </row>
    <row r="91" spans="1:3" ht="13.4" customHeight="1">
      <c r="A91" t="s">
        <v>7</v>
      </c>
      <c r="C91" s="25">
        <v>2.0400000000000001E-2</v>
      </c>
    </row>
    <row r="92" spans="1:3" ht="13.4" customHeight="1">
      <c r="A92" t="s">
        <v>8</v>
      </c>
      <c r="C92" s="25">
        <v>-1.9E-3</v>
      </c>
    </row>
    <row r="93" spans="1:3" ht="13.4" customHeight="1">
      <c r="A93" t="s">
        <v>9</v>
      </c>
      <c r="C93" s="25">
        <v>2E-3</v>
      </c>
    </row>
    <row r="94" spans="1:3" ht="13.4" customHeight="1">
      <c r="A94" t="s">
        <v>321</v>
      </c>
      <c r="C94" s="25">
        <v>3.5999999999999999E-3</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4.4999999999999997E-3</v>
      </c>
      <c r="D99" s="23">
        <v>3.3999999999999998E-3</v>
      </c>
      <c r="E99" s="23">
        <v>4.1000000000000003E-3</v>
      </c>
      <c r="F99" s="23">
        <v>4.1999999999999997E-3</v>
      </c>
      <c r="G99" s="23">
        <v>9.4999999999999998E-3</v>
      </c>
      <c r="H99" s="23">
        <v>5.0000000000000001E-3</v>
      </c>
      <c r="I99" s="23">
        <v>1.67E-2</v>
      </c>
      <c r="J99" s="23">
        <v>1.03E-2</v>
      </c>
      <c r="K99" s="23">
        <v>1E-4</v>
      </c>
    </row>
    <row r="100" spans="1:11" ht="13.4" customHeight="1">
      <c r="A100" t="s">
        <v>36</v>
      </c>
      <c r="B100" t="s">
        <v>320</v>
      </c>
      <c r="C100" s="23">
        <v>5.0000000000000001E-4</v>
      </c>
      <c r="D100" s="23">
        <v>5.9999999999999995E-4</v>
      </c>
      <c r="E100" s="23">
        <v>4.0000000000000002E-4</v>
      </c>
      <c r="F100" s="23">
        <v>5.0000000000000001E-4</v>
      </c>
      <c r="G100" s="23">
        <v>8.0000000000000004E-4</v>
      </c>
      <c r="H100" s="23">
        <v>4.0000000000000002E-4</v>
      </c>
      <c r="I100" s="23">
        <v>5.9999999999999995E-4</v>
      </c>
      <c r="J100" s="23">
        <v>2.0000000000000001E-4</v>
      </c>
      <c r="K100" s="23">
        <v>0</v>
      </c>
    </row>
    <row r="101" spans="1:11" ht="13.4" customHeight="1">
      <c r="A101" t="s">
        <v>37</v>
      </c>
      <c r="B101" t="s">
        <v>320</v>
      </c>
      <c r="C101" s="23">
        <v>4.0000000000000002E-4</v>
      </c>
      <c r="D101" s="23">
        <v>2.0000000000000001E-4</v>
      </c>
      <c r="E101" s="23">
        <v>2.9999999999999997E-4</v>
      </c>
      <c r="F101" s="23">
        <v>5.0000000000000001E-4</v>
      </c>
      <c r="G101" s="23">
        <v>1E-3</v>
      </c>
      <c r="H101" s="23">
        <v>2.9999999999999997E-4</v>
      </c>
      <c r="I101" s="23">
        <v>1.2999999999999999E-3</v>
      </c>
      <c r="J101" s="23">
        <v>2.0000000000000001E-4</v>
      </c>
      <c r="K101" s="23">
        <v>0</v>
      </c>
    </row>
    <row r="102" spans="1:11" ht="13.4" customHeight="1">
      <c r="A102" t="s">
        <v>38</v>
      </c>
      <c r="B102" t="s">
        <v>320</v>
      </c>
      <c r="C102" s="23">
        <v>0</v>
      </c>
      <c r="D102" s="23">
        <v>0</v>
      </c>
      <c r="E102" s="23">
        <v>0</v>
      </c>
      <c r="F102" s="23">
        <v>0</v>
      </c>
      <c r="G102" s="23">
        <v>0</v>
      </c>
      <c r="H102" s="23">
        <v>0</v>
      </c>
      <c r="I102" s="23">
        <v>1E-4</v>
      </c>
      <c r="J102" s="23">
        <v>0</v>
      </c>
      <c r="K102" s="23">
        <v>0</v>
      </c>
    </row>
    <row r="103" spans="1:11" ht="13.4" customHeight="1">
      <c r="A103" t="s">
        <v>39</v>
      </c>
      <c r="B103" t="s">
        <v>320</v>
      </c>
      <c r="C103" s="23">
        <v>0</v>
      </c>
      <c r="D103" s="23">
        <v>0</v>
      </c>
      <c r="E103" s="23">
        <v>0</v>
      </c>
      <c r="F103" s="23">
        <v>0</v>
      </c>
      <c r="G103" s="23">
        <v>-1E-4</v>
      </c>
      <c r="H103" s="23">
        <v>0</v>
      </c>
      <c r="I103" s="23">
        <v>-2.9999999999999997E-4</v>
      </c>
      <c r="J103" s="23">
        <v>0</v>
      </c>
      <c r="K103" s="23">
        <v>0</v>
      </c>
    </row>
    <row r="104" spans="1:11" ht="13.4" customHeight="1">
      <c r="A104" t="s">
        <v>40</v>
      </c>
      <c r="B104" t="s">
        <v>320</v>
      </c>
      <c r="C104" s="23">
        <v>0</v>
      </c>
      <c r="D104" s="23">
        <v>0</v>
      </c>
      <c r="E104" s="23">
        <v>0</v>
      </c>
      <c r="F104" s="23">
        <v>0</v>
      </c>
      <c r="G104" s="23">
        <v>0</v>
      </c>
      <c r="H104" s="23">
        <v>0</v>
      </c>
      <c r="I104" s="23">
        <v>0</v>
      </c>
      <c r="J104" s="23">
        <v>0</v>
      </c>
      <c r="K104" s="23">
        <v>0</v>
      </c>
    </row>
    <row r="105" spans="1:11" ht="13.4" customHeight="1">
      <c r="A105" t="s">
        <v>41</v>
      </c>
      <c r="B105" t="s">
        <v>320</v>
      </c>
      <c r="C105" s="23">
        <v>2.0000000000000001E-4</v>
      </c>
      <c r="D105" s="23">
        <v>2.0000000000000001E-4</v>
      </c>
      <c r="E105" s="23">
        <v>2.0000000000000001E-4</v>
      </c>
      <c r="F105" s="23">
        <v>2.0000000000000001E-4</v>
      </c>
      <c r="G105" s="23">
        <v>4.0000000000000002E-4</v>
      </c>
      <c r="H105" s="23">
        <v>2.0000000000000001E-4</v>
      </c>
      <c r="I105" s="23">
        <v>5.9999999999999995E-4</v>
      </c>
      <c r="J105" s="23">
        <v>2.0000000000000001E-4</v>
      </c>
      <c r="K105" s="23">
        <v>0</v>
      </c>
    </row>
    <row r="106" spans="1:11" ht="13.4" customHeight="1">
      <c r="A106" t="s">
        <v>42</v>
      </c>
      <c r="B106" t="s">
        <v>319</v>
      </c>
      <c r="C106" s="23">
        <v>-1.8E-3</v>
      </c>
      <c r="D106" s="23">
        <v>-2E-3</v>
      </c>
      <c r="E106" s="23">
        <v>-1E-4</v>
      </c>
      <c r="F106" s="23">
        <v>-5.5999999999999999E-3</v>
      </c>
      <c r="G106" s="23">
        <v>-1E-4</v>
      </c>
      <c r="H106" s="23">
        <v>-5.0000000000000001E-4</v>
      </c>
      <c r="I106" s="23">
        <v>-1E-4</v>
      </c>
      <c r="J106" s="23">
        <v>-5.0000000000000001E-4</v>
      </c>
      <c r="K106" s="23">
        <v>0</v>
      </c>
    </row>
    <row r="107" spans="1:11" ht="13.4" customHeight="1">
      <c r="A107" t="s">
        <v>43</v>
      </c>
      <c r="B107" t="s">
        <v>319</v>
      </c>
      <c r="C107" s="23">
        <v>-1.9E-3</v>
      </c>
      <c r="D107" s="23">
        <v>-1E-4</v>
      </c>
      <c r="E107" s="23">
        <v>-5.0000000000000001E-4</v>
      </c>
      <c r="F107" s="23">
        <v>-3.0000000000000001E-3</v>
      </c>
      <c r="G107" s="23">
        <v>-1.1999999999999999E-3</v>
      </c>
      <c r="H107" s="23">
        <v>-7.0000000000000001E-3</v>
      </c>
      <c r="I107" s="23">
        <v>-1E-4</v>
      </c>
      <c r="J107" s="23">
        <v>-9.7000000000000003E-3</v>
      </c>
      <c r="K107" s="23">
        <v>0</v>
      </c>
    </row>
    <row r="108" spans="1:11" ht="13.4" customHeight="1">
      <c r="A108" t="s">
        <v>44</v>
      </c>
      <c r="B108" t="s">
        <v>319</v>
      </c>
      <c r="C108" s="23">
        <v>-2.3E-3</v>
      </c>
      <c r="D108" s="23">
        <v>0</v>
      </c>
      <c r="E108" s="23">
        <v>0</v>
      </c>
      <c r="F108" s="23">
        <v>-2.9999999999999997E-4</v>
      </c>
      <c r="G108" s="23">
        <v>-2.9999999999999997E-4</v>
      </c>
      <c r="H108" s="23">
        <v>-1.46E-2</v>
      </c>
      <c r="I108" s="23">
        <v>-1.4E-3</v>
      </c>
      <c r="J108" s="23">
        <v>-8.0000000000000004E-4</v>
      </c>
      <c r="K108" s="23">
        <v>0</v>
      </c>
    </row>
    <row r="109" spans="1:11" ht="13.4" customHeight="1">
      <c r="A109" t="s">
        <v>45</v>
      </c>
      <c r="B109" t="s">
        <v>319</v>
      </c>
      <c r="C109" s="23">
        <v>-5.9999999999999995E-4</v>
      </c>
      <c r="D109" s="23">
        <v>-1E-4</v>
      </c>
      <c r="E109" s="23">
        <v>-1E-4</v>
      </c>
      <c r="F109" s="23">
        <v>-5.0000000000000001E-4</v>
      </c>
      <c r="G109" s="23">
        <v>-5.9999999999999995E-4</v>
      </c>
      <c r="H109" s="23">
        <v>-2.0999999999999999E-3</v>
      </c>
      <c r="I109" s="23">
        <v>-5.9999999999999995E-4</v>
      </c>
      <c r="J109" s="23">
        <v>-4.3E-3</v>
      </c>
      <c r="K109" s="23">
        <v>0</v>
      </c>
    </row>
    <row r="110" spans="1:11" ht="13.4" customHeight="1">
      <c r="A110" t="s">
        <v>46</v>
      </c>
      <c r="B110" t="s">
        <v>319</v>
      </c>
      <c r="C110" s="23">
        <v>0</v>
      </c>
      <c r="D110" s="23">
        <v>0</v>
      </c>
      <c r="E110" s="23">
        <v>0</v>
      </c>
      <c r="F110" s="23">
        <v>0</v>
      </c>
      <c r="G110" s="23">
        <v>0</v>
      </c>
      <c r="H110" s="23">
        <v>-1E-4</v>
      </c>
      <c r="I110" s="23">
        <v>0</v>
      </c>
      <c r="J110" s="23">
        <v>0</v>
      </c>
      <c r="K110" s="23">
        <v>0</v>
      </c>
    </row>
    <row r="111" spans="1:11" ht="13.4" customHeight="1">
      <c r="A111" t="s">
        <v>47</v>
      </c>
      <c r="B111" t="s">
        <v>319</v>
      </c>
      <c r="C111" s="23">
        <v>-2.0000000000000001E-4</v>
      </c>
      <c r="D111" s="23">
        <v>0</v>
      </c>
      <c r="E111" s="23">
        <v>0</v>
      </c>
      <c r="F111" s="23">
        <v>-2.0000000000000001E-4</v>
      </c>
      <c r="G111" s="23">
        <v>-2.0000000000000001E-4</v>
      </c>
      <c r="H111" s="23">
        <v>-1E-3</v>
      </c>
      <c r="I111" s="23">
        <v>-1E-4</v>
      </c>
      <c r="J111" s="23">
        <v>-2.9999999999999997E-4</v>
      </c>
      <c r="K111" s="23">
        <v>0</v>
      </c>
    </row>
    <row r="112" spans="1:11" ht="13.4" customHeight="1">
      <c r="A112" t="s">
        <v>48</v>
      </c>
      <c r="B112" t="s">
        <v>318</v>
      </c>
      <c r="C112" s="23">
        <v>1.1999999999999999E-3</v>
      </c>
      <c r="D112" s="23">
        <v>1E-3</v>
      </c>
      <c r="E112" s="23">
        <v>1.1000000000000001E-3</v>
      </c>
      <c r="F112" s="23">
        <v>1.9E-3</v>
      </c>
      <c r="G112" s="23">
        <v>1.6000000000000001E-3</v>
      </c>
      <c r="H112" s="23">
        <v>6.9999999999999999E-4</v>
      </c>
      <c r="I112" s="23">
        <v>8.9999999999999998E-4</v>
      </c>
      <c r="J112" s="23">
        <v>4.0000000000000002E-4</v>
      </c>
      <c r="K112" s="23">
        <v>0</v>
      </c>
    </row>
    <row r="113" spans="1:11" ht="13.4" customHeight="1">
      <c r="A113" t="s">
        <v>49</v>
      </c>
      <c r="B113" t="s">
        <v>318</v>
      </c>
      <c r="C113" s="23">
        <v>0</v>
      </c>
      <c r="D113" s="23">
        <v>0</v>
      </c>
      <c r="E113" s="23">
        <v>0</v>
      </c>
      <c r="F113" s="23">
        <v>0</v>
      </c>
      <c r="G113" s="23">
        <v>0</v>
      </c>
      <c r="H113" s="23">
        <v>0</v>
      </c>
      <c r="I113" s="23">
        <v>0</v>
      </c>
      <c r="J113" s="23">
        <v>0</v>
      </c>
      <c r="K113" s="23">
        <v>0</v>
      </c>
    </row>
    <row r="114" spans="1:11" ht="13.4" customHeight="1">
      <c r="A114" t="s">
        <v>50</v>
      </c>
      <c r="B114" t="s">
        <v>318</v>
      </c>
      <c r="C114" s="23">
        <v>2.9999999999999997E-4</v>
      </c>
      <c r="D114" s="23">
        <v>2.0000000000000001E-4</v>
      </c>
      <c r="E114" s="23">
        <v>6.9999999999999999E-4</v>
      </c>
      <c r="F114" s="23">
        <v>1E-4</v>
      </c>
      <c r="G114" s="23">
        <v>2.0000000000000001E-4</v>
      </c>
      <c r="H114" s="23">
        <v>1E-4</v>
      </c>
      <c r="I114" s="23">
        <v>8.0000000000000004E-4</v>
      </c>
      <c r="J114" s="23">
        <v>2.0000000000000001E-4</v>
      </c>
      <c r="K114" s="23">
        <v>0</v>
      </c>
    </row>
    <row r="115" spans="1:11" ht="13.4" customHeight="1">
      <c r="A115" t="s">
        <v>51</v>
      </c>
      <c r="B115" t="s">
        <v>318</v>
      </c>
      <c r="C115" s="23">
        <v>-1E-4</v>
      </c>
      <c r="D115" s="23">
        <v>-1E-4</v>
      </c>
      <c r="E115" s="23">
        <v>-2.0000000000000001E-4</v>
      </c>
      <c r="F115" s="23">
        <v>-1E-4</v>
      </c>
      <c r="G115" s="23">
        <v>-1E-4</v>
      </c>
      <c r="H115" s="23">
        <v>0</v>
      </c>
      <c r="I115" s="23">
        <v>-5.9999999999999995E-4</v>
      </c>
      <c r="J115" s="23">
        <v>0</v>
      </c>
      <c r="K115" s="23">
        <v>0</v>
      </c>
    </row>
    <row r="116" spans="1:11" ht="13.4" customHeight="1">
      <c r="A116" t="s">
        <v>52</v>
      </c>
      <c r="B116" t="s">
        <v>318</v>
      </c>
      <c r="C116" s="23">
        <v>0</v>
      </c>
      <c r="D116" s="23">
        <v>0</v>
      </c>
      <c r="E116" s="23">
        <v>0</v>
      </c>
      <c r="F116" s="23">
        <v>0</v>
      </c>
      <c r="G116" s="23">
        <v>0</v>
      </c>
      <c r="H116" s="23">
        <v>0</v>
      </c>
      <c r="I116" s="23">
        <v>0</v>
      </c>
      <c r="J116" s="23">
        <v>0</v>
      </c>
      <c r="K116" s="23">
        <v>0</v>
      </c>
    </row>
    <row r="117" spans="1:11" ht="13.4" customHeight="1">
      <c r="A117" t="s">
        <v>53</v>
      </c>
      <c r="B117" t="s">
        <v>318</v>
      </c>
      <c r="C117" s="23">
        <v>1E-4</v>
      </c>
      <c r="D117" s="23">
        <v>2.9999999999999997E-4</v>
      </c>
      <c r="E117" s="23">
        <v>1E-4</v>
      </c>
      <c r="F117" s="23">
        <v>0</v>
      </c>
      <c r="G117" s="23">
        <v>1E-4</v>
      </c>
      <c r="H117" s="23">
        <v>0</v>
      </c>
      <c r="I117" s="23">
        <v>0</v>
      </c>
      <c r="J117" s="23">
        <v>0</v>
      </c>
      <c r="K117" s="23">
        <v>0</v>
      </c>
    </row>
    <row r="118" spans="1:11" ht="13.4" customHeight="1">
      <c r="A118" t="s">
        <v>54</v>
      </c>
      <c r="B118" t="s">
        <v>318</v>
      </c>
      <c r="C118" s="23">
        <v>0</v>
      </c>
      <c r="D118" s="23">
        <v>0</v>
      </c>
      <c r="E118" s="23">
        <v>0</v>
      </c>
      <c r="F118" s="23">
        <v>0</v>
      </c>
      <c r="G118" s="23">
        <v>0</v>
      </c>
      <c r="H118" s="23">
        <v>0</v>
      </c>
      <c r="I118" s="23">
        <v>0</v>
      </c>
      <c r="J118" s="23">
        <v>0</v>
      </c>
      <c r="K118" s="23">
        <v>0</v>
      </c>
    </row>
    <row r="119" spans="1:11" ht="13.4" customHeight="1">
      <c r="A119" t="s">
        <v>55</v>
      </c>
      <c r="B119" t="s">
        <v>318</v>
      </c>
      <c r="C119" s="23">
        <v>0</v>
      </c>
      <c r="D119" s="23">
        <v>0</v>
      </c>
      <c r="E119" s="23">
        <v>-1E-4</v>
      </c>
      <c r="F119" s="23">
        <v>-1E-4</v>
      </c>
      <c r="G119" s="23">
        <v>0</v>
      </c>
      <c r="H119" s="23">
        <v>0</v>
      </c>
      <c r="I119" s="23">
        <v>-1E-4</v>
      </c>
      <c r="J119" s="23">
        <v>0</v>
      </c>
      <c r="K119" s="23">
        <v>0</v>
      </c>
    </row>
    <row r="120" spans="1:11" ht="13.4" customHeight="1">
      <c r="A120" t="s">
        <v>56</v>
      </c>
      <c r="B120" t="s">
        <v>318</v>
      </c>
      <c r="C120" s="23">
        <v>1E-4</v>
      </c>
      <c r="D120" s="23">
        <v>1E-4</v>
      </c>
      <c r="E120" s="23">
        <v>1E-4</v>
      </c>
      <c r="F120" s="23">
        <v>1E-4</v>
      </c>
      <c r="G120" s="23">
        <v>1E-4</v>
      </c>
      <c r="H120" s="23">
        <v>0</v>
      </c>
      <c r="I120" s="23">
        <v>1E-4</v>
      </c>
      <c r="J120" s="23">
        <v>0</v>
      </c>
      <c r="K120" s="23">
        <v>0</v>
      </c>
    </row>
    <row r="121" spans="1:11" ht="13.4" customHeight="1">
      <c r="A121" t="s">
        <v>57</v>
      </c>
      <c r="B121" t="s">
        <v>318</v>
      </c>
      <c r="C121" s="23">
        <v>0</v>
      </c>
      <c r="D121" s="23">
        <v>0</v>
      </c>
      <c r="E121" s="23">
        <v>0</v>
      </c>
      <c r="F121" s="23">
        <v>0</v>
      </c>
      <c r="G121" s="23">
        <v>0</v>
      </c>
      <c r="H121" s="23">
        <v>0</v>
      </c>
      <c r="I121" s="23">
        <v>0</v>
      </c>
      <c r="J121" s="23">
        <v>0</v>
      </c>
      <c r="K121" s="23">
        <v>0</v>
      </c>
    </row>
    <row r="122" spans="1:11" ht="13.4" customHeight="1">
      <c r="A122" t="s">
        <v>58</v>
      </c>
      <c r="B122" t="s">
        <v>318</v>
      </c>
      <c r="C122" s="23">
        <v>0</v>
      </c>
      <c r="D122" s="23">
        <v>0</v>
      </c>
      <c r="E122" s="23">
        <v>0</v>
      </c>
      <c r="F122" s="23">
        <v>0</v>
      </c>
      <c r="G122" s="23">
        <v>0</v>
      </c>
      <c r="H122" s="23">
        <v>0</v>
      </c>
      <c r="I122" s="23">
        <v>1E-4</v>
      </c>
      <c r="J122" s="23">
        <v>0</v>
      </c>
      <c r="K122" s="23">
        <v>0</v>
      </c>
    </row>
    <row r="123" spans="1:11" ht="13.4" customHeight="1">
      <c r="A123" t="s">
        <v>59</v>
      </c>
      <c r="B123" t="s">
        <v>318</v>
      </c>
      <c r="C123" s="23">
        <v>0</v>
      </c>
      <c r="D123" s="23">
        <v>0</v>
      </c>
      <c r="E123" s="23">
        <v>0</v>
      </c>
      <c r="F123" s="23">
        <v>0</v>
      </c>
      <c r="G123" s="23">
        <v>-1E-4</v>
      </c>
      <c r="H123" s="23">
        <v>0</v>
      </c>
      <c r="I123" s="23">
        <v>0</v>
      </c>
      <c r="J123" s="23">
        <v>0</v>
      </c>
      <c r="K123" s="23">
        <v>0</v>
      </c>
    </row>
    <row r="124" spans="1:11" ht="13.4" customHeight="1">
      <c r="A124" t="s">
        <v>60</v>
      </c>
      <c r="B124" t="s">
        <v>318</v>
      </c>
      <c r="C124" s="23">
        <v>1E-4</v>
      </c>
      <c r="D124" s="23">
        <v>1E-4</v>
      </c>
      <c r="E124" s="23">
        <v>1E-4</v>
      </c>
      <c r="F124" s="23">
        <v>1E-4</v>
      </c>
      <c r="G124" s="23">
        <v>1E-4</v>
      </c>
      <c r="H124" s="23">
        <v>0</v>
      </c>
      <c r="I124" s="23">
        <v>0</v>
      </c>
      <c r="J124" s="23">
        <v>0</v>
      </c>
      <c r="K124" s="23">
        <v>0</v>
      </c>
    </row>
    <row r="125" spans="1:11" ht="13.4" customHeight="1">
      <c r="A125" t="s">
        <v>61</v>
      </c>
      <c r="B125" t="s">
        <v>318</v>
      </c>
      <c r="C125" s="23">
        <v>1E-4</v>
      </c>
      <c r="D125" s="23">
        <v>0</v>
      </c>
      <c r="E125" s="23">
        <v>1E-4</v>
      </c>
      <c r="F125" s="23">
        <v>1E-4</v>
      </c>
      <c r="G125" s="23">
        <v>0</v>
      </c>
      <c r="H125" s="23">
        <v>0</v>
      </c>
      <c r="I125" s="23">
        <v>0</v>
      </c>
      <c r="J125" s="23">
        <v>0</v>
      </c>
      <c r="K125" s="23">
        <v>0</v>
      </c>
    </row>
    <row r="126" spans="1:11" ht="13.4" customHeight="1">
      <c r="A126" t="s">
        <v>62</v>
      </c>
      <c r="B126" t="s">
        <v>318</v>
      </c>
      <c r="C126" s="23">
        <v>2.0000000000000001E-4</v>
      </c>
      <c r="D126" s="23">
        <v>1E-4</v>
      </c>
      <c r="E126" s="23">
        <v>2.9999999999999997E-4</v>
      </c>
      <c r="F126" s="23">
        <v>1E-4</v>
      </c>
      <c r="G126" s="23">
        <v>1E-4</v>
      </c>
      <c r="H126" s="23">
        <v>1E-4</v>
      </c>
      <c r="I126" s="23">
        <v>1E-4</v>
      </c>
      <c r="J126" s="23">
        <v>1E-4</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0</v>
      </c>
      <c r="D128" s="23">
        <v>-1E-4</v>
      </c>
      <c r="E128" s="23">
        <v>-1E-4</v>
      </c>
      <c r="F128" s="23">
        <v>0</v>
      </c>
      <c r="G128" s="23">
        <v>0</v>
      </c>
      <c r="H128" s="23">
        <v>0</v>
      </c>
      <c r="I128" s="23">
        <v>0</v>
      </c>
      <c r="J128" s="23">
        <v>-1E-4</v>
      </c>
      <c r="K128" s="23">
        <v>0</v>
      </c>
    </row>
    <row r="129" spans="1:11" ht="13.4" customHeight="1">
      <c r="A129" t="s">
        <v>65</v>
      </c>
      <c r="B129" t="s">
        <v>318</v>
      </c>
      <c r="C129" s="23">
        <v>0</v>
      </c>
      <c r="D129" s="23">
        <v>0</v>
      </c>
      <c r="E129" s="23">
        <v>0</v>
      </c>
      <c r="F129" s="23">
        <v>0</v>
      </c>
      <c r="G129" s="23">
        <v>0</v>
      </c>
      <c r="H129" s="23">
        <v>0</v>
      </c>
      <c r="I129" s="23">
        <v>0</v>
      </c>
      <c r="J129" s="23">
        <v>0</v>
      </c>
      <c r="K129" s="23">
        <v>0</v>
      </c>
    </row>
    <row r="130" spans="1:11" ht="13.4" customHeight="1">
      <c r="A130" t="s">
        <v>66</v>
      </c>
      <c r="B130" t="s">
        <v>318</v>
      </c>
      <c r="C130" s="23">
        <v>0</v>
      </c>
      <c r="D130" s="23">
        <v>0</v>
      </c>
      <c r="E130" s="23">
        <v>0</v>
      </c>
      <c r="F130" s="23">
        <v>0</v>
      </c>
      <c r="G130" s="23">
        <v>-1E-4</v>
      </c>
      <c r="H130" s="23">
        <v>0</v>
      </c>
      <c r="I130" s="23">
        <v>-1E-4</v>
      </c>
      <c r="J130" s="23">
        <v>0</v>
      </c>
      <c r="K130" s="23">
        <v>0</v>
      </c>
    </row>
    <row r="131" spans="1:11" ht="13.4" customHeight="1">
      <c r="A131" t="s">
        <v>67</v>
      </c>
      <c r="B131" t="s">
        <v>318</v>
      </c>
      <c r="C131" s="23">
        <v>0</v>
      </c>
      <c r="D131" s="23">
        <v>0</v>
      </c>
      <c r="E131" s="23">
        <v>0</v>
      </c>
      <c r="F131" s="23">
        <v>0</v>
      </c>
      <c r="G131" s="23">
        <v>0</v>
      </c>
      <c r="H131" s="23">
        <v>0</v>
      </c>
      <c r="I131" s="23">
        <v>0</v>
      </c>
      <c r="J131" s="23">
        <v>0</v>
      </c>
      <c r="K131" s="23">
        <v>0</v>
      </c>
    </row>
    <row r="132" spans="1:11" ht="13.4" customHeight="1">
      <c r="A132" t="s">
        <v>68</v>
      </c>
      <c r="B132" t="s">
        <v>318</v>
      </c>
      <c r="C132" s="23">
        <v>0</v>
      </c>
      <c r="D132" s="23">
        <v>0</v>
      </c>
      <c r="E132" s="23">
        <v>0</v>
      </c>
      <c r="F132" s="23">
        <v>0</v>
      </c>
      <c r="G132" s="23">
        <v>0</v>
      </c>
      <c r="H132" s="23">
        <v>0</v>
      </c>
      <c r="I132" s="23">
        <v>-2.0000000000000001E-4</v>
      </c>
      <c r="J132" s="23">
        <v>0</v>
      </c>
      <c r="K132" s="23">
        <v>0</v>
      </c>
    </row>
    <row r="133" spans="1:11" ht="13.4" customHeight="1">
      <c r="A133" t="s">
        <v>69</v>
      </c>
      <c r="B133" t="s">
        <v>318</v>
      </c>
      <c r="C133" s="23">
        <v>0</v>
      </c>
      <c r="D133" s="23">
        <v>0</v>
      </c>
      <c r="E133" s="23">
        <v>0</v>
      </c>
      <c r="F133" s="23">
        <v>0</v>
      </c>
      <c r="G133" s="23">
        <v>1E-4</v>
      </c>
      <c r="H133" s="23">
        <v>0</v>
      </c>
      <c r="I133" s="23">
        <v>0</v>
      </c>
      <c r="J133" s="23">
        <v>0</v>
      </c>
      <c r="K133" s="23">
        <v>0</v>
      </c>
    </row>
    <row r="134" spans="1:11" ht="13.4" customHeight="1">
      <c r="A134" t="s">
        <v>70</v>
      </c>
      <c r="B134" t="s">
        <v>318</v>
      </c>
      <c r="C134" s="23">
        <v>0</v>
      </c>
      <c r="D134" s="23">
        <v>-1E-4</v>
      </c>
      <c r="E134" s="23">
        <v>-1E-4</v>
      </c>
      <c r="F134" s="23">
        <v>0</v>
      </c>
      <c r="G134" s="23">
        <v>0</v>
      </c>
      <c r="H134" s="23">
        <v>0</v>
      </c>
      <c r="I134" s="23">
        <v>0</v>
      </c>
      <c r="J134" s="23">
        <v>0</v>
      </c>
      <c r="K134" s="23">
        <v>0</v>
      </c>
    </row>
    <row r="135" spans="1:11" ht="13.4" customHeight="1">
      <c r="A135" t="s">
        <v>71</v>
      </c>
      <c r="B135" t="s">
        <v>318</v>
      </c>
      <c r="C135" s="23">
        <v>0</v>
      </c>
      <c r="D135" s="23">
        <v>0</v>
      </c>
      <c r="E135" s="23">
        <v>0</v>
      </c>
      <c r="F135" s="23">
        <v>0</v>
      </c>
      <c r="G135" s="23">
        <v>0</v>
      </c>
      <c r="H135" s="23">
        <v>0</v>
      </c>
      <c r="I135" s="23">
        <v>0</v>
      </c>
      <c r="J135" s="23">
        <v>0</v>
      </c>
      <c r="K135" s="23">
        <v>0</v>
      </c>
    </row>
    <row r="136" spans="1:11" ht="13.4" customHeight="1">
      <c r="A136" t="s">
        <v>72</v>
      </c>
      <c r="B136" t="s">
        <v>318</v>
      </c>
      <c r="C136" s="23">
        <v>-1E-4</v>
      </c>
      <c r="D136" s="23">
        <v>-1E-4</v>
      </c>
      <c r="E136" s="23">
        <v>-1E-4</v>
      </c>
      <c r="F136" s="23">
        <v>0</v>
      </c>
      <c r="G136" s="23">
        <v>0</v>
      </c>
      <c r="H136" s="23">
        <v>0</v>
      </c>
      <c r="I136" s="23">
        <v>0</v>
      </c>
      <c r="J136" s="23">
        <v>0</v>
      </c>
      <c r="K136" s="23">
        <v>0</v>
      </c>
    </row>
    <row r="137" spans="1:11" ht="13.4" customHeight="1">
      <c r="A137" t="s">
        <v>73</v>
      </c>
      <c r="B137" t="s">
        <v>318</v>
      </c>
      <c r="C137" s="23">
        <v>0</v>
      </c>
      <c r="D137" s="23">
        <v>1E-4</v>
      </c>
      <c r="E137" s="23">
        <v>0</v>
      </c>
      <c r="F137" s="23">
        <v>0</v>
      </c>
      <c r="G137" s="23">
        <v>0</v>
      </c>
      <c r="H137" s="23">
        <v>0</v>
      </c>
      <c r="I137" s="23">
        <v>0</v>
      </c>
      <c r="J137" s="23">
        <v>0</v>
      </c>
      <c r="K137" s="23">
        <v>0</v>
      </c>
    </row>
    <row r="138" spans="1:11" ht="13.4" customHeight="1">
      <c r="A138" t="s">
        <v>74</v>
      </c>
      <c r="B138" t="s">
        <v>318</v>
      </c>
      <c r="C138" s="23">
        <v>0</v>
      </c>
      <c r="D138" s="23">
        <v>0</v>
      </c>
      <c r="E138" s="23">
        <v>0</v>
      </c>
      <c r="F138" s="23">
        <v>0</v>
      </c>
      <c r="G138" s="23">
        <v>0</v>
      </c>
      <c r="H138" s="23">
        <v>0</v>
      </c>
      <c r="I138" s="23">
        <v>0</v>
      </c>
      <c r="J138" s="23">
        <v>0</v>
      </c>
      <c r="K138" s="23">
        <v>0</v>
      </c>
    </row>
    <row r="139" spans="1:11" ht="13.4" customHeight="1">
      <c r="A139" t="s">
        <v>75</v>
      </c>
      <c r="B139" t="s">
        <v>318</v>
      </c>
      <c r="C139" s="23">
        <v>0</v>
      </c>
      <c r="D139" s="23">
        <v>0</v>
      </c>
      <c r="E139" s="23">
        <v>-1E-4</v>
      </c>
      <c r="F139" s="23">
        <v>0</v>
      </c>
      <c r="G139" s="23">
        <v>0</v>
      </c>
      <c r="H139" s="23">
        <v>0</v>
      </c>
      <c r="I139" s="23">
        <v>0</v>
      </c>
      <c r="J139" s="23">
        <v>0</v>
      </c>
      <c r="K139" s="23">
        <v>0</v>
      </c>
    </row>
    <row r="140" spans="1:11" ht="13.4" customHeight="1">
      <c r="A140" t="s">
        <v>76</v>
      </c>
      <c r="B140" t="s">
        <v>318</v>
      </c>
      <c r="C140" s="23">
        <v>0</v>
      </c>
      <c r="D140" s="23">
        <v>0</v>
      </c>
      <c r="E140" s="23">
        <v>-1E-4</v>
      </c>
      <c r="F140" s="23">
        <v>0</v>
      </c>
      <c r="G140" s="23">
        <v>0</v>
      </c>
      <c r="H140" s="23">
        <v>0</v>
      </c>
      <c r="I140" s="23">
        <v>0</v>
      </c>
      <c r="J140" s="23">
        <v>0</v>
      </c>
      <c r="K140" s="23">
        <v>0</v>
      </c>
    </row>
    <row r="141" spans="1:11" ht="13.4" customHeight="1">
      <c r="A141" t="s">
        <v>77</v>
      </c>
      <c r="B141" t="s">
        <v>318</v>
      </c>
      <c r="C141" s="23">
        <v>0</v>
      </c>
      <c r="D141" s="23">
        <v>0</v>
      </c>
      <c r="E141" s="23">
        <v>0</v>
      </c>
      <c r="F141" s="23">
        <v>0</v>
      </c>
      <c r="G141" s="23">
        <v>0</v>
      </c>
      <c r="H141" s="23">
        <v>0</v>
      </c>
      <c r="I141" s="23">
        <v>0</v>
      </c>
      <c r="J141" s="23">
        <v>0</v>
      </c>
      <c r="K141" s="23">
        <v>0</v>
      </c>
    </row>
    <row r="142" spans="1:11" ht="13.4" customHeight="1">
      <c r="A142" t="s">
        <v>78</v>
      </c>
      <c r="B142" t="s">
        <v>318</v>
      </c>
      <c r="C142" s="23">
        <v>0</v>
      </c>
      <c r="D142" s="23">
        <v>0</v>
      </c>
      <c r="E142" s="23">
        <v>0</v>
      </c>
      <c r="F142" s="23">
        <v>0</v>
      </c>
      <c r="G142" s="23">
        <v>0</v>
      </c>
      <c r="H142" s="23">
        <v>0</v>
      </c>
      <c r="I142" s="23">
        <v>0</v>
      </c>
      <c r="J142" s="23">
        <v>0</v>
      </c>
      <c r="K142" s="23">
        <v>0</v>
      </c>
    </row>
    <row r="143" spans="1:11" ht="13.4" customHeight="1">
      <c r="A143" t="s">
        <v>79</v>
      </c>
      <c r="B143" t="s">
        <v>318</v>
      </c>
      <c r="C143" s="23">
        <v>0</v>
      </c>
      <c r="D143" s="23">
        <v>0</v>
      </c>
      <c r="E143" s="23">
        <v>0</v>
      </c>
      <c r="F143" s="23">
        <v>0</v>
      </c>
      <c r="G143" s="23">
        <v>0</v>
      </c>
      <c r="H143" s="23">
        <v>0</v>
      </c>
      <c r="I143" s="23">
        <v>0</v>
      </c>
      <c r="J143" s="23">
        <v>0</v>
      </c>
      <c r="K143" s="23">
        <v>0</v>
      </c>
    </row>
    <row r="144" spans="1:11" ht="13.4" customHeight="1">
      <c r="A144" t="s">
        <v>80</v>
      </c>
      <c r="B144" t="s">
        <v>318</v>
      </c>
      <c r="C144" s="23">
        <v>0</v>
      </c>
      <c r="D144" s="23">
        <v>0</v>
      </c>
      <c r="E144" s="23">
        <v>0</v>
      </c>
      <c r="F144" s="23">
        <v>0</v>
      </c>
      <c r="G144" s="23">
        <v>0</v>
      </c>
      <c r="H144" s="23">
        <v>0</v>
      </c>
      <c r="I144" s="23">
        <v>0</v>
      </c>
      <c r="J144" s="23">
        <v>0</v>
      </c>
      <c r="K144" s="23">
        <v>0</v>
      </c>
    </row>
    <row r="145" spans="1:11" ht="13.4" customHeight="1">
      <c r="A145" t="s">
        <v>81</v>
      </c>
      <c r="B145" t="s">
        <v>318</v>
      </c>
      <c r="C145" s="23">
        <v>0</v>
      </c>
      <c r="D145" s="23">
        <v>0</v>
      </c>
      <c r="E145" s="23">
        <v>0</v>
      </c>
      <c r="F145" s="23">
        <v>0</v>
      </c>
      <c r="G145" s="23">
        <v>0</v>
      </c>
      <c r="H145" s="23">
        <v>0</v>
      </c>
      <c r="I145" s="23">
        <v>0</v>
      </c>
      <c r="J145" s="23">
        <v>0</v>
      </c>
      <c r="K145" s="23">
        <v>0</v>
      </c>
    </row>
    <row r="146" spans="1:11" ht="13.4" customHeight="1">
      <c r="A146" t="s">
        <v>82</v>
      </c>
      <c r="B146" t="s">
        <v>318</v>
      </c>
      <c r="C146" s="23">
        <v>0</v>
      </c>
      <c r="D146" s="23">
        <v>0</v>
      </c>
      <c r="E146" s="23">
        <v>0</v>
      </c>
      <c r="F146" s="23">
        <v>0</v>
      </c>
      <c r="G146" s="23">
        <v>0</v>
      </c>
      <c r="H146" s="23">
        <v>0</v>
      </c>
      <c r="I146" s="23">
        <v>0</v>
      </c>
      <c r="J146" s="23">
        <v>-1E-4</v>
      </c>
      <c r="K146" s="23">
        <v>0</v>
      </c>
    </row>
    <row r="147" spans="1:11" ht="13.4" customHeight="1">
      <c r="A147" t="s">
        <v>83</v>
      </c>
      <c r="B147" t="s">
        <v>318</v>
      </c>
      <c r="C147" s="23">
        <v>0</v>
      </c>
      <c r="D147" s="23">
        <v>-1E-4</v>
      </c>
      <c r="E147" s="23">
        <v>0</v>
      </c>
      <c r="F147" s="23">
        <v>0</v>
      </c>
      <c r="G147" s="23">
        <v>-1E-4</v>
      </c>
      <c r="H147" s="23">
        <v>0</v>
      </c>
      <c r="I147" s="23">
        <v>0</v>
      </c>
      <c r="J147" s="23">
        <v>0</v>
      </c>
      <c r="K147" s="23">
        <v>0</v>
      </c>
    </row>
    <row r="148" spans="1:11" ht="13.4" customHeight="1">
      <c r="A148" t="s">
        <v>84</v>
      </c>
      <c r="B148" t="s">
        <v>318</v>
      </c>
      <c r="C148" s="23">
        <v>-2.0000000000000001E-4</v>
      </c>
      <c r="D148" s="23">
        <v>-1E-4</v>
      </c>
      <c r="E148" s="23">
        <v>-1E-4</v>
      </c>
      <c r="F148" s="23">
        <v>-2.0000000000000001E-4</v>
      </c>
      <c r="G148" s="23">
        <v>-1E-4</v>
      </c>
      <c r="H148" s="23">
        <v>-5.0000000000000001E-4</v>
      </c>
      <c r="I148" s="23">
        <v>-4.0000000000000002E-4</v>
      </c>
      <c r="J148" s="23">
        <v>-2.0000000000000001E-4</v>
      </c>
      <c r="K148" s="23">
        <v>0</v>
      </c>
    </row>
    <row r="149" spans="1:11" ht="13.4" customHeight="1">
      <c r="A149" t="s">
        <v>85</v>
      </c>
      <c r="B149" t="s">
        <v>318</v>
      </c>
      <c r="C149" s="23">
        <v>0</v>
      </c>
      <c r="D149" s="23">
        <v>0</v>
      </c>
      <c r="E149" s="23">
        <v>0</v>
      </c>
      <c r="F149" s="23">
        <v>0</v>
      </c>
      <c r="G149" s="23">
        <v>0</v>
      </c>
      <c r="H149" s="23">
        <v>0</v>
      </c>
      <c r="I149" s="23">
        <v>0</v>
      </c>
      <c r="J149" s="23">
        <v>-2.9999999999999997E-4</v>
      </c>
      <c r="K149" s="23">
        <v>0</v>
      </c>
    </row>
    <row r="150" spans="1:11" ht="13.4" customHeight="1">
      <c r="A150" t="s">
        <v>86</v>
      </c>
      <c r="B150" t="s">
        <v>318</v>
      </c>
      <c r="C150" s="23">
        <v>0</v>
      </c>
      <c r="D150" s="23">
        <v>0</v>
      </c>
      <c r="E150" s="23">
        <v>0</v>
      </c>
      <c r="F150" s="23">
        <v>-1E-4</v>
      </c>
      <c r="G150" s="23">
        <v>-1E-4</v>
      </c>
      <c r="H150" s="23">
        <v>0</v>
      </c>
      <c r="I150" s="23">
        <v>-1E-4</v>
      </c>
      <c r="J150" s="23">
        <v>-1E-4</v>
      </c>
      <c r="K150" s="23">
        <v>0</v>
      </c>
    </row>
    <row r="151" spans="1:11" ht="13.4" customHeight="1">
      <c r="A151" t="s">
        <v>87</v>
      </c>
      <c r="B151" t="s">
        <v>318</v>
      </c>
      <c r="C151" s="23">
        <v>0</v>
      </c>
      <c r="D151" s="23">
        <v>0</v>
      </c>
      <c r="E151" s="23">
        <v>0</v>
      </c>
      <c r="F151" s="23">
        <v>0</v>
      </c>
      <c r="G151" s="23">
        <v>0</v>
      </c>
      <c r="H151" s="23">
        <v>0</v>
      </c>
      <c r="I151" s="23">
        <v>0</v>
      </c>
      <c r="J151" s="23">
        <v>0</v>
      </c>
      <c r="K151" s="23">
        <v>0</v>
      </c>
    </row>
    <row r="152" spans="1:11" ht="13.4" customHeight="1">
      <c r="A152" t="s">
        <v>88</v>
      </c>
      <c r="B152" t="s">
        <v>318</v>
      </c>
      <c r="C152" s="23">
        <v>0</v>
      </c>
      <c r="D152" s="23">
        <v>0</v>
      </c>
      <c r="E152" s="23">
        <v>-1E-4</v>
      </c>
      <c r="F152" s="23">
        <v>0</v>
      </c>
      <c r="G152" s="23">
        <v>0</v>
      </c>
      <c r="H152" s="23">
        <v>0</v>
      </c>
      <c r="I152" s="23">
        <v>0</v>
      </c>
      <c r="J152" s="23">
        <v>0</v>
      </c>
      <c r="K152" s="23">
        <v>0</v>
      </c>
    </row>
    <row r="153" spans="1:11" ht="13.4" customHeight="1">
      <c r="A153" t="s">
        <v>89</v>
      </c>
      <c r="B153" t="s">
        <v>318</v>
      </c>
      <c r="C153" s="23">
        <v>-1E-4</v>
      </c>
      <c r="D153" s="23">
        <v>0</v>
      </c>
      <c r="E153" s="23">
        <v>-2.0000000000000001E-4</v>
      </c>
      <c r="F153" s="23">
        <v>-1E-4</v>
      </c>
      <c r="G153" s="23">
        <v>-1E-4</v>
      </c>
      <c r="H153" s="23">
        <v>0</v>
      </c>
      <c r="I153" s="23">
        <v>0</v>
      </c>
      <c r="J153" s="23">
        <v>0</v>
      </c>
      <c r="K153" s="23">
        <v>0</v>
      </c>
    </row>
    <row r="154" spans="1:11" ht="13.4" customHeight="1">
      <c r="A154" t="s">
        <v>90</v>
      </c>
      <c r="B154" t="s">
        <v>318</v>
      </c>
      <c r="C154" s="23">
        <v>0</v>
      </c>
      <c r="D154" s="23">
        <v>0</v>
      </c>
      <c r="E154" s="23">
        <v>0</v>
      </c>
      <c r="F154" s="23">
        <v>0</v>
      </c>
      <c r="G154" s="23">
        <v>-2.0000000000000001E-4</v>
      </c>
      <c r="H154" s="23">
        <v>-1E-4</v>
      </c>
      <c r="I154" s="23">
        <v>-1E-4</v>
      </c>
      <c r="J154" s="23">
        <v>-1E-4</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-1E-4</v>
      </c>
      <c r="D156" s="23">
        <v>0</v>
      </c>
      <c r="E156" s="23">
        <v>0</v>
      </c>
      <c r="F156" s="23">
        <v>-1E-4</v>
      </c>
      <c r="G156" s="23">
        <v>0</v>
      </c>
      <c r="H156" s="23">
        <v>0</v>
      </c>
      <c r="I156" s="23">
        <v>0</v>
      </c>
      <c r="J156" s="23">
        <v>-2.9999999999999997E-4</v>
      </c>
      <c r="K156" s="23">
        <v>-1E-4</v>
      </c>
    </row>
    <row r="157" spans="1:11" ht="13.4" customHeight="1">
      <c r="A157" t="s">
        <v>93</v>
      </c>
      <c r="B157" t="s">
        <v>318</v>
      </c>
      <c r="C157" s="23">
        <v>-2.0000000000000001E-4</v>
      </c>
      <c r="D157" s="23">
        <v>-2.9999999999999997E-4</v>
      </c>
      <c r="E157" s="23">
        <v>-2.0000000000000001E-4</v>
      </c>
      <c r="F157" s="23">
        <v>-1E-4</v>
      </c>
      <c r="G157" s="23">
        <v>-2.0000000000000001E-4</v>
      </c>
      <c r="H157" s="23">
        <v>-1E-4</v>
      </c>
      <c r="I157" s="23">
        <v>0</v>
      </c>
      <c r="J157" s="23">
        <v>-1E-4</v>
      </c>
      <c r="K157" s="23">
        <v>-2.0000000000000001E-4</v>
      </c>
    </row>
    <row r="158" spans="1:11" ht="13.4" customHeight="1">
      <c r="A158" t="s">
        <v>94</v>
      </c>
      <c r="B158" t="s">
        <v>318</v>
      </c>
      <c r="C158" s="23">
        <v>0</v>
      </c>
      <c r="D158" s="23">
        <v>0</v>
      </c>
      <c r="E158" s="23">
        <v>0</v>
      </c>
      <c r="F158" s="23">
        <v>0</v>
      </c>
      <c r="G158" s="23">
        <v>0</v>
      </c>
      <c r="H158" s="23">
        <v>0</v>
      </c>
      <c r="I158" s="23">
        <v>0</v>
      </c>
      <c r="J158" s="23">
        <v>-1E-4</v>
      </c>
      <c r="K158" s="23">
        <v>0</v>
      </c>
    </row>
    <row r="159" spans="1:11" ht="13.4" customHeight="1">
      <c r="A159" t="s">
        <v>95</v>
      </c>
      <c r="B159" t="s">
        <v>318</v>
      </c>
      <c r="C159" s="23">
        <v>0</v>
      </c>
      <c r="D159" s="23">
        <v>0</v>
      </c>
      <c r="E159" s="23">
        <v>0</v>
      </c>
      <c r="F159" s="23">
        <v>0</v>
      </c>
      <c r="G159" s="23">
        <v>0</v>
      </c>
      <c r="H159" s="23">
        <v>0</v>
      </c>
      <c r="I159" s="23">
        <v>0</v>
      </c>
      <c r="J159" s="23">
        <v>0</v>
      </c>
      <c r="K159" s="23">
        <v>0</v>
      </c>
    </row>
    <row r="160" spans="1:11" ht="13.4" customHeight="1">
      <c r="A160" t="s">
        <v>96</v>
      </c>
      <c r="B160" t="s">
        <v>318</v>
      </c>
      <c r="C160" s="23">
        <v>-1E-4</v>
      </c>
      <c r="D160" s="23">
        <v>-1E-4</v>
      </c>
      <c r="E160" s="23">
        <v>-1E-4</v>
      </c>
      <c r="F160" s="23">
        <v>-2.0000000000000001E-4</v>
      </c>
      <c r="G160" s="23">
        <v>-1E-4</v>
      </c>
      <c r="H160" s="23">
        <v>-2.0000000000000001E-4</v>
      </c>
      <c r="I160" s="23">
        <v>-1E-4</v>
      </c>
      <c r="J160" s="23">
        <v>-1E-4</v>
      </c>
      <c r="K160" s="23">
        <v>0</v>
      </c>
    </row>
    <row r="161" spans="1:11" ht="13.4" customHeight="1">
      <c r="A161" t="s">
        <v>97</v>
      </c>
      <c r="B161" t="s">
        <v>318</v>
      </c>
      <c r="C161" s="23">
        <v>0</v>
      </c>
      <c r="D161" s="23">
        <v>0</v>
      </c>
      <c r="E161" s="23">
        <v>0</v>
      </c>
      <c r="F161" s="23">
        <v>0</v>
      </c>
      <c r="G161" s="23">
        <v>0</v>
      </c>
      <c r="H161" s="23">
        <v>0</v>
      </c>
      <c r="I161" s="23">
        <v>0</v>
      </c>
      <c r="J161" s="23">
        <v>0</v>
      </c>
      <c r="K161" s="23">
        <v>0</v>
      </c>
    </row>
    <row r="162" spans="1:11" ht="13.4" customHeight="1">
      <c r="A162" t="s">
        <v>98</v>
      </c>
      <c r="B162" t="s">
        <v>318</v>
      </c>
      <c r="C162" s="23">
        <v>-1E-4</v>
      </c>
      <c r="D162" s="23">
        <v>0</v>
      </c>
      <c r="E162" s="23">
        <v>-1E-4</v>
      </c>
      <c r="F162" s="23">
        <v>-1E-4</v>
      </c>
      <c r="G162" s="23">
        <v>-1E-4</v>
      </c>
      <c r="H162" s="23">
        <v>-1E-4</v>
      </c>
      <c r="I162" s="23">
        <v>0</v>
      </c>
      <c r="J162" s="23">
        <v>0</v>
      </c>
      <c r="K162" s="23">
        <v>-1E-4</v>
      </c>
    </row>
    <row r="163" spans="1:11" ht="13.4" customHeight="1">
      <c r="A163" t="s">
        <v>99</v>
      </c>
      <c r="B163" t="s">
        <v>317</v>
      </c>
      <c r="C163" s="23">
        <v>0</v>
      </c>
      <c r="D163" s="23">
        <v>0</v>
      </c>
      <c r="E163" s="23">
        <v>0</v>
      </c>
      <c r="F163" s="23">
        <v>0</v>
      </c>
      <c r="G163" s="23">
        <v>0</v>
      </c>
      <c r="H163" s="23">
        <v>0</v>
      </c>
      <c r="I163" s="23">
        <v>0</v>
      </c>
      <c r="J163" s="23">
        <v>0</v>
      </c>
      <c r="K163" s="23">
        <v>0</v>
      </c>
    </row>
    <row r="164" spans="1:11" ht="13.4" customHeight="1">
      <c r="A164" t="s">
        <v>100</v>
      </c>
      <c r="B164" t="s">
        <v>317</v>
      </c>
      <c r="C164" s="23">
        <v>0</v>
      </c>
      <c r="D164" s="23">
        <v>0</v>
      </c>
      <c r="E164" s="23">
        <v>-1E-4</v>
      </c>
      <c r="F164" s="23">
        <v>-1E-4</v>
      </c>
      <c r="G164" s="23">
        <v>-1E-4</v>
      </c>
      <c r="H164" s="23">
        <v>0</v>
      </c>
      <c r="I164" s="23">
        <v>0</v>
      </c>
      <c r="J164" s="23">
        <v>0</v>
      </c>
      <c r="K164" s="23">
        <v>0</v>
      </c>
    </row>
    <row r="165" spans="1:11" ht="13.4" customHeight="1">
      <c r="A165" t="s">
        <v>101</v>
      </c>
      <c r="B165" t="s">
        <v>317</v>
      </c>
      <c r="C165" s="23">
        <v>0</v>
      </c>
      <c r="D165" s="23">
        <v>0</v>
      </c>
      <c r="E165" s="23">
        <v>0</v>
      </c>
      <c r="F165" s="23">
        <v>0</v>
      </c>
      <c r="G165" s="23">
        <v>0</v>
      </c>
      <c r="H165" s="23">
        <v>0</v>
      </c>
      <c r="I165" s="23">
        <v>0</v>
      </c>
      <c r="J165" s="23">
        <v>0</v>
      </c>
      <c r="K165" s="23">
        <v>0</v>
      </c>
    </row>
    <row r="166" spans="1:11" ht="13.4" customHeight="1">
      <c r="A166" t="s">
        <v>102</v>
      </c>
      <c r="B166" t="s">
        <v>317</v>
      </c>
      <c r="C166" s="23">
        <v>1E-4</v>
      </c>
      <c r="D166" s="23">
        <v>1E-4</v>
      </c>
      <c r="E166" s="23">
        <v>1E-4</v>
      </c>
      <c r="F166" s="23">
        <v>1E-4</v>
      </c>
      <c r="G166" s="23">
        <v>2.0000000000000001E-4</v>
      </c>
      <c r="H166" s="23">
        <v>1E-4</v>
      </c>
      <c r="I166" s="23">
        <v>1E-4</v>
      </c>
      <c r="J166" s="23">
        <v>0</v>
      </c>
      <c r="K166" s="23">
        <v>2.0000000000000001E-4</v>
      </c>
    </row>
    <row r="167" spans="1:11" ht="13.4" customHeight="1">
      <c r="A167" t="s">
        <v>103</v>
      </c>
      <c r="B167" t="s">
        <v>317</v>
      </c>
      <c r="C167" s="23">
        <v>0</v>
      </c>
      <c r="D167" s="23">
        <v>0</v>
      </c>
      <c r="E167" s="23">
        <v>0</v>
      </c>
      <c r="F167" s="23">
        <v>0</v>
      </c>
      <c r="G167" s="23">
        <v>0</v>
      </c>
      <c r="H167" s="23">
        <v>0</v>
      </c>
      <c r="I167" s="23">
        <v>0</v>
      </c>
      <c r="J167" s="23">
        <v>0</v>
      </c>
      <c r="K167" s="23">
        <v>0</v>
      </c>
    </row>
    <row r="168" spans="1:11" ht="13.4" customHeight="1">
      <c r="A168" t="s">
        <v>104</v>
      </c>
      <c r="B168" t="s">
        <v>316</v>
      </c>
      <c r="C168" s="23">
        <v>1E-4</v>
      </c>
      <c r="D168" s="23">
        <v>1E-4</v>
      </c>
      <c r="E168" s="23">
        <v>1E-4</v>
      </c>
      <c r="F168" s="23">
        <v>1E-4</v>
      </c>
      <c r="G168" s="23">
        <v>1E-4</v>
      </c>
      <c r="H168" s="23">
        <v>0</v>
      </c>
      <c r="I168" s="23">
        <v>1E-4</v>
      </c>
      <c r="J168" s="23">
        <v>0</v>
      </c>
      <c r="K168" s="23">
        <v>1E-4</v>
      </c>
    </row>
    <row r="169" spans="1:11" ht="13.4" customHeight="1">
      <c r="A169" t="s">
        <v>105</v>
      </c>
      <c r="B169" t="s">
        <v>316</v>
      </c>
      <c r="C169" s="23">
        <v>0</v>
      </c>
      <c r="D169" s="23">
        <v>0</v>
      </c>
      <c r="E169" s="23">
        <v>0</v>
      </c>
      <c r="F169" s="23">
        <v>0</v>
      </c>
      <c r="G169" s="23">
        <v>0</v>
      </c>
      <c r="H169" s="23">
        <v>0</v>
      </c>
      <c r="I169" s="23">
        <v>0</v>
      </c>
      <c r="J169" s="23">
        <v>0</v>
      </c>
      <c r="K169" s="23">
        <v>0</v>
      </c>
    </row>
    <row r="170" spans="1:11" ht="13.4" customHeight="1">
      <c r="A170" t="s">
        <v>106</v>
      </c>
      <c r="B170" t="s">
        <v>316</v>
      </c>
      <c r="C170" s="23">
        <v>1E-4</v>
      </c>
      <c r="D170" s="23">
        <v>1E-4</v>
      </c>
      <c r="E170" s="23">
        <v>1E-4</v>
      </c>
      <c r="F170" s="23">
        <v>1E-4</v>
      </c>
      <c r="G170" s="23">
        <v>1E-4</v>
      </c>
      <c r="H170" s="23">
        <v>1E-4</v>
      </c>
      <c r="I170" s="23">
        <v>0</v>
      </c>
      <c r="J170" s="23">
        <v>1E-4</v>
      </c>
      <c r="K170" s="23">
        <v>0</v>
      </c>
    </row>
    <row r="171" spans="1:11" ht="13.4" customHeight="1">
      <c r="A171" t="s">
        <v>107</v>
      </c>
      <c r="B171" t="s">
        <v>316</v>
      </c>
      <c r="C171" s="23">
        <v>2.0000000000000001E-4</v>
      </c>
      <c r="D171" s="23">
        <v>2.0000000000000001E-4</v>
      </c>
      <c r="E171" s="23">
        <v>2.0000000000000001E-4</v>
      </c>
      <c r="F171" s="23">
        <v>2.0000000000000001E-4</v>
      </c>
      <c r="G171" s="23">
        <v>2.0000000000000001E-4</v>
      </c>
      <c r="H171" s="23">
        <v>2.0000000000000001E-4</v>
      </c>
      <c r="I171" s="23">
        <v>2.0000000000000001E-4</v>
      </c>
      <c r="J171" s="23">
        <v>2.0000000000000001E-4</v>
      </c>
      <c r="K171" s="23">
        <v>2.0000000000000001E-4</v>
      </c>
    </row>
    <row r="172" spans="1:11" ht="13.4" customHeight="1">
      <c r="A172" t="s">
        <v>108</v>
      </c>
      <c r="B172" t="s">
        <v>315</v>
      </c>
      <c r="C172" s="23">
        <v>1.4E-3</v>
      </c>
      <c r="D172" s="23">
        <v>1.4E-3</v>
      </c>
      <c r="E172" s="23">
        <v>1.6000000000000001E-3</v>
      </c>
      <c r="F172" s="23">
        <v>1.4E-3</v>
      </c>
      <c r="G172" s="23">
        <v>1.6000000000000001E-3</v>
      </c>
      <c r="H172" s="23">
        <v>1.1000000000000001E-3</v>
      </c>
      <c r="I172" s="23">
        <v>1.6000000000000001E-3</v>
      </c>
      <c r="J172" s="23">
        <v>1.2999999999999999E-3</v>
      </c>
      <c r="K172" s="23">
        <v>1E-3</v>
      </c>
    </row>
    <row r="173" spans="1:11" ht="13.4" customHeight="1">
      <c r="A173" t="s">
        <v>109</v>
      </c>
      <c r="B173" t="s">
        <v>314</v>
      </c>
      <c r="C173" s="23">
        <v>5.9999999999999995E-4</v>
      </c>
      <c r="D173" s="23">
        <v>5.9999999999999995E-4</v>
      </c>
      <c r="E173" s="23">
        <v>6.9999999999999999E-4</v>
      </c>
      <c r="F173" s="23">
        <v>5.9999999999999995E-4</v>
      </c>
      <c r="G173" s="23">
        <v>6.9999999999999999E-4</v>
      </c>
      <c r="H173" s="23">
        <v>4.0000000000000002E-4</v>
      </c>
      <c r="I173" s="23">
        <v>6.9999999999999999E-4</v>
      </c>
      <c r="J173" s="23">
        <v>5.0000000000000001E-4</v>
      </c>
      <c r="K173" s="23">
        <v>5.0000000000000001E-4</v>
      </c>
    </row>
    <row r="174" spans="1:11" ht="13.4" customHeight="1">
      <c r="A174" t="s">
        <v>110</v>
      </c>
      <c r="B174" t="s">
        <v>313</v>
      </c>
      <c r="C174" s="23">
        <v>-2.0000000000000001E-4</v>
      </c>
      <c r="D174" s="23">
        <v>-2.0000000000000001E-4</v>
      </c>
      <c r="E174" s="23">
        <v>-2.0000000000000001E-4</v>
      </c>
      <c r="F174" s="23">
        <v>-2.9999999999999997E-4</v>
      </c>
      <c r="G174" s="23">
        <v>-2.9999999999999997E-4</v>
      </c>
      <c r="H174" s="23">
        <v>-2.0000000000000001E-4</v>
      </c>
      <c r="I174" s="23">
        <v>-2.9999999999999997E-4</v>
      </c>
      <c r="J174" s="23">
        <v>-5.0000000000000001E-4</v>
      </c>
      <c r="K174" s="23">
        <v>-1E-4</v>
      </c>
    </row>
    <row r="175" spans="1:11" ht="13.4" customHeight="1">
      <c r="A175" t="s">
        <v>111</v>
      </c>
      <c r="B175" t="s">
        <v>313</v>
      </c>
      <c r="C175" s="23">
        <v>4.0000000000000002E-4</v>
      </c>
      <c r="D175" s="23">
        <v>5.0000000000000001E-4</v>
      </c>
      <c r="E175" s="23">
        <v>4.0000000000000002E-4</v>
      </c>
      <c r="F175" s="23">
        <v>4.0000000000000002E-4</v>
      </c>
      <c r="G175" s="23">
        <v>5.0000000000000001E-4</v>
      </c>
      <c r="H175" s="23">
        <v>2.9999999999999997E-4</v>
      </c>
      <c r="I175" s="23">
        <v>4.0000000000000002E-4</v>
      </c>
      <c r="J175" s="23">
        <v>4.0000000000000002E-4</v>
      </c>
      <c r="K175" s="23">
        <v>4.0000000000000002E-4</v>
      </c>
    </row>
    <row r="176" spans="1:11" ht="13.4" customHeight="1">
      <c r="A176" t="s">
        <v>112</v>
      </c>
      <c r="B176" t="s">
        <v>312</v>
      </c>
      <c r="C176" s="23">
        <v>5.9999999999999995E-4</v>
      </c>
      <c r="D176" s="23">
        <v>5.9999999999999995E-4</v>
      </c>
      <c r="E176" s="23">
        <v>5.9999999999999995E-4</v>
      </c>
      <c r="F176" s="23">
        <v>5.9999999999999995E-4</v>
      </c>
      <c r="G176" s="23">
        <v>6.9999999999999999E-4</v>
      </c>
      <c r="H176" s="23">
        <v>5.0000000000000001E-4</v>
      </c>
      <c r="I176" s="23">
        <v>6.9999999999999999E-4</v>
      </c>
      <c r="J176" s="23">
        <v>4.0000000000000002E-4</v>
      </c>
      <c r="K176" s="23">
        <v>2.9999999999999997E-4</v>
      </c>
    </row>
    <row r="177" spans="1:11" ht="13.4" customHeight="1">
      <c r="A177" t="s">
        <v>113</v>
      </c>
      <c r="B177" t="s">
        <v>312</v>
      </c>
      <c r="C177" s="23">
        <v>-1E-4</v>
      </c>
      <c r="D177" s="23">
        <v>-1E-4</v>
      </c>
      <c r="E177" s="23">
        <v>-1E-4</v>
      </c>
      <c r="F177" s="23">
        <v>-1E-4</v>
      </c>
      <c r="G177" s="23">
        <v>0</v>
      </c>
      <c r="H177" s="23">
        <v>-2.0000000000000001E-4</v>
      </c>
      <c r="I177" s="23">
        <v>0</v>
      </c>
      <c r="J177" s="23">
        <v>0</v>
      </c>
      <c r="K177" s="23">
        <v>0</v>
      </c>
    </row>
    <row r="178" spans="1:11" ht="13.4" customHeight="1">
      <c r="A178" t="s">
        <v>114</v>
      </c>
      <c r="B178" t="s">
        <v>312</v>
      </c>
      <c r="C178" s="23">
        <v>0</v>
      </c>
      <c r="D178" s="23">
        <v>0</v>
      </c>
      <c r="E178" s="23">
        <v>0</v>
      </c>
      <c r="F178" s="23">
        <v>-1E-4</v>
      </c>
      <c r="G178" s="23">
        <v>-1E-4</v>
      </c>
      <c r="H178" s="23">
        <v>-1E-4</v>
      </c>
      <c r="I178" s="23">
        <v>-2.0000000000000001E-4</v>
      </c>
      <c r="J178" s="23">
        <v>-1E-4</v>
      </c>
      <c r="K178" s="23">
        <v>0</v>
      </c>
    </row>
    <row r="179" spans="1:11" ht="13.4" customHeight="1">
      <c r="A179" t="s">
        <v>115</v>
      </c>
      <c r="B179" t="s">
        <v>312</v>
      </c>
      <c r="C179" s="23">
        <v>0</v>
      </c>
      <c r="D179" s="23">
        <v>0</v>
      </c>
      <c r="E179" s="23">
        <v>0</v>
      </c>
      <c r="F179" s="23">
        <v>0</v>
      </c>
      <c r="G179" s="23">
        <v>0</v>
      </c>
      <c r="H179" s="23">
        <v>0</v>
      </c>
      <c r="I179" s="23">
        <v>0</v>
      </c>
      <c r="J179" s="23">
        <v>0</v>
      </c>
      <c r="K179" s="23">
        <v>0</v>
      </c>
    </row>
    <row r="180" spans="1:11" ht="13.4" customHeight="1">
      <c r="A180" t="s">
        <v>116</v>
      </c>
      <c r="B180" t="s">
        <v>312</v>
      </c>
      <c r="C180" s="23">
        <v>0</v>
      </c>
      <c r="D180" s="23">
        <v>0</v>
      </c>
      <c r="E180" s="23">
        <v>0</v>
      </c>
      <c r="F180" s="23">
        <v>0</v>
      </c>
      <c r="G180" s="23">
        <v>0</v>
      </c>
      <c r="H180" s="23">
        <v>0</v>
      </c>
      <c r="I180" s="23">
        <v>0</v>
      </c>
      <c r="J180" s="23">
        <v>0</v>
      </c>
      <c r="K180" s="23">
        <v>0</v>
      </c>
    </row>
    <row r="181" spans="1:11" ht="13.4" customHeight="1">
      <c r="A181" t="s">
        <v>117</v>
      </c>
      <c r="B181" t="s">
        <v>312</v>
      </c>
      <c r="C181" s="23">
        <v>2.0000000000000001E-4</v>
      </c>
      <c r="D181" s="23">
        <v>2.0000000000000001E-4</v>
      </c>
      <c r="E181" s="23">
        <v>2.0000000000000001E-4</v>
      </c>
      <c r="F181" s="23">
        <v>2.0000000000000001E-4</v>
      </c>
      <c r="G181" s="23">
        <v>2.0000000000000001E-4</v>
      </c>
      <c r="H181" s="23">
        <v>2.0000000000000001E-4</v>
      </c>
      <c r="I181" s="23">
        <v>1E-4</v>
      </c>
      <c r="J181" s="23">
        <v>2.0000000000000001E-4</v>
      </c>
      <c r="K181" s="23">
        <v>1E-4</v>
      </c>
    </row>
    <row r="182" spans="1:11" ht="13.4" customHeight="1">
      <c r="A182" t="s">
        <v>118</v>
      </c>
      <c r="B182" t="s">
        <v>311</v>
      </c>
      <c r="C182" s="23">
        <v>-1E-4</v>
      </c>
      <c r="D182" s="23">
        <v>-2.0000000000000001E-4</v>
      </c>
      <c r="E182" s="23">
        <v>-1E-4</v>
      </c>
      <c r="F182" s="23">
        <v>-1E-4</v>
      </c>
      <c r="G182" s="23">
        <v>-1E-4</v>
      </c>
      <c r="H182" s="23">
        <v>0</v>
      </c>
      <c r="I182" s="23">
        <v>-1E-4</v>
      </c>
      <c r="J182" s="23">
        <v>0</v>
      </c>
      <c r="K182" s="23">
        <v>-2.0000000000000001E-4</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0</v>
      </c>
      <c r="D184" s="23">
        <v>0</v>
      </c>
      <c r="E184" s="23">
        <v>0</v>
      </c>
      <c r="F184" s="23">
        <v>0</v>
      </c>
      <c r="G184" s="23">
        <v>0</v>
      </c>
      <c r="H184" s="23">
        <v>0</v>
      </c>
      <c r="I184" s="23">
        <v>0</v>
      </c>
      <c r="J184" s="23">
        <v>0</v>
      </c>
      <c r="K184" s="23">
        <v>0</v>
      </c>
    </row>
    <row r="185" spans="1:11" ht="13.4" customHeight="1">
      <c r="A185" t="s">
        <v>121</v>
      </c>
      <c r="B185" t="s">
        <v>311</v>
      </c>
      <c r="C185" s="23">
        <v>0</v>
      </c>
      <c r="D185" s="23">
        <v>0</v>
      </c>
      <c r="E185" s="23">
        <v>0</v>
      </c>
      <c r="F185" s="23">
        <v>0</v>
      </c>
      <c r="G185" s="23">
        <v>0</v>
      </c>
      <c r="H185" s="23">
        <v>0</v>
      </c>
      <c r="I185" s="23">
        <v>0</v>
      </c>
      <c r="J185" s="23">
        <v>0</v>
      </c>
      <c r="K185" s="23">
        <v>0</v>
      </c>
    </row>
    <row r="186" spans="1:11" ht="13.4" customHeight="1">
      <c r="A186" t="s">
        <v>122</v>
      </c>
      <c r="B186" t="s">
        <v>311</v>
      </c>
      <c r="C186" s="23">
        <v>0</v>
      </c>
      <c r="D186" s="23">
        <v>0</v>
      </c>
      <c r="E186" s="23">
        <v>0</v>
      </c>
      <c r="F186" s="23">
        <v>0</v>
      </c>
      <c r="G186" s="23">
        <v>0</v>
      </c>
      <c r="H186" s="23">
        <v>0</v>
      </c>
      <c r="I186" s="23">
        <v>0</v>
      </c>
      <c r="J186" s="23">
        <v>0</v>
      </c>
      <c r="K186" s="23">
        <v>0</v>
      </c>
    </row>
    <row r="187" spans="1:11" ht="13.4" customHeight="1">
      <c r="A187" t="s">
        <v>123</v>
      </c>
      <c r="B187" t="s">
        <v>311</v>
      </c>
      <c r="C187" s="23">
        <v>0</v>
      </c>
      <c r="D187" s="23">
        <v>0</v>
      </c>
      <c r="E187" s="23">
        <v>0</v>
      </c>
      <c r="F187" s="23">
        <v>0</v>
      </c>
      <c r="G187" s="23">
        <v>0</v>
      </c>
      <c r="H187" s="23">
        <v>0</v>
      </c>
      <c r="I187" s="23">
        <v>0</v>
      </c>
      <c r="J187" s="23">
        <v>0</v>
      </c>
      <c r="K187" s="23">
        <v>0</v>
      </c>
    </row>
    <row r="188" spans="1:11" ht="13.4" customHeight="1">
      <c r="A188" t="s">
        <v>124</v>
      </c>
      <c r="B188" t="s">
        <v>310</v>
      </c>
      <c r="C188" s="23">
        <v>2.9999999999999997E-4</v>
      </c>
      <c r="D188" s="23">
        <v>4.0000000000000002E-4</v>
      </c>
      <c r="E188" s="23">
        <v>4.0000000000000002E-4</v>
      </c>
      <c r="F188" s="23">
        <v>2.0000000000000001E-4</v>
      </c>
      <c r="G188" s="23">
        <v>2.9999999999999997E-4</v>
      </c>
      <c r="H188" s="23">
        <v>1E-4</v>
      </c>
      <c r="I188" s="23">
        <v>2.0000000000000001E-4</v>
      </c>
      <c r="J188" s="23">
        <v>1E-4</v>
      </c>
      <c r="K188" s="23">
        <v>1E-4</v>
      </c>
    </row>
    <row r="189" spans="1:11" ht="13.4" customHeight="1">
      <c r="A189" t="s">
        <v>125</v>
      </c>
      <c r="B189" t="s">
        <v>310</v>
      </c>
      <c r="C189" s="23">
        <v>0</v>
      </c>
      <c r="D189" s="23">
        <v>0</v>
      </c>
      <c r="E189" s="23">
        <v>0</v>
      </c>
      <c r="F189" s="23">
        <v>0</v>
      </c>
      <c r="G189" s="23">
        <v>0</v>
      </c>
      <c r="H189" s="23">
        <v>0</v>
      </c>
      <c r="I189" s="23">
        <v>0</v>
      </c>
      <c r="J189" s="23">
        <v>0</v>
      </c>
      <c r="K189" s="23">
        <v>0</v>
      </c>
    </row>
    <row r="190" spans="1:11" ht="13.4" customHeight="1">
      <c r="A190" t="s">
        <v>126</v>
      </c>
      <c r="B190" t="s">
        <v>310</v>
      </c>
      <c r="C190" s="23">
        <v>1E-4</v>
      </c>
      <c r="D190" s="23">
        <v>2.0000000000000001E-4</v>
      </c>
      <c r="E190" s="23">
        <v>1E-4</v>
      </c>
      <c r="F190" s="23">
        <v>1E-4</v>
      </c>
      <c r="G190" s="23">
        <v>1E-4</v>
      </c>
      <c r="H190" s="23">
        <v>1E-4</v>
      </c>
      <c r="I190" s="23">
        <v>1E-4</v>
      </c>
      <c r="J190" s="23">
        <v>0</v>
      </c>
      <c r="K190" s="23">
        <v>1E-4</v>
      </c>
    </row>
    <row r="191" spans="1:11" ht="13.4" customHeight="1">
      <c r="A191" t="s">
        <v>127</v>
      </c>
      <c r="B191" t="s">
        <v>309</v>
      </c>
      <c r="C191" s="23">
        <v>0</v>
      </c>
      <c r="D191" s="23">
        <v>-1E-4</v>
      </c>
      <c r="E191" s="23">
        <v>0</v>
      </c>
      <c r="F191" s="23">
        <v>-1E-4</v>
      </c>
      <c r="G191" s="23">
        <v>0</v>
      </c>
      <c r="H191" s="23">
        <v>0</v>
      </c>
      <c r="I191" s="23">
        <v>0</v>
      </c>
      <c r="J191" s="23">
        <v>0</v>
      </c>
      <c r="K191" s="23">
        <v>0</v>
      </c>
    </row>
    <row r="192" spans="1:11" ht="13.4" customHeight="1">
      <c r="A192" t="s">
        <v>128</v>
      </c>
      <c r="B192" t="s">
        <v>309</v>
      </c>
      <c r="C192" s="23">
        <v>5.0000000000000001E-4</v>
      </c>
      <c r="D192" s="23">
        <v>5.0000000000000001E-4</v>
      </c>
      <c r="E192" s="23">
        <v>5.0000000000000001E-4</v>
      </c>
      <c r="F192" s="23">
        <v>5.0000000000000001E-4</v>
      </c>
      <c r="G192" s="23">
        <v>5.0000000000000001E-4</v>
      </c>
      <c r="H192" s="23">
        <v>2.9999999999999997E-4</v>
      </c>
      <c r="I192" s="23">
        <v>5.0000000000000001E-4</v>
      </c>
      <c r="J192" s="23">
        <v>4.0000000000000002E-4</v>
      </c>
      <c r="K192" s="23">
        <v>4.0000000000000002E-4</v>
      </c>
    </row>
    <row r="193" spans="1:11" ht="13.4" customHeight="1">
      <c r="A193" t="s">
        <v>129</v>
      </c>
      <c r="B193" t="s">
        <v>309</v>
      </c>
      <c r="C193" s="23">
        <v>1E-4</v>
      </c>
      <c r="D193" s="23">
        <v>1E-4</v>
      </c>
      <c r="E193" s="23">
        <v>1E-4</v>
      </c>
      <c r="F193" s="23">
        <v>1E-4</v>
      </c>
      <c r="G193" s="23">
        <v>0</v>
      </c>
      <c r="H193" s="23">
        <v>0</v>
      </c>
      <c r="I193" s="23">
        <v>0</v>
      </c>
      <c r="J193" s="23">
        <v>0</v>
      </c>
      <c r="K193" s="23">
        <v>0</v>
      </c>
    </row>
    <row r="194" spans="1:11" ht="13.4" customHeight="1">
      <c r="A194" t="s">
        <v>130</v>
      </c>
      <c r="B194" t="s">
        <v>308</v>
      </c>
      <c r="C194" s="23">
        <v>2.9999999999999997E-4</v>
      </c>
      <c r="D194" s="23">
        <v>2.9999999999999997E-4</v>
      </c>
      <c r="E194" s="23">
        <v>2.9999999999999997E-4</v>
      </c>
      <c r="F194" s="23">
        <v>2.0000000000000001E-4</v>
      </c>
      <c r="G194" s="23">
        <v>2.0000000000000001E-4</v>
      </c>
      <c r="H194" s="23">
        <v>2.0000000000000001E-4</v>
      </c>
      <c r="I194" s="23">
        <v>1E-4</v>
      </c>
      <c r="J194" s="23">
        <v>2.0000000000000001E-4</v>
      </c>
      <c r="K194" s="23">
        <v>2.9999999999999997E-4</v>
      </c>
    </row>
    <row r="195" spans="1:11" ht="13.4" customHeight="1">
      <c r="A195" t="s">
        <v>131</v>
      </c>
      <c r="B195" t="s">
        <v>308</v>
      </c>
      <c r="C195" s="23">
        <v>-1E-4</v>
      </c>
      <c r="D195" s="23">
        <v>-1E-4</v>
      </c>
      <c r="E195" s="23">
        <v>-1E-4</v>
      </c>
      <c r="F195" s="23">
        <v>-1E-4</v>
      </c>
      <c r="G195" s="23">
        <v>-1E-4</v>
      </c>
      <c r="H195" s="23">
        <v>0</v>
      </c>
      <c r="I195" s="23">
        <v>0</v>
      </c>
      <c r="J195" s="23">
        <v>0</v>
      </c>
      <c r="K195" s="23">
        <v>-2.0000000000000001E-4</v>
      </c>
    </row>
    <row r="196" spans="1:11" ht="13.4" customHeight="1">
      <c r="A196" t="s">
        <v>132</v>
      </c>
      <c r="B196" t="s">
        <v>307</v>
      </c>
      <c r="C196" s="23">
        <v>1E-4</v>
      </c>
      <c r="D196" s="23">
        <v>1E-4</v>
      </c>
      <c r="E196" s="23">
        <v>1E-4</v>
      </c>
      <c r="F196" s="23">
        <v>1E-4</v>
      </c>
      <c r="G196" s="23">
        <v>1E-4</v>
      </c>
      <c r="H196" s="23">
        <v>1E-4</v>
      </c>
      <c r="I196" s="23">
        <v>1E-4</v>
      </c>
      <c r="J196" s="23">
        <v>1E-4</v>
      </c>
      <c r="K196" s="23">
        <v>1E-4</v>
      </c>
    </row>
    <row r="197" spans="1:11" ht="13.4" customHeight="1">
      <c r="A197" t="s">
        <v>133</v>
      </c>
      <c r="B197" t="s">
        <v>307</v>
      </c>
      <c r="C197" s="23">
        <v>0</v>
      </c>
      <c r="D197" s="23">
        <v>0</v>
      </c>
      <c r="E197" s="23">
        <v>0</v>
      </c>
      <c r="F197" s="23">
        <v>0</v>
      </c>
      <c r="G197" s="23">
        <v>0</v>
      </c>
      <c r="H197" s="23">
        <v>0</v>
      </c>
      <c r="I197" s="23">
        <v>0</v>
      </c>
      <c r="J197" s="23">
        <v>0</v>
      </c>
      <c r="K197" s="23">
        <v>0</v>
      </c>
    </row>
    <row r="198" spans="1:11" ht="13.4" customHeight="1">
      <c r="A198" t="s">
        <v>134</v>
      </c>
      <c r="B198" t="s">
        <v>306</v>
      </c>
      <c r="C198" s="23">
        <v>0</v>
      </c>
      <c r="D198" s="23">
        <v>0</v>
      </c>
      <c r="E198" s="23">
        <v>0</v>
      </c>
      <c r="F198" s="23">
        <v>0</v>
      </c>
      <c r="G198" s="23">
        <v>0</v>
      </c>
      <c r="H198" s="23">
        <v>0</v>
      </c>
      <c r="I198" s="23">
        <v>0</v>
      </c>
      <c r="J198" s="23">
        <v>0</v>
      </c>
      <c r="K198" s="23">
        <v>-1E-4</v>
      </c>
    </row>
    <row r="199" spans="1:11" ht="13.4" customHeight="1">
      <c r="A199" t="s">
        <v>135</v>
      </c>
      <c r="B199" t="s">
        <v>306</v>
      </c>
      <c r="C199" s="23">
        <v>0</v>
      </c>
      <c r="D199" s="23">
        <v>0</v>
      </c>
      <c r="E199" s="23">
        <v>0</v>
      </c>
      <c r="F199" s="23">
        <v>0</v>
      </c>
      <c r="G199" s="23">
        <v>0</v>
      </c>
      <c r="H199" s="23">
        <v>0</v>
      </c>
      <c r="I199" s="23">
        <v>0</v>
      </c>
      <c r="J199" s="23">
        <v>0</v>
      </c>
      <c r="K199" s="23">
        <v>0</v>
      </c>
    </row>
    <row r="200" spans="1:11" ht="13.4" customHeight="1">
      <c r="A200" t="s">
        <v>136</v>
      </c>
      <c r="B200" t="s">
        <v>306</v>
      </c>
      <c r="C200" s="23">
        <v>0</v>
      </c>
      <c r="D200" s="23">
        <v>0</v>
      </c>
      <c r="E200" s="23">
        <v>0</v>
      </c>
      <c r="F200" s="23">
        <v>0</v>
      </c>
      <c r="G200" s="23">
        <v>0</v>
      </c>
      <c r="H200" s="23">
        <v>0</v>
      </c>
      <c r="I200" s="23">
        <v>0</v>
      </c>
      <c r="J200" s="23">
        <v>0</v>
      </c>
      <c r="K200" s="23">
        <v>0</v>
      </c>
    </row>
    <row r="201" spans="1:11" ht="13.4" customHeight="1">
      <c r="A201" t="s">
        <v>137</v>
      </c>
      <c r="B201" t="s">
        <v>305</v>
      </c>
      <c r="C201" s="23">
        <v>0</v>
      </c>
      <c r="D201" s="23">
        <v>0</v>
      </c>
      <c r="E201" s="23">
        <v>0</v>
      </c>
      <c r="F201" s="23">
        <v>0</v>
      </c>
      <c r="G201" s="23">
        <v>-1E-4</v>
      </c>
      <c r="H201" s="23">
        <v>0</v>
      </c>
      <c r="I201" s="23">
        <v>-1E-4</v>
      </c>
      <c r="J201" s="23">
        <v>-1E-4</v>
      </c>
      <c r="K201" s="23">
        <v>0</v>
      </c>
    </row>
    <row r="202" spans="1:11" ht="13.4" customHeight="1">
      <c r="A202" t="s">
        <v>138</v>
      </c>
      <c r="B202" t="s">
        <v>305</v>
      </c>
      <c r="C202" s="23">
        <v>-5.0000000000000001E-4</v>
      </c>
      <c r="D202" s="23">
        <v>-5.0000000000000001E-4</v>
      </c>
      <c r="E202" s="23">
        <v>-5.9999999999999995E-4</v>
      </c>
      <c r="F202" s="23">
        <v>-5.0000000000000001E-4</v>
      </c>
      <c r="G202" s="23">
        <v>-6.9999999999999999E-4</v>
      </c>
      <c r="H202" s="23">
        <v>-2.9999999999999997E-4</v>
      </c>
      <c r="I202" s="23">
        <v>-5.9999999999999995E-4</v>
      </c>
      <c r="J202" s="23">
        <v>-4.0000000000000002E-4</v>
      </c>
      <c r="K202" s="23">
        <v>-1E-3</v>
      </c>
    </row>
    <row r="203" spans="1:11" ht="13.4" customHeight="1">
      <c r="A203" t="s">
        <v>139</v>
      </c>
      <c r="B203" t="s">
        <v>304</v>
      </c>
      <c r="C203" s="23">
        <v>0</v>
      </c>
      <c r="D203" s="23">
        <v>0</v>
      </c>
      <c r="E203" s="23">
        <v>0</v>
      </c>
      <c r="F203" s="23">
        <v>0</v>
      </c>
      <c r="G203" s="23">
        <v>0</v>
      </c>
      <c r="H203" s="23">
        <v>0</v>
      </c>
      <c r="I203" s="23">
        <v>0</v>
      </c>
      <c r="J203" s="23">
        <v>0</v>
      </c>
      <c r="K203" s="23">
        <v>0</v>
      </c>
    </row>
    <row r="204" spans="1:11" ht="13.4" customHeight="1">
      <c r="A204" t="s">
        <v>140</v>
      </c>
      <c r="B204" t="s">
        <v>304</v>
      </c>
      <c r="C204" s="23">
        <v>0</v>
      </c>
      <c r="D204" s="23">
        <v>0</v>
      </c>
      <c r="E204" s="23">
        <v>0</v>
      </c>
      <c r="F204" s="23">
        <v>0</v>
      </c>
      <c r="G204" s="23">
        <v>0</v>
      </c>
      <c r="H204" s="23">
        <v>0</v>
      </c>
      <c r="I204" s="23">
        <v>0</v>
      </c>
      <c r="J204" s="23">
        <v>0</v>
      </c>
      <c r="K204" s="23">
        <v>0</v>
      </c>
    </row>
    <row r="205" spans="1:11" ht="13.4" customHeight="1">
      <c r="A205" t="s">
        <v>141</v>
      </c>
      <c r="B205" t="s">
        <v>304</v>
      </c>
      <c r="C205" s="23">
        <v>0</v>
      </c>
      <c r="D205" s="23">
        <v>0</v>
      </c>
      <c r="E205" s="23">
        <v>0</v>
      </c>
      <c r="F205" s="23">
        <v>0</v>
      </c>
      <c r="G205" s="23">
        <v>0</v>
      </c>
      <c r="H205" s="23">
        <v>0</v>
      </c>
      <c r="I205" s="23">
        <v>0</v>
      </c>
      <c r="J205" s="23">
        <v>0</v>
      </c>
      <c r="K205" s="23">
        <v>0</v>
      </c>
    </row>
    <row r="206" spans="1:11" ht="13.4" customHeight="1">
      <c r="A206" t="s">
        <v>142</v>
      </c>
      <c r="B206" t="s">
        <v>303</v>
      </c>
      <c r="C206" s="23">
        <v>0</v>
      </c>
      <c r="D206" s="23">
        <v>0</v>
      </c>
      <c r="E206" s="23">
        <v>0</v>
      </c>
      <c r="F206" s="23">
        <v>0</v>
      </c>
      <c r="G206" s="23">
        <v>0</v>
      </c>
      <c r="H206" s="23">
        <v>0</v>
      </c>
      <c r="I206" s="23">
        <v>0</v>
      </c>
      <c r="J206" s="23">
        <v>0</v>
      </c>
      <c r="K206" s="23">
        <v>0</v>
      </c>
    </row>
    <row r="207" spans="1:11" ht="13.4" customHeight="1">
      <c r="A207" t="s">
        <v>143</v>
      </c>
      <c r="B207" t="s">
        <v>303</v>
      </c>
      <c r="C207" s="23">
        <v>0</v>
      </c>
      <c r="D207" s="23">
        <v>0</v>
      </c>
      <c r="E207" s="23">
        <v>0</v>
      </c>
      <c r="F207" s="23">
        <v>0</v>
      </c>
      <c r="G207" s="23">
        <v>0</v>
      </c>
      <c r="H207" s="23">
        <v>0</v>
      </c>
      <c r="I207" s="23">
        <v>0</v>
      </c>
      <c r="J207" s="23">
        <v>0</v>
      </c>
      <c r="K207" s="23">
        <v>0</v>
      </c>
    </row>
    <row r="208" spans="1:11" ht="13.4" customHeight="1">
      <c r="A208" t="s">
        <v>144</v>
      </c>
      <c r="B208" t="s">
        <v>303</v>
      </c>
      <c r="C208" s="23">
        <v>0</v>
      </c>
      <c r="D208" s="23">
        <v>0</v>
      </c>
      <c r="E208" s="23">
        <v>0</v>
      </c>
      <c r="F208" s="23">
        <v>0</v>
      </c>
      <c r="G208" s="23">
        <v>0</v>
      </c>
      <c r="H208" s="23">
        <v>0</v>
      </c>
      <c r="I208" s="23">
        <v>0</v>
      </c>
      <c r="J208" s="23">
        <v>0</v>
      </c>
      <c r="K208" s="23">
        <v>0</v>
      </c>
    </row>
    <row r="209" spans="1:11" ht="13.4" customHeight="1">
      <c r="A209" t="s">
        <v>145</v>
      </c>
      <c r="B209" t="s">
        <v>302</v>
      </c>
      <c r="C209" s="23">
        <v>0</v>
      </c>
      <c r="D209" s="23">
        <v>0</v>
      </c>
      <c r="E209" s="23">
        <v>0</v>
      </c>
      <c r="F209" s="23">
        <v>0</v>
      </c>
      <c r="G209" s="23">
        <v>0</v>
      </c>
      <c r="H209" s="23">
        <v>0</v>
      </c>
      <c r="I209" s="23">
        <v>0</v>
      </c>
      <c r="J209" s="23">
        <v>0</v>
      </c>
      <c r="K209" s="23">
        <v>0</v>
      </c>
    </row>
    <row r="210" spans="1:11" ht="13.4" customHeight="1">
      <c r="A210" t="s">
        <v>146</v>
      </c>
      <c r="B210" t="s">
        <v>302</v>
      </c>
      <c r="C210" s="23">
        <v>0</v>
      </c>
      <c r="D210" s="23">
        <v>0</v>
      </c>
      <c r="E210" s="23">
        <v>0</v>
      </c>
      <c r="F210" s="23">
        <v>-1E-4</v>
      </c>
      <c r="G210" s="23">
        <v>0</v>
      </c>
      <c r="H210" s="23">
        <v>-1E-4</v>
      </c>
      <c r="I210" s="23">
        <v>0</v>
      </c>
      <c r="J210" s="23">
        <v>-1E-4</v>
      </c>
      <c r="K210" s="23">
        <v>0</v>
      </c>
    </row>
    <row r="211" spans="1:11" ht="13.4" customHeight="1">
      <c r="A211" t="s">
        <v>147</v>
      </c>
      <c r="B211" t="s">
        <v>302</v>
      </c>
      <c r="C211" s="23">
        <v>0</v>
      </c>
      <c r="D211" s="23">
        <v>0</v>
      </c>
      <c r="E211" s="23">
        <v>0</v>
      </c>
      <c r="F211" s="23">
        <v>0</v>
      </c>
      <c r="G211" s="23">
        <v>0</v>
      </c>
      <c r="H211" s="23">
        <v>0</v>
      </c>
      <c r="I211" s="23">
        <v>0</v>
      </c>
      <c r="J211" s="23">
        <v>0</v>
      </c>
      <c r="K211" s="23">
        <v>0</v>
      </c>
    </row>
    <row r="212" spans="1:11" ht="13.4" customHeight="1">
      <c r="A212" t="s">
        <v>148</v>
      </c>
      <c r="B212" t="s">
        <v>302</v>
      </c>
      <c r="C212" s="23">
        <v>0</v>
      </c>
      <c r="D212" s="23">
        <v>0</v>
      </c>
      <c r="E212" s="23">
        <v>0</v>
      </c>
      <c r="F212" s="23">
        <v>0</v>
      </c>
      <c r="G212" s="23">
        <v>0</v>
      </c>
      <c r="H212" s="23">
        <v>0</v>
      </c>
      <c r="I212" s="23">
        <v>0</v>
      </c>
      <c r="J212" s="23">
        <v>0</v>
      </c>
      <c r="K212" s="23">
        <v>0</v>
      </c>
    </row>
    <row r="213" spans="1:11" ht="13.4" customHeight="1">
      <c r="A213" s="1" t="s">
        <v>301</v>
      </c>
      <c r="B213" s="1"/>
      <c r="C213" s="22">
        <v>2.8999999999999998E-3</v>
      </c>
      <c r="D213" s="22">
        <v>6.4999999999999997E-3</v>
      </c>
      <c r="E213" s="22">
        <v>9.1999999999999998E-3</v>
      </c>
      <c r="F213" s="22">
        <v>5.9999999999999995E-4</v>
      </c>
      <c r="G213" s="22">
        <v>1.44E-2</v>
      </c>
      <c r="H213" s="22">
        <v>-1.72E-2</v>
      </c>
      <c r="I213" s="22">
        <v>2.0400000000000001E-2</v>
      </c>
      <c r="J213" s="22">
        <v>-2.8E-3</v>
      </c>
      <c r="K213" s="22">
        <v>1.6000000000000001E-3</v>
      </c>
    </row>
    <row r="214" spans="1:11" ht="13.4" customHeight="1">
      <c r="A214" t="s">
        <v>300</v>
      </c>
      <c r="C214" s="23">
        <v>6.9999999999999999E-4</v>
      </c>
      <c r="D214" s="23">
        <v>4.0000000000000002E-4</v>
      </c>
      <c r="E214" s="23">
        <v>2.9999999999999997E-4</v>
      </c>
      <c r="F214" s="23">
        <v>8.0000000000000004E-4</v>
      </c>
      <c r="G214" s="23">
        <v>2.0000000000000001E-4</v>
      </c>
      <c r="H214" s="23">
        <v>1.4E-3</v>
      </c>
      <c r="I214" s="23">
        <v>1E-4</v>
      </c>
      <c r="J214" s="23">
        <v>1E-3</v>
      </c>
      <c r="K214" s="23">
        <v>4.0000000000000002E-4</v>
      </c>
    </row>
    <row r="215" spans="1:11" ht="13.4" customHeight="1">
      <c r="A215" s="1" t="s">
        <v>299</v>
      </c>
      <c r="B215" s="1"/>
      <c r="C215" s="22">
        <v>3.5999999999999999E-3</v>
      </c>
      <c r="D215" s="22">
        <v>6.8999999999999999E-3</v>
      </c>
      <c r="E215" s="22">
        <v>9.4999999999999998E-3</v>
      </c>
      <c r="F215" s="22">
        <v>1.5E-3</v>
      </c>
      <c r="G215" s="22">
        <v>1.4500000000000001E-2</v>
      </c>
      <c r="H215" s="22">
        <v>-1.5699999999999999E-2</v>
      </c>
      <c r="I215" s="22">
        <v>2.0400000000000001E-2</v>
      </c>
      <c r="J215" s="22">
        <v>-1.9E-3</v>
      </c>
      <c r="K215" s="22">
        <v>2E-3</v>
      </c>
    </row>
  </sheetData>
  <pageMargins left="0.7" right="0.7" top="0.75" bottom="0.75" header="0.3" footer="0.3"/>
  <pageSetup paperSize="9" orientation="portrait" r:id="rId1"/>
  <headerFooter>
    <oddHeader>&amp;C&amp;"Calibri"&amp;12&amp;KFF0000  OFFICIAL // Sensitive&amp;1#_x000D_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FC755-E6E3-46DE-8623-036BC9FCE0A8}">
  <sheetPr codeName="Sheet8">
    <tabColor rgb="FF265A9A"/>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4" ht="21">
      <c r="A1" s="5" t="s">
        <v>375</v>
      </c>
      <c r="B1" s="5"/>
    </row>
    <row r="3" spans="1:4" ht="13.4" customHeight="1">
      <c r="A3" t="s">
        <v>366</v>
      </c>
      <c r="C3" t="s">
        <v>374</v>
      </c>
    </row>
    <row r="4" spans="1:4" ht="13.4" customHeight="1">
      <c r="A4" t="s">
        <v>364</v>
      </c>
      <c r="C4" t="s">
        <v>373</v>
      </c>
    </row>
    <row r="5" spans="1:4" ht="13.4" customHeight="1">
      <c r="A5" t="s">
        <v>362</v>
      </c>
      <c r="C5" t="s">
        <v>251</v>
      </c>
    </row>
    <row r="10" spans="1:4" ht="17.149999999999999" customHeight="1">
      <c r="A10" s="6" t="s">
        <v>360</v>
      </c>
      <c r="B10" s="6"/>
      <c r="C10" s="7"/>
    </row>
    <row r="11" spans="1:4" ht="13.4" customHeight="1">
      <c r="A11" t="s">
        <v>372</v>
      </c>
    </row>
    <row r="12" spans="1:4" ht="13.4" customHeight="1">
      <c r="A12" t="s">
        <v>371</v>
      </c>
    </row>
    <row r="14" spans="1:4" ht="17.149999999999999" customHeight="1">
      <c r="A14" s="6" t="s">
        <v>358</v>
      </c>
      <c r="B14" s="6"/>
      <c r="C14" s="7"/>
    </row>
    <row r="15" spans="1:4" ht="13.4" customHeight="1">
      <c r="A15" t="s">
        <v>357</v>
      </c>
      <c r="C15" s="23">
        <v>5.0000000000000001E-3</v>
      </c>
      <c r="D15" s="30"/>
    </row>
    <row r="16" spans="1:4" ht="13.4" customHeight="1">
      <c r="A16" t="s">
        <v>356</v>
      </c>
      <c r="C16" s="23">
        <v>8.9999999999999993E-3</v>
      </c>
      <c r="D16" s="30"/>
    </row>
    <row r="17" spans="1:4" ht="13.4" customHeight="1">
      <c r="A17" t="s">
        <v>355</v>
      </c>
      <c r="C17" s="23">
        <v>5.8999999999999999E-3</v>
      </c>
      <c r="D17" s="30"/>
    </row>
    <row r="18" spans="1:4" ht="13.4" customHeight="1">
      <c r="A18" t="s">
        <v>354</v>
      </c>
      <c r="C18" s="23">
        <v>-4.0000000000000002E-4</v>
      </c>
      <c r="D18" s="30"/>
    </row>
    <row r="19" spans="1:4" ht="13.4" customHeight="1">
      <c r="A19" t="s">
        <v>353</v>
      </c>
      <c r="C19" s="23">
        <v>5.7999999999999996E-3</v>
      </c>
      <c r="D19" s="30"/>
    </row>
    <row r="20" spans="1:4" ht="13.4" customHeight="1">
      <c r="A20" t="s">
        <v>352</v>
      </c>
      <c r="C20" s="23">
        <v>1.23E-2</v>
      </c>
      <c r="D20" s="30"/>
    </row>
    <row r="21" spans="1:4" ht="13.4" customHeight="1">
      <c r="A21" t="s">
        <v>351</v>
      </c>
      <c r="C21" s="23">
        <v>1.4999999999999999E-2</v>
      </c>
      <c r="D21" s="30"/>
    </row>
    <row r="22" spans="1:4" ht="13.4" customHeight="1">
      <c r="A22" t="s">
        <v>350</v>
      </c>
      <c r="C22" s="23">
        <v>0</v>
      </c>
      <c r="D22" s="30"/>
    </row>
    <row r="23" spans="1:4" ht="13.4" customHeight="1">
      <c r="A23" t="s">
        <v>349</v>
      </c>
      <c r="C23" s="23">
        <v>0</v>
      </c>
    </row>
    <row r="24" spans="1:4" ht="13.4" customHeight="1">
      <c r="A24" t="s">
        <v>348</v>
      </c>
      <c r="C24" s="23">
        <v>1.8E-3</v>
      </c>
    </row>
    <row r="25" spans="1:4" ht="13.4" customHeight="1">
      <c r="A25" t="s">
        <v>347</v>
      </c>
      <c r="C25" s="23">
        <v>0</v>
      </c>
    </row>
    <row r="26" spans="1:4" ht="13.4" customHeight="1">
      <c r="A26" t="s">
        <v>346</v>
      </c>
      <c r="C26" s="23">
        <v>4.1000000000000003E-3</v>
      </c>
      <c r="D26" s="30"/>
    </row>
    <row r="27" spans="1:4" ht="13.4" customHeight="1">
      <c r="A27" t="s">
        <v>345</v>
      </c>
      <c r="C27" s="23">
        <v>3.0000000000000001E-3</v>
      </c>
      <c r="D27" s="30"/>
    </row>
    <row r="28" spans="1:4" ht="13.4" customHeight="1">
      <c r="A28" t="s">
        <v>344</v>
      </c>
      <c r="C28" s="23">
        <v>-1.1000000000000001E-3</v>
      </c>
      <c r="D28" s="30"/>
    </row>
    <row r="29" spans="1:4" ht="13.4" customHeight="1">
      <c r="A29" t="s">
        <v>343</v>
      </c>
      <c r="C29" s="23">
        <v>0</v>
      </c>
    </row>
    <row r="30" spans="1:4" ht="13.4" customHeight="1">
      <c r="A30" t="s">
        <v>342</v>
      </c>
      <c r="C30" s="23">
        <v>-1.1000000000000001E-3</v>
      </c>
      <c r="D30" s="30"/>
    </row>
    <row r="31" spans="1:4" ht="13.4" customHeight="1">
      <c r="A31" t="s">
        <v>341</v>
      </c>
      <c r="C31" s="23">
        <v>2.3999999999999998E-3</v>
      </c>
      <c r="D31" s="30"/>
    </row>
    <row r="32" spans="1:4" ht="13.4" customHeight="1">
      <c r="A32" t="s">
        <v>340</v>
      </c>
      <c r="C32" s="23">
        <v>2.3999999999999998E-3</v>
      </c>
      <c r="D32" s="30"/>
    </row>
    <row r="33" spans="1:13" ht="13.4" customHeight="1">
      <c r="A33" t="s">
        <v>339</v>
      </c>
      <c r="C33" s="23">
        <v>1.14E-2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42.4542</v>
      </c>
      <c r="D39" s="2">
        <v>0</v>
      </c>
      <c r="E39" s="2">
        <v>0</v>
      </c>
      <c r="F39" s="2">
        <v>0</v>
      </c>
      <c r="G39" s="2">
        <v>0</v>
      </c>
      <c r="H39" s="2">
        <v>0</v>
      </c>
      <c r="I39" s="2">
        <v>0</v>
      </c>
      <c r="J39" s="2">
        <v>0</v>
      </c>
      <c r="K39" s="2">
        <v>0</v>
      </c>
      <c r="L39" s="2">
        <f t="shared" ref="L39:L48" si="0">SUM(D39:K39)</f>
        <v>0</v>
      </c>
      <c r="M39" s="2">
        <f t="shared" ref="M39:M48" si="1">C39+L39</f>
        <v>42.4542</v>
      </c>
    </row>
    <row r="40" spans="1:13" ht="13.4" customHeight="1">
      <c r="A40" t="s">
        <v>13</v>
      </c>
      <c r="C40" s="2">
        <v>0.21840000000000001</v>
      </c>
      <c r="D40" s="2">
        <v>2.3692000000000002</v>
      </c>
      <c r="E40" s="2">
        <v>1.9954000000000001</v>
      </c>
      <c r="F40" s="2">
        <v>1.355</v>
      </c>
      <c r="G40" s="2">
        <v>0.41959999999999997</v>
      </c>
      <c r="H40" s="2">
        <v>1.0911</v>
      </c>
      <c r="I40" s="2">
        <v>0.1187</v>
      </c>
      <c r="J40" s="2">
        <v>5.57E-2</v>
      </c>
      <c r="K40" s="2">
        <v>0.1807</v>
      </c>
      <c r="L40" s="2">
        <f t="shared" si="0"/>
        <v>7.585399999999999</v>
      </c>
      <c r="M40" s="2">
        <f t="shared" si="1"/>
        <v>7.803799999999999</v>
      </c>
    </row>
    <row r="41" spans="1:13" ht="13.4" customHeight="1">
      <c r="A41" s="29" t="s">
        <v>14</v>
      </c>
      <c r="B41" s="29"/>
      <c r="C41" s="2">
        <v>11.833399999999999</v>
      </c>
      <c r="D41" s="2">
        <v>-3.3576999999999999</v>
      </c>
      <c r="E41" s="2">
        <v>-2.6737000000000002</v>
      </c>
      <c r="F41" s="2">
        <v>-2.4643999999999999</v>
      </c>
      <c r="G41" s="2">
        <v>-0.72940000000000005</v>
      </c>
      <c r="H41" s="2">
        <v>-1.677</v>
      </c>
      <c r="I41" s="2">
        <v>-0.1855</v>
      </c>
      <c r="J41" s="2">
        <v>-5.16E-2</v>
      </c>
      <c r="K41" s="2">
        <v>-0.2112</v>
      </c>
      <c r="L41" s="2">
        <f t="shared" si="0"/>
        <v>-11.350499999999998</v>
      </c>
      <c r="M41" s="2">
        <f t="shared" si="1"/>
        <v>0.48290000000000077</v>
      </c>
    </row>
    <row r="42" spans="1:13" ht="13.4" customHeight="1">
      <c r="A42" t="s">
        <v>15</v>
      </c>
      <c r="C42" s="2">
        <v>0</v>
      </c>
      <c r="D42" s="2">
        <v>2.7370000000000001</v>
      </c>
      <c r="E42" s="2">
        <v>2.1488999999999998</v>
      </c>
      <c r="F42" s="2">
        <v>1.9418</v>
      </c>
      <c r="G42" s="2">
        <v>0.8357</v>
      </c>
      <c r="H42" s="2">
        <v>0.65369999999999995</v>
      </c>
      <c r="I42" s="2">
        <v>0.37140000000000001</v>
      </c>
      <c r="J42" s="2">
        <v>0.41389999999999999</v>
      </c>
      <c r="K42" s="2">
        <v>0.1757</v>
      </c>
      <c r="L42" s="2">
        <f t="shared" si="0"/>
        <v>9.2781000000000002</v>
      </c>
      <c r="M42" s="2">
        <f t="shared" si="1"/>
        <v>9.2781000000000002</v>
      </c>
    </row>
    <row r="43" spans="1:13" ht="13.4" customHeight="1">
      <c r="A43" t="s">
        <v>16</v>
      </c>
      <c r="C43" s="2">
        <v>0</v>
      </c>
      <c r="D43" s="2">
        <v>0.64119999999999999</v>
      </c>
      <c r="E43" s="2">
        <v>0.52080000000000004</v>
      </c>
      <c r="F43" s="2">
        <v>0.38069999999999998</v>
      </c>
      <c r="G43" s="2">
        <v>0.12180000000000001</v>
      </c>
      <c r="H43" s="2">
        <v>0.22189999999999999</v>
      </c>
      <c r="I43" s="2">
        <v>4.5100000000000001E-2</v>
      </c>
      <c r="J43" s="2">
        <v>3.9300000000000002E-2</v>
      </c>
      <c r="K43" s="2">
        <v>3.9399999999999998E-2</v>
      </c>
      <c r="L43" s="2">
        <f t="shared" si="0"/>
        <v>2.0101999999999998</v>
      </c>
      <c r="M43" s="2">
        <f t="shared" si="1"/>
        <v>2.0101999999999998</v>
      </c>
    </row>
    <row r="44" spans="1:13" ht="13.4" customHeight="1">
      <c r="A44" t="s">
        <v>17</v>
      </c>
      <c r="C44" s="2">
        <v>1.0014000000000001</v>
      </c>
      <c r="D44" s="2">
        <v>1.1051</v>
      </c>
      <c r="E44" s="2">
        <v>1.0670999999999999</v>
      </c>
      <c r="F44" s="2">
        <v>1.0122</v>
      </c>
      <c r="G44" s="2">
        <v>0.34179999999999999</v>
      </c>
      <c r="H44" s="2">
        <v>0.42970000000000003</v>
      </c>
      <c r="I44" s="2">
        <v>8.2900000000000001E-2</v>
      </c>
      <c r="J44" s="2">
        <v>5.28E-2</v>
      </c>
      <c r="K44" s="2">
        <v>5.8599999999999999E-2</v>
      </c>
      <c r="L44" s="2">
        <f t="shared" si="0"/>
        <v>4.1502000000000008</v>
      </c>
      <c r="M44" s="2">
        <f t="shared" si="1"/>
        <v>5.1516000000000011</v>
      </c>
    </row>
    <row r="45" spans="1:13" ht="13.4" customHeight="1">
      <c r="A45" t="s">
        <v>18</v>
      </c>
      <c r="C45" s="2">
        <v>0.4708</v>
      </c>
      <c r="D45" s="2">
        <v>3.4500000000000003E-2</v>
      </c>
      <c r="E45" s="2">
        <v>6.0999999999999999E-2</v>
      </c>
      <c r="F45" s="2">
        <v>0.27339999999999998</v>
      </c>
      <c r="G45" s="2">
        <v>1.6999999999999999E-3</v>
      </c>
      <c r="H45" s="2">
        <v>1.77E-2</v>
      </c>
      <c r="I45" s="2">
        <v>1.6999999999999999E-3</v>
      </c>
      <c r="J45" s="2">
        <v>1.0800000000000001E-2</v>
      </c>
      <c r="K45" s="2">
        <v>1.4500000000000001E-2</v>
      </c>
      <c r="L45" s="2">
        <f t="shared" si="0"/>
        <v>0.41529999999999995</v>
      </c>
      <c r="M45" s="2">
        <f t="shared" si="1"/>
        <v>0.88609999999999989</v>
      </c>
    </row>
    <row r="46" spans="1:13" ht="13.4" customHeight="1">
      <c r="A46" t="s">
        <v>19</v>
      </c>
      <c r="C46" s="2">
        <v>1.2008000000000001</v>
      </c>
      <c r="D46" s="2">
        <v>0.3221</v>
      </c>
      <c r="E46" s="2">
        <v>5.6800000000000003E-2</v>
      </c>
      <c r="F46" s="2">
        <v>8.6400000000000005E-2</v>
      </c>
      <c r="G46" s="2">
        <v>2.5600000000000001E-2</v>
      </c>
      <c r="H46" s="2">
        <v>8.3199999999999996E-2</v>
      </c>
      <c r="I46" s="2">
        <v>2.9499999999999998E-2</v>
      </c>
      <c r="J46" s="2">
        <v>5.0000000000000001E-3</v>
      </c>
      <c r="K46" s="2">
        <v>5.3499999999999999E-2</v>
      </c>
      <c r="L46" s="2">
        <f t="shared" si="0"/>
        <v>0.66210000000000002</v>
      </c>
      <c r="M46" s="2">
        <f t="shared" si="1"/>
        <v>1.8629000000000002</v>
      </c>
    </row>
    <row r="47" spans="1:13" ht="13.4" customHeight="1">
      <c r="A47" t="s">
        <v>20</v>
      </c>
      <c r="C47" s="2">
        <v>2.5829</v>
      </c>
      <c r="D47" s="2">
        <v>1.3352999999999999</v>
      </c>
      <c r="E47" s="2">
        <v>0.78920000000000001</v>
      </c>
      <c r="F47" s="2">
        <v>1.6433</v>
      </c>
      <c r="G47" s="2">
        <v>0.27139999999999997</v>
      </c>
      <c r="H47" s="2">
        <v>1.4489000000000001</v>
      </c>
      <c r="I47" s="2">
        <v>7.9100000000000004E-2</v>
      </c>
      <c r="J47" s="2">
        <v>8.1500000000000003E-2</v>
      </c>
      <c r="K47" s="2">
        <v>4.58E-2</v>
      </c>
      <c r="L47" s="2">
        <f t="shared" si="0"/>
        <v>5.6945000000000006</v>
      </c>
      <c r="M47" s="2">
        <f t="shared" si="1"/>
        <v>8.2774000000000001</v>
      </c>
    </row>
    <row r="48" spans="1:13" ht="13.4" customHeight="1">
      <c r="A48" t="s">
        <v>21</v>
      </c>
      <c r="C48" s="2">
        <v>59.761899999999997</v>
      </c>
      <c r="D48" s="2">
        <v>5.1867999999999999</v>
      </c>
      <c r="E48" s="2">
        <v>3.9655</v>
      </c>
      <c r="F48" s="2">
        <v>4.2282999999999999</v>
      </c>
      <c r="G48" s="2">
        <v>1.2882</v>
      </c>
      <c r="H48" s="2">
        <v>2.2692000000000001</v>
      </c>
      <c r="I48" s="2">
        <v>0.54290000000000005</v>
      </c>
      <c r="J48" s="2">
        <v>0.60750000000000004</v>
      </c>
      <c r="K48" s="2">
        <v>0.35709999999999997</v>
      </c>
      <c r="L48" s="2">
        <f t="shared" si="0"/>
        <v>18.445500000000003</v>
      </c>
      <c r="M48" s="2">
        <f t="shared" si="1"/>
        <v>78.207400000000007</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31.6265</v>
      </c>
      <c r="D52" s="2">
        <v>14.502599999999999</v>
      </c>
      <c r="E52" s="2">
        <v>12.5701</v>
      </c>
      <c r="F52" s="2">
        <v>9.9581</v>
      </c>
      <c r="G52" s="2">
        <v>3.3826000000000001</v>
      </c>
      <c r="H52" s="2">
        <v>5.6067999999999998</v>
      </c>
      <c r="I52" s="2">
        <v>1.1673</v>
      </c>
      <c r="J52" s="2">
        <v>0.98080000000000001</v>
      </c>
      <c r="K52" s="2">
        <v>0.91659999999999997</v>
      </c>
      <c r="L52" s="2">
        <f t="shared" ref="L52:L61" si="2">SUM(D52:K52)</f>
        <v>49.084899999999998</v>
      </c>
      <c r="M52" s="2">
        <f t="shared" ref="M52:M61" si="3">C52+L52</f>
        <v>80.711399999999998</v>
      </c>
      <c r="O52" s="2"/>
    </row>
    <row r="53" spans="1:15" ht="13.4" customHeight="1">
      <c r="A53" t="s">
        <v>24</v>
      </c>
      <c r="C53" s="2">
        <v>2.9093</v>
      </c>
      <c r="D53" s="2">
        <v>0.38400000000000001</v>
      </c>
      <c r="E53" s="2">
        <v>0.3387</v>
      </c>
      <c r="F53" s="2">
        <v>0.21709999999999999</v>
      </c>
      <c r="G53" s="2">
        <v>6.5600000000000006E-2</v>
      </c>
      <c r="H53" s="2">
        <v>0.1</v>
      </c>
      <c r="I53" s="2">
        <v>2.5700000000000001E-2</v>
      </c>
      <c r="J53" s="2">
        <v>4.2799999999999998E-2</v>
      </c>
      <c r="K53" s="2">
        <v>5.6399999999999999E-2</v>
      </c>
      <c r="L53" s="2">
        <f t="shared" si="2"/>
        <v>1.2303000000000002</v>
      </c>
      <c r="M53" s="2">
        <f t="shared" si="3"/>
        <v>4.1395999999999997</v>
      </c>
    </row>
    <row r="54" spans="1:15" ht="13.4" customHeight="1">
      <c r="A54" t="s">
        <v>25</v>
      </c>
      <c r="C54" s="2">
        <v>0</v>
      </c>
      <c r="D54" s="2">
        <v>0</v>
      </c>
      <c r="E54" s="2">
        <v>0</v>
      </c>
      <c r="F54" s="2">
        <v>0</v>
      </c>
      <c r="G54" s="2">
        <v>0</v>
      </c>
      <c r="H54" s="2">
        <v>0</v>
      </c>
      <c r="I54" s="2">
        <v>0</v>
      </c>
      <c r="J54" s="2">
        <v>4.0000000000000002E-4</v>
      </c>
      <c r="K54" s="2">
        <v>0</v>
      </c>
      <c r="L54" s="2">
        <f t="shared" si="2"/>
        <v>4.0000000000000002E-4</v>
      </c>
      <c r="M54" s="2">
        <f t="shared" si="3"/>
        <v>4.0000000000000002E-4</v>
      </c>
    </row>
    <row r="55" spans="1:15" ht="13.4" customHeight="1">
      <c r="A55" t="s">
        <v>26</v>
      </c>
      <c r="C55" s="2">
        <v>9.2782</v>
      </c>
      <c r="D55" s="2">
        <v>0</v>
      </c>
      <c r="E55" s="2">
        <v>0</v>
      </c>
      <c r="F55" s="2">
        <v>0</v>
      </c>
      <c r="G55" s="2">
        <v>0</v>
      </c>
      <c r="H55" s="2">
        <v>0</v>
      </c>
      <c r="I55" s="2">
        <v>0</v>
      </c>
      <c r="J55" s="2">
        <v>0</v>
      </c>
      <c r="K55" s="2">
        <v>0</v>
      </c>
      <c r="L55" s="2">
        <f t="shared" si="2"/>
        <v>0</v>
      </c>
      <c r="M55" s="2">
        <f t="shared" si="3"/>
        <v>9.2782</v>
      </c>
    </row>
    <row r="56" spans="1:15" ht="13.4" customHeight="1">
      <c r="A56" t="s">
        <v>27</v>
      </c>
      <c r="C56" s="2">
        <v>2.0103</v>
      </c>
      <c r="D56" s="2">
        <v>0</v>
      </c>
      <c r="E56" s="2">
        <v>0</v>
      </c>
      <c r="F56" s="2">
        <v>0</v>
      </c>
      <c r="G56" s="2">
        <v>0</v>
      </c>
      <c r="H56" s="2">
        <v>0</v>
      </c>
      <c r="I56" s="2">
        <v>0</v>
      </c>
      <c r="J56" s="2">
        <v>0</v>
      </c>
      <c r="K56" s="2">
        <v>0</v>
      </c>
      <c r="L56" s="2">
        <f t="shared" si="2"/>
        <v>0</v>
      </c>
      <c r="M56" s="2">
        <f t="shared" si="3"/>
        <v>2.0103</v>
      </c>
    </row>
    <row r="57" spans="1:15" ht="13.4" customHeight="1">
      <c r="A57" t="s">
        <v>28</v>
      </c>
      <c r="C57" s="2">
        <v>1.5894999999999999</v>
      </c>
      <c r="D57" s="2">
        <v>0.3579</v>
      </c>
      <c r="E57" s="2">
        <v>0.37640000000000001</v>
      </c>
      <c r="F57" s="2">
        <v>0.21870000000000001</v>
      </c>
      <c r="G57" s="2">
        <v>7.51E-2</v>
      </c>
      <c r="H57" s="2">
        <v>0.10249999999999999</v>
      </c>
      <c r="I57" s="2">
        <v>2.5000000000000001E-3</v>
      </c>
      <c r="J57" s="2">
        <v>2.06E-2</v>
      </c>
      <c r="K57" s="2">
        <v>2.0000000000000001E-4</v>
      </c>
      <c r="L57" s="2">
        <f t="shared" si="2"/>
        <v>1.1538999999999999</v>
      </c>
      <c r="M57" s="2">
        <f t="shared" si="3"/>
        <v>2.7433999999999998</v>
      </c>
    </row>
    <row r="58" spans="1:15" ht="13.4" customHeight="1">
      <c r="A58" t="s">
        <v>29</v>
      </c>
      <c r="C58" s="2">
        <v>2.0030000000000001</v>
      </c>
      <c r="D58" s="2">
        <v>1.7272000000000001</v>
      </c>
      <c r="E58" s="2">
        <v>1.2744</v>
      </c>
      <c r="F58" s="2">
        <v>0.34389999999999998</v>
      </c>
      <c r="G58" s="2">
        <v>5.9499999999999997E-2</v>
      </c>
      <c r="H58" s="2">
        <v>9.4799999999999995E-2</v>
      </c>
      <c r="I58" s="2">
        <v>1.32E-2</v>
      </c>
      <c r="J58" s="2">
        <v>9.9000000000000008E-3</v>
      </c>
      <c r="K58" s="2">
        <v>6.3600000000000004E-2</v>
      </c>
      <c r="L58" s="2">
        <f t="shared" si="2"/>
        <v>3.5864999999999996</v>
      </c>
      <c r="M58" s="2">
        <f t="shared" si="3"/>
        <v>5.5894999999999992</v>
      </c>
    </row>
    <row r="59" spans="1:15" ht="13.4" customHeight="1">
      <c r="A59" t="s">
        <v>30</v>
      </c>
      <c r="C59" s="2">
        <v>6.0949999999999998</v>
      </c>
      <c r="D59" s="2">
        <v>1.1942999999999999</v>
      </c>
      <c r="E59" s="2">
        <v>0.48670000000000002</v>
      </c>
      <c r="F59" s="2">
        <v>0.56559999999999999</v>
      </c>
      <c r="G59" s="2">
        <v>0.2044</v>
      </c>
      <c r="H59" s="2">
        <v>0.25309999999999999</v>
      </c>
      <c r="I59" s="2">
        <v>0.13739999999999999</v>
      </c>
      <c r="J59" s="2">
        <v>8.1000000000000003E-2</v>
      </c>
      <c r="K59" s="2">
        <v>0.1137</v>
      </c>
      <c r="L59" s="2">
        <f t="shared" si="2"/>
        <v>3.0362</v>
      </c>
      <c r="M59" s="2">
        <f t="shared" si="3"/>
        <v>9.1311999999999998</v>
      </c>
    </row>
    <row r="60" spans="1:15" ht="13.4" customHeight="1">
      <c r="A60" t="s">
        <v>31</v>
      </c>
      <c r="C60" s="2">
        <v>2.3058999999999998</v>
      </c>
      <c r="D60" s="2">
        <v>8.7900000000000006E-2</v>
      </c>
      <c r="E60" s="2">
        <v>0.246</v>
      </c>
      <c r="F60" s="2">
        <v>9.4100000000000003E-2</v>
      </c>
      <c r="G60" s="2">
        <v>4.1500000000000002E-2</v>
      </c>
      <c r="H60" s="2">
        <v>0.1168</v>
      </c>
      <c r="I60" s="2">
        <v>4.1999999999999997E-3</v>
      </c>
      <c r="J60" s="2">
        <v>1.21E-2</v>
      </c>
      <c r="K60" s="2">
        <v>2.7000000000000001E-3</v>
      </c>
      <c r="L60" s="2">
        <f t="shared" si="2"/>
        <v>0.60529999999999995</v>
      </c>
      <c r="M60" s="2">
        <f t="shared" si="3"/>
        <v>2.9112</v>
      </c>
    </row>
    <row r="61" spans="1:15" ht="13.4" customHeight="1">
      <c r="A61" t="s">
        <v>32</v>
      </c>
      <c r="C61" s="2">
        <v>57.817599999999999</v>
      </c>
      <c r="D61" s="2">
        <v>18.253900000000002</v>
      </c>
      <c r="E61" s="2">
        <v>15.292299999999999</v>
      </c>
      <c r="F61" s="2">
        <v>11.397500000000001</v>
      </c>
      <c r="G61" s="2">
        <v>3.8285999999999998</v>
      </c>
      <c r="H61" s="2">
        <v>6.2739000000000003</v>
      </c>
      <c r="I61" s="2">
        <v>1.3503000000000001</v>
      </c>
      <c r="J61" s="2">
        <v>1.1475</v>
      </c>
      <c r="K61" s="2">
        <v>1.1533</v>
      </c>
      <c r="L61" s="2">
        <f t="shared" si="2"/>
        <v>58.697299999999998</v>
      </c>
      <c r="M61" s="2">
        <f t="shared" si="3"/>
        <v>116.5149</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59.761899999999997</v>
      </c>
      <c r="D66" s="2">
        <f t="shared" si="4"/>
        <v>5.1867999999999999</v>
      </c>
      <c r="E66" s="2">
        <f t="shared" si="4"/>
        <v>3.9655</v>
      </c>
      <c r="F66" s="2">
        <f t="shared" si="4"/>
        <v>4.2282999999999999</v>
      </c>
      <c r="G66" s="2">
        <f t="shared" si="4"/>
        <v>1.2882</v>
      </c>
      <c r="H66" s="2">
        <f t="shared" si="4"/>
        <v>2.2692000000000001</v>
      </c>
      <c r="I66" s="2">
        <f t="shared" si="4"/>
        <v>0.54290000000000005</v>
      </c>
      <c r="J66" s="2">
        <f t="shared" si="4"/>
        <v>0.60750000000000004</v>
      </c>
      <c r="K66" s="2">
        <f t="shared" si="4"/>
        <v>0.35709999999999997</v>
      </c>
      <c r="L66" s="2">
        <f t="shared" si="4"/>
        <v>18.445500000000003</v>
      </c>
      <c r="M66" s="2">
        <f t="shared" si="4"/>
        <v>78.207400000000007</v>
      </c>
    </row>
    <row r="67" spans="1:13" ht="13.4" customHeight="1">
      <c r="A67" t="s">
        <v>32</v>
      </c>
      <c r="C67" s="2">
        <f t="shared" ref="C67:M67" si="5">C61</f>
        <v>57.817599999999999</v>
      </c>
      <c r="D67" s="2">
        <f t="shared" si="5"/>
        <v>18.253900000000002</v>
      </c>
      <c r="E67" s="2">
        <f t="shared" si="5"/>
        <v>15.292299999999999</v>
      </c>
      <c r="F67" s="2">
        <f t="shared" si="5"/>
        <v>11.397500000000001</v>
      </c>
      <c r="G67" s="2">
        <f t="shared" si="5"/>
        <v>3.8285999999999998</v>
      </c>
      <c r="H67" s="2">
        <f t="shared" si="5"/>
        <v>6.2739000000000003</v>
      </c>
      <c r="I67" s="2">
        <f t="shared" si="5"/>
        <v>1.3503000000000001</v>
      </c>
      <c r="J67" s="2">
        <f t="shared" si="5"/>
        <v>1.1475</v>
      </c>
      <c r="K67" s="2">
        <f t="shared" si="5"/>
        <v>1.1533</v>
      </c>
      <c r="L67" s="2">
        <f t="shared" si="5"/>
        <v>58.697299999999998</v>
      </c>
      <c r="M67" s="2">
        <f t="shared" si="5"/>
        <v>116.5149</v>
      </c>
    </row>
    <row r="68" spans="1:13" ht="13.4" customHeight="1">
      <c r="A68" t="s">
        <v>34</v>
      </c>
      <c r="C68" s="2">
        <f t="shared" ref="C68:M68" si="6">C66-C67</f>
        <v>1.9442999999999984</v>
      </c>
      <c r="D68" s="2">
        <f t="shared" si="6"/>
        <v>-13.067100000000002</v>
      </c>
      <c r="E68" s="2">
        <f t="shared" si="6"/>
        <v>-11.326799999999999</v>
      </c>
      <c r="F68" s="2">
        <f t="shared" si="6"/>
        <v>-7.1692000000000009</v>
      </c>
      <c r="G68" s="2">
        <f t="shared" si="6"/>
        <v>-2.5404</v>
      </c>
      <c r="H68" s="2">
        <f t="shared" si="6"/>
        <v>-4.0046999999999997</v>
      </c>
      <c r="I68" s="2">
        <f t="shared" si="6"/>
        <v>-0.80740000000000001</v>
      </c>
      <c r="J68" s="2">
        <f t="shared" si="6"/>
        <v>-0.53999999999999992</v>
      </c>
      <c r="K68" s="2">
        <f t="shared" si="6"/>
        <v>-0.79620000000000002</v>
      </c>
      <c r="L68" s="2">
        <f t="shared" si="6"/>
        <v>-40.251799999999996</v>
      </c>
      <c r="M68" s="2">
        <f t="shared" si="6"/>
        <v>-38.30749999999999</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-3.7000000000000002E-3</v>
      </c>
    </row>
    <row r="74" spans="1:13" ht="13.4" customHeight="1">
      <c r="A74" t="s">
        <v>334</v>
      </c>
      <c r="C74" s="23">
        <v>2.0999999999999999E-3</v>
      </c>
    </row>
    <row r="75" spans="1:13" ht="13.4" customHeight="1">
      <c r="A75" t="s">
        <v>333</v>
      </c>
      <c r="C75" s="23">
        <v>2.7000000000000001E-3</v>
      </c>
    </row>
    <row r="76" spans="1:13" ht="13.4" customHeight="1">
      <c r="A76" t="s">
        <v>332</v>
      </c>
      <c r="C76" s="23">
        <v>-2.9999999999999997E-4</v>
      </c>
    </row>
    <row r="77" spans="1:13" ht="13.4" customHeight="1">
      <c r="A77" t="s">
        <v>331</v>
      </c>
      <c r="C77" s="23">
        <v>1.8E-3</v>
      </c>
    </row>
    <row r="78" spans="1:13" ht="13.4" customHeight="1">
      <c r="A78" t="s">
        <v>330</v>
      </c>
      <c r="C78" s="23">
        <v>9.4000000000000004E-3</v>
      </c>
    </row>
    <row r="79" spans="1:13" ht="13.4" customHeight="1">
      <c r="A79" t="s">
        <v>329</v>
      </c>
      <c r="C79" s="23">
        <v>-1.8E-3</v>
      </c>
    </row>
    <row r="80" spans="1:13" ht="13.4" customHeight="1">
      <c r="A80" t="s">
        <v>328</v>
      </c>
      <c r="C80" s="23">
        <v>7.7999999999999996E-3</v>
      </c>
    </row>
    <row r="81" spans="1:3" ht="13.4" customHeight="1">
      <c r="A81" t="s">
        <v>327</v>
      </c>
      <c r="C81" s="23">
        <v>5.1000000000000004E-3</v>
      </c>
    </row>
    <row r="82" spans="1:3" ht="13.4" customHeight="1">
      <c r="A82" t="s">
        <v>326</v>
      </c>
      <c r="C82" s="23">
        <v>1.2500000000000001E-2</v>
      </c>
    </row>
    <row r="83" spans="1:3" ht="13.4" customHeight="1">
      <c r="A83" t="s">
        <v>325</v>
      </c>
      <c r="C83" s="23">
        <v>9.7999999999999997E-3</v>
      </c>
    </row>
    <row r="84" spans="1:3" ht="13.4" customHeight="1">
      <c r="C84" s="26"/>
    </row>
    <row r="85" spans="1:3" ht="15.5">
      <c r="A85" s="6" t="s">
        <v>324</v>
      </c>
      <c r="B85" s="6"/>
    </row>
    <row r="86" spans="1:3" ht="13.4" customHeight="1">
      <c r="A86" t="s">
        <v>2</v>
      </c>
      <c r="C86" s="25">
        <v>7.1999999999999998E-3</v>
      </c>
    </row>
    <row r="87" spans="1:3" ht="13.4" customHeight="1">
      <c r="A87" t="s">
        <v>3</v>
      </c>
      <c r="C87" s="25">
        <v>7.4999999999999997E-3</v>
      </c>
    </row>
    <row r="88" spans="1:3" ht="13.4" customHeight="1">
      <c r="A88" t="s">
        <v>4</v>
      </c>
      <c r="C88" s="25">
        <v>7.1999999999999998E-3</v>
      </c>
    </row>
    <row r="89" spans="1:3" ht="13.4" customHeight="1">
      <c r="A89" t="s">
        <v>5</v>
      </c>
      <c r="C89" s="25">
        <v>8.0999999999999996E-3</v>
      </c>
    </row>
    <row r="90" spans="1:3" ht="13.4" customHeight="1">
      <c r="A90" t="s">
        <v>6</v>
      </c>
      <c r="C90" s="25">
        <v>6.7999999999999996E-3</v>
      </c>
    </row>
    <row r="91" spans="1:3" ht="13.4" customHeight="1">
      <c r="A91" t="s">
        <v>7</v>
      </c>
      <c r="C91" s="25">
        <v>9.7999999999999997E-3</v>
      </c>
    </row>
    <row r="92" spans="1:3" ht="13.4" customHeight="1">
      <c r="A92" t="s">
        <v>8</v>
      </c>
      <c r="C92" s="25">
        <v>5.1999999999999998E-3</v>
      </c>
    </row>
    <row r="93" spans="1:3" ht="13.4" customHeight="1">
      <c r="A93" t="s">
        <v>9</v>
      </c>
      <c r="C93" s="25">
        <v>4.0000000000000001E-3</v>
      </c>
    </row>
    <row r="94" spans="1:3" ht="13.4" customHeight="1">
      <c r="A94" t="s">
        <v>321</v>
      </c>
      <c r="C94" s="25">
        <v>7.1999999999999998E-3</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4.0000000000000002E-4</v>
      </c>
      <c r="D99" s="23">
        <v>2.9999999999999997E-4</v>
      </c>
      <c r="E99" s="23">
        <v>2.9999999999999997E-4</v>
      </c>
      <c r="F99" s="23">
        <v>2.9999999999999997E-4</v>
      </c>
      <c r="G99" s="23">
        <v>8.0000000000000004E-4</v>
      </c>
      <c r="H99" s="23">
        <v>4.0000000000000002E-4</v>
      </c>
      <c r="I99" s="23">
        <v>1.4E-3</v>
      </c>
      <c r="J99" s="23">
        <v>8.0000000000000004E-4</v>
      </c>
      <c r="K99" s="23">
        <v>0</v>
      </c>
    </row>
    <row r="100" spans="1:11" ht="13.4" customHeight="1">
      <c r="A100" t="s">
        <v>36</v>
      </c>
      <c r="B100" t="s">
        <v>320</v>
      </c>
      <c r="C100" s="23">
        <v>0</v>
      </c>
      <c r="D100" s="23">
        <v>0</v>
      </c>
      <c r="E100" s="23">
        <v>0</v>
      </c>
      <c r="F100" s="23">
        <v>0</v>
      </c>
      <c r="G100" s="23">
        <v>1E-4</v>
      </c>
      <c r="H100" s="23">
        <v>0</v>
      </c>
      <c r="I100" s="23">
        <v>1E-4</v>
      </c>
      <c r="J100" s="23">
        <v>0</v>
      </c>
      <c r="K100" s="23">
        <v>0</v>
      </c>
    </row>
    <row r="101" spans="1:11" ht="13.4" customHeight="1">
      <c r="A101" t="s">
        <v>37</v>
      </c>
      <c r="B101" t="s">
        <v>320</v>
      </c>
      <c r="C101" s="23">
        <v>2.0000000000000001E-4</v>
      </c>
      <c r="D101" s="23">
        <v>1E-4</v>
      </c>
      <c r="E101" s="23">
        <v>2.0000000000000001E-4</v>
      </c>
      <c r="F101" s="23">
        <v>2.0000000000000001E-4</v>
      </c>
      <c r="G101" s="23">
        <v>4.0000000000000002E-4</v>
      </c>
      <c r="H101" s="23">
        <v>1E-4</v>
      </c>
      <c r="I101" s="23">
        <v>5.9999999999999995E-4</v>
      </c>
      <c r="J101" s="23">
        <v>1E-4</v>
      </c>
      <c r="K101" s="23">
        <v>0</v>
      </c>
    </row>
    <row r="102" spans="1:11" ht="13.4" customHeight="1">
      <c r="A102" t="s">
        <v>38</v>
      </c>
      <c r="B102" t="s">
        <v>320</v>
      </c>
      <c r="C102" s="23">
        <v>0</v>
      </c>
      <c r="D102" s="23">
        <v>0</v>
      </c>
      <c r="E102" s="23">
        <v>0</v>
      </c>
      <c r="F102" s="23">
        <v>0</v>
      </c>
      <c r="G102" s="23">
        <v>0</v>
      </c>
      <c r="H102" s="23">
        <v>0</v>
      </c>
      <c r="I102" s="23">
        <v>2.0000000000000001E-4</v>
      </c>
      <c r="J102" s="23">
        <v>0</v>
      </c>
      <c r="K102" s="23">
        <v>0</v>
      </c>
    </row>
    <row r="103" spans="1:11" ht="13.4" customHeight="1">
      <c r="A103" t="s">
        <v>39</v>
      </c>
      <c r="B103" t="s">
        <v>320</v>
      </c>
      <c r="C103" s="23">
        <v>1E-4</v>
      </c>
      <c r="D103" s="23">
        <v>1E-4</v>
      </c>
      <c r="E103" s="23">
        <v>1E-4</v>
      </c>
      <c r="F103" s="23">
        <v>0</v>
      </c>
      <c r="G103" s="23">
        <v>2.0000000000000001E-4</v>
      </c>
      <c r="H103" s="23">
        <v>1E-4</v>
      </c>
      <c r="I103" s="23">
        <v>8.0000000000000004E-4</v>
      </c>
      <c r="J103" s="23">
        <v>1E-4</v>
      </c>
      <c r="K103" s="23">
        <v>0</v>
      </c>
    </row>
    <row r="104" spans="1:11" ht="13.4" customHeight="1">
      <c r="A104" t="s">
        <v>40</v>
      </c>
      <c r="B104" t="s">
        <v>320</v>
      </c>
      <c r="C104" s="23">
        <v>0</v>
      </c>
      <c r="D104" s="23">
        <v>0</v>
      </c>
      <c r="E104" s="23">
        <v>0</v>
      </c>
      <c r="F104" s="23">
        <v>0</v>
      </c>
      <c r="G104" s="23">
        <v>0</v>
      </c>
      <c r="H104" s="23">
        <v>0</v>
      </c>
      <c r="I104" s="23">
        <v>0</v>
      </c>
      <c r="J104" s="23">
        <v>0</v>
      </c>
      <c r="K104" s="23">
        <v>0</v>
      </c>
    </row>
    <row r="105" spans="1:11" ht="13.4" customHeight="1">
      <c r="A105" t="s">
        <v>41</v>
      </c>
      <c r="B105" t="s">
        <v>320</v>
      </c>
      <c r="C105" s="23">
        <v>0</v>
      </c>
      <c r="D105" s="23">
        <v>0</v>
      </c>
      <c r="E105" s="23">
        <v>0</v>
      </c>
      <c r="F105" s="23">
        <v>0</v>
      </c>
      <c r="G105" s="23">
        <v>1E-4</v>
      </c>
      <c r="H105" s="23">
        <v>0</v>
      </c>
      <c r="I105" s="23">
        <v>1E-4</v>
      </c>
      <c r="J105" s="23">
        <v>0</v>
      </c>
      <c r="K105" s="23">
        <v>0</v>
      </c>
    </row>
    <row r="106" spans="1:11" ht="13.4" customHeight="1">
      <c r="A106" t="s">
        <v>42</v>
      </c>
      <c r="B106" t="s">
        <v>319</v>
      </c>
      <c r="C106" s="23">
        <v>2.0000000000000001E-4</v>
      </c>
      <c r="D106" s="23">
        <v>2.0000000000000001E-4</v>
      </c>
      <c r="E106" s="23">
        <v>0</v>
      </c>
      <c r="F106" s="23">
        <v>5.9999999999999995E-4</v>
      </c>
      <c r="G106" s="23">
        <v>0</v>
      </c>
      <c r="H106" s="23">
        <v>0</v>
      </c>
      <c r="I106" s="23">
        <v>0</v>
      </c>
      <c r="J106" s="23">
        <v>1E-4</v>
      </c>
      <c r="K106" s="23">
        <v>0</v>
      </c>
    </row>
    <row r="107" spans="1:11" ht="13.4" customHeight="1">
      <c r="A107" t="s">
        <v>43</v>
      </c>
      <c r="B107" t="s">
        <v>319</v>
      </c>
      <c r="C107" s="23">
        <v>-4.0000000000000002E-4</v>
      </c>
      <c r="D107" s="23">
        <v>0</v>
      </c>
      <c r="E107" s="23">
        <v>-1E-4</v>
      </c>
      <c r="F107" s="23">
        <v>-5.9999999999999995E-4</v>
      </c>
      <c r="G107" s="23">
        <v>-2.0000000000000001E-4</v>
      </c>
      <c r="H107" s="23">
        <v>-1.4E-3</v>
      </c>
      <c r="I107" s="23">
        <v>0</v>
      </c>
      <c r="J107" s="23">
        <v>-1.9E-3</v>
      </c>
      <c r="K107" s="23">
        <v>0</v>
      </c>
    </row>
    <row r="108" spans="1:11" ht="13.4" customHeight="1">
      <c r="A108" t="s">
        <v>44</v>
      </c>
      <c r="B108" t="s">
        <v>319</v>
      </c>
      <c r="C108" s="23">
        <v>2.0000000000000001E-4</v>
      </c>
      <c r="D108" s="23">
        <v>0</v>
      </c>
      <c r="E108" s="23">
        <v>0</v>
      </c>
      <c r="F108" s="23">
        <v>0</v>
      </c>
      <c r="G108" s="23">
        <v>0</v>
      </c>
      <c r="H108" s="23">
        <v>1.4E-3</v>
      </c>
      <c r="I108" s="23">
        <v>1E-4</v>
      </c>
      <c r="J108" s="23">
        <v>1E-4</v>
      </c>
      <c r="K108" s="23">
        <v>0</v>
      </c>
    </row>
    <row r="109" spans="1:11" ht="13.4" customHeight="1">
      <c r="A109" t="s">
        <v>45</v>
      </c>
      <c r="B109" t="s">
        <v>319</v>
      </c>
      <c r="C109" s="23">
        <v>1E-4</v>
      </c>
      <c r="D109" s="23">
        <v>0</v>
      </c>
      <c r="E109" s="23">
        <v>0</v>
      </c>
      <c r="F109" s="23">
        <v>1E-4</v>
      </c>
      <c r="G109" s="23">
        <v>1E-4</v>
      </c>
      <c r="H109" s="23">
        <v>5.0000000000000001E-4</v>
      </c>
      <c r="I109" s="23">
        <v>1E-4</v>
      </c>
      <c r="J109" s="23">
        <v>1E-3</v>
      </c>
      <c r="K109" s="23">
        <v>0</v>
      </c>
    </row>
    <row r="110" spans="1:11" ht="13.4" customHeight="1">
      <c r="A110" t="s">
        <v>46</v>
      </c>
      <c r="B110" t="s">
        <v>319</v>
      </c>
      <c r="C110" s="23">
        <v>1E-4</v>
      </c>
      <c r="D110" s="23">
        <v>0</v>
      </c>
      <c r="E110" s="23">
        <v>0</v>
      </c>
      <c r="F110" s="23">
        <v>1E-4</v>
      </c>
      <c r="G110" s="23">
        <v>0</v>
      </c>
      <c r="H110" s="23">
        <v>2.0000000000000001E-4</v>
      </c>
      <c r="I110" s="23">
        <v>1E-4</v>
      </c>
      <c r="J110" s="23">
        <v>0</v>
      </c>
      <c r="K110" s="23">
        <v>0</v>
      </c>
    </row>
    <row r="111" spans="1:11" ht="13.4" customHeight="1">
      <c r="A111" t="s">
        <v>47</v>
      </c>
      <c r="B111" t="s">
        <v>319</v>
      </c>
      <c r="C111" s="23">
        <v>0</v>
      </c>
      <c r="D111" s="23">
        <v>0</v>
      </c>
      <c r="E111" s="23">
        <v>0</v>
      </c>
      <c r="F111" s="23">
        <v>0</v>
      </c>
      <c r="G111" s="23">
        <v>0</v>
      </c>
      <c r="H111" s="23">
        <v>2.0000000000000001E-4</v>
      </c>
      <c r="I111" s="23">
        <v>0</v>
      </c>
      <c r="J111" s="23">
        <v>1E-4</v>
      </c>
      <c r="K111" s="23">
        <v>0</v>
      </c>
    </row>
    <row r="112" spans="1:11" ht="13.4" customHeight="1">
      <c r="A112" t="s">
        <v>48</v>
      </c>
      <c r="B112" t="s">
        <v>318</v>
      </c>
      <c r="C112" s="23">
        <v>1E-4</v>
      </c>
      <c r="D112" s="23">
        <v>1E-4</v>
      </c>
      <c r="E112" s="23">
        <v>1E-4</v>
      </c>
      <c r="F112" s="23">
        <v>1E-4</v>
      </c>
      <c r="G112" s="23">
        <v>1E-4</v>
      </c>
      <c r="H112" s="23">
        <v>0</v>
      </c>
      <c r="I112" s="23">
        <v>1E-4</v>
      </c>
      <c r="J112" s="23">
        <v>0</v>
      </c>
      <c r="K112" s="23">
        <v>0</v>
      </c>
    </row>
    <row r="113" spans="1:11" ht="13.4" customHeight="1">
      <c r="A113" t="s">
        <v>49</v>
      </c>
      <c r="B113" t="s">
        <v>318</v>
      </c>
      <c r="C113" s="23">
        <v>0</v>
      </c>
      <c r="D113" s="23">
        <v>0</v>
      </c>
      <c r="E113" s="23">
        <v>0</v>
      </c>
      <c r="F113" s="23">
        <v>0</v>
      </c>
      <c r="G113" s="23">
        <v>0</v>
      </c>
      <c r="H113" s="23">
        <v>0</v>
      </c>
      <c r="I113" s="23">
        <v>0</v>
      </c>
      <c r="J113" s="23">
        <v>0</v>
      </c>
      <c r="K113" s="23">
        <v>0</v>
      </c>
    </row>
    <row r="114" spans="1:11" ht="13.4" customHeight="1">
      <c r="A114" t="s">
        <v>50</v>
      </c>
      <c r="B114" t="s">
        <v>318</v>
      </c>
      <c r="C114" s="23">
        <v>1E-4</v>
      </c>
      <c r="D114" s="23">
        <v>0</v>
      </c>
      <c r="E114" s="23">
        <v>2.0000000000000001E-4</v>
      </c>
      <c r="F114" s="23">
        <v>0</v>
      </c>
      <c r="G114" s="23">
        <v>1E-4</v>
      </c>
      <c r="H114" s="23">
        <v>0</v>
      </c>
      <c r="I114" s="23">
        <v>2.0000000000000001E-4</v>
      </c>
      <c r="J114" s="23">
        <v>0</v>
      </c>
      <c r="K114" s="23">
        <v>0</v>
      </c>
    </row>
    <row r="115" spans="1:11" ht="13.4" customHeight="1">
      <c r="A115" t="s">
        <v>51</v>
      </c>
      <c r="B115" t="s">
        <v>318</v>
      </c>
      <c r="C115" s="23">
        <v>0</v>
      </c>
      <c r="D115" s="23">
        <v>0</v>
      </c>
      <c r="E115" s="23">
        <v>1E-4</v>
      </c>
      <c r="F115" s="23">
        <v>0</v>
      </c>
      <c r="G115" s="23">
        <v>0</v>
      </c>
      <c r="H115" s="23">
        <v>0</v>
      </c>
      <c r="I115" s="23">
        <v>2.9999999999999997E-4</v>
      </c>
      <c r="J115" s="23">
        <v>0</v>
      </c>
      <c r="K115" s="23">
        <v>0</v>
      </c>
    </row>
    <row r="116" spans="1:11" ht="13.4" customHeight="1">
      <c r="A116" t="s">
        <v>52</v>
      </c>
      <c r="B116" t="s">
        <v>318</v>
      </c>
      <c r="C116" s="23">
        <v>0</v>
      </c>
      <c r="D116" s="23">
        <v>0</v>
      </c>
      <c r="E116" s="23">
        <v>0</v>
      </c>
      <c r="F116" s="23">
        <v>0</v>
      </c>
      <c r="G116" s="23">
        <v>0</v>
      </c>
      <c r="H116" s="23">
        <v>0</v>
      </c>
      <c r="I116" s="23">
        <v>0</v>
      </c>
      <c r="J116" s="23">
        <v>0</v>
      </c>
      <c r="K116" s="23">
        <v>0</v>
      </c>
    </row>
    <row r="117" spans="1:11" ht="13.4" customHeight="1">
      <c r="A117" t="s">
        <v>53</v>
      </c>
      <c r="B117" t="s">
        <v>318</v>
      </c>
      <c r="C117" s="23">
        <v>0</v>
      </c>
      <c r="D117" s="23">
        <v>1E-4</v>
      </c>
      <c r="E117" s="23">
        <v>0</v>
      </c>
      <c r="F117" s="23">
        <v>0</v>
      </c>
      <c r="G117" s="23">
        <v>0</v>
      </c>
      <c r="H117" s="23">
        <v>0</v>
      </c>
      <c r="I117" s="23">
        <v>0</v>
      </c>
      <c r="J117" s="23">
        <v>0</v>
      </c>
      <c r="K117" s="23">
        <v>0</v>
      </c>
    </row>
    <row r="118" spans="1:11" ht="13.4" customHeight="1">
      <c r="A118" t="s">
        <v>54</v>
      </c>
      <c r="B118" t="s">
        <v>318</v>
      </c>
      <c r="C118" s="23">
        <v>0</v>
      </c>
      <c r="D118" s="23">
        <v>0</v>
      </c>
      <c r="E118" s="23">
        <v>0</v>
      </c>
      <c r="F118" s="23">
        <v>0</v>
      </c>
      <c r="G118" s="23">
        <v>0</v>
      </c>
      <c r="H118" s="23">
        <v>0</v>
      </c>
      <c r="I118" s="23">
        <v>0</v>
      </c>
      <c r="J118" s="23">
        <v>0</v>
      </c>
      <c r="K118" s="23">
        <v>0</v>
      </c>
    </row>
    <row r="119" spans="1:11" ht="13.4" customHeight="1">
      <c r="A119" t="s">
        <v>55</v>
      </c>
      <c r="B119" t="s">
        <v>318</v>
      </c>
      <c r="C119" s="23">
        <v>0</v>
      </c>
      <c r="D119" s="23">
        <v>0</v>
      </c>
      <c r="E119" s="23">
        <v>0</v>
      </c>
      <c r="F119" s="23">
        <v>0</v>
      </c>
      <c r="G119" s="23">
        <v>0</v>
      </c>
      <c r="H119" s="23">
        <v>0</v>
      </c>
      <c r="I119" s="23">
        <v>0</v>
      </c>
      <c r="J119" s="23">
        <v>0</v>
      </c>
      <c r="K119" s="23">
        <v>0</v>
      </c>
    </row>
    <row r="120" spans="1:11" ht="13.4" customHeight="1">
      <c r="A120" t="s">
        <v>56</v>
      </c>
      <c r="B120" t="s">
        <v>318</v>
      </c>
      <c r="C120" s="23">
        <v>0</v>
      </c>
      <c r="D120" s="23">
        <v>1E-4</v>
      </c>
      <c r="E120" s="23">
        <v>1E-4</v>
      </c>
      <c r="F120" s="23">
        <v>1E-4</v>
      </c>
      <c r="G120" s="23">
        <v>0</v>
      </c>
      <c r="H120" s="23">
        <v>0</v>
      </c>
      <c r="I120" s="23">
        <v>0</v>
      </c>
      <c r="J120" s="23">
        <v>0</v>
      </c>
      <c r="K120" s="23">
        <v>0</v>
      </c>
    </row>
    <row r="121" spans="1:11" ht="13.4" customHeight="1">
      <c r="A121" t="s">
        <v>57</v>
      </c>
      <c r="B121" t="s">
        <v>318</v>
      </c>
      <c r="C121" s="23">
        <v>0</v>
      </c>
      <c r="D121" s="23">
        <v>0</v>
      </c>
      <c r="E121" s="23">
        <v>0</v>
      </c>
      <c r="F121" s="23">
        <v>0</v>
      </c>
      <c r="G121" s="23">
        <v>0</v>
      </c>
      <c r="H121" s="23">
        <v>0</v>
      </c>
      <c r="I121" s="23">
        <v>0</v>
      </c>
      <c r="J121" s="23">
        <v>0</v>
      </c>
      <c r="K121" s="23">
        <v>0</v>
      </c>
    </row>
    <row r="122" spans="1:11" ht="13.4" customHeight="1">
      <c r="A122" t="s">
        <v>58</v>
      </c>
      <c r="B122" t="s">
        <v>318</v>
      </c>
      <c r="C122" s="23">
        <v>0</v>
      </c>
      <c r="D122" s="23">
        <v>0</v>
      </c>
      <c r="E122" s="23">
        <v>0</v>
      </c>
      <c r="F122" s="23">
        <v>0</v>
      </c>
      <c r="G122" s="23">
        <v>0</v>
      </c>
      <c r="H122" s="23">
        <v>0</v>
      </c>
      <c r="I122" s="23">
        <v>0</v>
      </c>
      <c r="J122" s="23">
        <v>0</v>
      </c>
      <c r="K122" s="23">
        <v>0</v>
      </c>
    </row>
    <row r="123" spans="1:11" ht="13.4" customHeight="1">
      <c r="A123" t="s">
        <v>59</v>
      </c>
      <c r="B123" t="s">
        <v>318</v>
      </c>
      <c r="C123" s="23">
        <v>0</v>
      </c>
      <c r="D123" s="23">
        <v>0</v>
      </c>
      <c r="E123" s="23">
        <v>0</v>
      </c>
      <c r="F123" s="23">
        <v>0</v>
      </c>
      <c r="G123" s="23">
        <v>1E-4</v>
      </c>
      <c r="H123" s="23">
        <v>0</v>
      </c>
      <c r="I123" s="23">
        <v>0</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0</v>
      </c>
      <c r="D125" s="23">
        <v>0</v>
      </c>
      <c r="E125" s="23">
        <v>0</v>
      </c>
      <c r="F125" s="23">
        <v>0</v>
      </c>
      <c r="G125" s="23">
        <v>0</v>
      </c>
      <c r="H125" s="23">
        <v>0</v>
      </c>
      <c r="I125" s="23">
        <v>0</v>
      </c>
      <c r="J125" s="23">
        <v>0</v>
      </c>
      <c r="K125" s="23">
        <v>0</v>
      </c>
    </row>
    <row r="126" spans="1:11" ht="13.4" customHeight="1">
      <c r="A126" t="s">
        <v>62</v>
      </c>
      <c r="B126" t="s">
        <v>318</v>
      </c>
      <c r="C126" s="23">
        <v>0</v>
      </c>
      <c r="D126" s="23">
        <v>0</v>
      </c>
      <c r="E126" s="23">
        <v>0</v>
      </c>
      <c r="F126" s="23">
        <v>0</v>
      </c>
      <c r="G126" s="23">
        <v>0</v>
      </c>
      <c r="H126" s="23">
        <v>0</v>
      </c>
      <c r="I126" s="23">
        <v>0</v>
      </c>
      <c r="J126" s="23">
        <v>0</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0</v>
      </c>
      <c r="D128" s="23">
        <v>0</v>
      </c>
      <c r="E128" s="23">
        <v>0</v>
      </c>
      <c r="F128" s="23">
        <v>0</v>
      </c>
      <c r="G128" s="23">
        <v>0</v>
      </c>
      <c r="H128" s="23">
        <v>0</v>
      </c>
      <c r="I128" s="23">
        <v>0</v>
      </c>
      <c r="J128" s="23">
        <v>0</v>
      </c>
      <c r="K128" s="23">
        <v>0</v>
      </c>
    </row>
    <row r="129" spans="1:11" ht="13.4" customHeight="1">
      <c r="A129" t="s">
        <v>65</v>
      </c>
      <c r="B129" t="s">
        <v>318</v>
      </c>
      <c r="C129" s="23">
        <v>0</v>
      </c>
      <c r="D129" s="23">
        <v>0</v>
      </c>
      <c r="E129" s="23">
        <v>0</v>
      </c>
      <c r="F129" s="23">
        <v>0</v>
      </c>
      <c r="G129" s="23">
        <v>0</v>
      </c>
      <c r="H129" s="23">
        <v>0</v>
      </c>
      <c r="I129" s="23">
        <v>0</v>
      </c>
      <c r="J129" s="23">
        <v>0</v>
      </c>
      <c r="K129" s="23">
        <v>0</v>
      </c>
    </row>
    <row r="130" spans="1:11" ht="13.4" customHeight="1">
      <c r="A130" t="s">
        <v>66</v>
      </c>
      <c r="B130" t="s">
        <v>318</v>
      </c>
      <c r="C130" s="23">
        <v>1E-4</v>
      </c>
      <c r="D130" s="23">
        <v>0</v>
      </c>
      <c r="E130" s="23">
        <v>1E-4</v>
      </c>
      <c r="F130" s="23">
        <v>1E-4</v>
      </c>
      <c r="G130" s="23">
        <v>1E-4</v>
      </c>
      <c r="H130" s="23">
        <v>1E-4</v>
      </c>
      <c r="I130" s="23">
        <v>2.9999999999999997E-4</v>
      </c>
      <c r="J130" s="23">
        <v>0</v>
      </c>
      <c r="K130" s="23">
        <v>0</v>
      </c>
    </row>
    <row r="131" spans="1:11" ht="13.4" customHeight="1">
      <c r="A131" t="s">
        <v>67</v>
      </c>
      <c r="B131" t="s">
        <v>318</v>
      </c>
      <c r="C131" s="23">
        <v>0</v>
      </c>
      <c r="D131" s="23">
        <v>0</v>
      </c>
      <c r="E131" s="23">
        <v>0</v>
      </c>
      <c r="F131" s="23">
        <v>0</v>
      </c>
      <c r="G131" s="23">
        <v>0</v>
      </c>
      <c r="H131" s="23">
        <v>0</v>
      </c>
      <c r="I131" s="23">
        <v>0</v>
      </c>
      <c r="J131" s="23">
        <v>0</v>
      </c>
      <c r="K131" s="23">
        <v>0</v>
      </c>
    </row>
    <row r="132" spans="1:11" ht="13.4" customHeight="1">
      <c r="A132" t="s">
        <v>68</v>
      </c>
      <c r="B132" t="s">
        <v>318</v>
      </c>
      <c r="C132" s="23">
        <v>0</v>
      </c>
      <c r="D132" s="23">
        <v>0</v>
      </c>
      <c r="E132" s="23">
        <v>0</v>
      </c>
      <c r="F132" s="23">
        <v>0</v>
      </c>
      <c r="G132" s="23">
        <v>0</v>
      </c>
      <c r="H132" s="23">
        <v>0</v>
      </c>
      <c r="I132" s="23">
        <v>1E-4</v>
      </c>
      <c r="J132" s="23">
        <v>0</v>
      </c>
      <c r="K132" s="23">
        <v>0</v>
      </c>
    </row>
    <row r="133" spans="1:11" ht="13.4" customHeight="1">
      <c r="A133" t="s">
        <v>69</v>
      </c>
      <c r="B133" t="s">
        <v>318</v>
      </c>
      <c r="C133" s="23">
        <v>0</v>
      </c>
      <c r="D133" s="23">
        <v>0</v>
      </c>
      <c r="E133" s="23">
        <v>0</v>
      </c>
      <c r="F133" s="23">
        <v>0</v>
      </c>
      <c r="G133" s="23">
        <v>0</v>
      </c>
      <c r="H133" s="23">
        <v>0</v>
      </c>
      <c r="I133" s="23">
        <v>0</v>
      </c>
      <c r="J133" s="23">
        <v>0</v>
      </c>
      <c r="K133" s="23">
        <v>0</v>
      </c>
    </row>
    <row r="134" spans="1:11" ht="13.4" customHeight="1">
      <c r="A134" t="s">
        <v>70</v>
      </c>
      <c r="B134" t="s">
        <v>318</v>
      </c>
      <c r="C134" s="23">
        <v>0</v>
      </c>
      <c r="D134" s="23">
        <v>0</v>
      </c>
      <c r="E134" s="23">
        <v>0</v>
      </c>
      <c r="F134" s="23">
        <v>0</v>
      </c>
      <c r="G134" s="23">
        <v>0</v>
      </c>
      <c r="H134" s="23">
        <v>0</v>
      </c>
      <c r="I134" s="23">
        <v>0</v>
      </c>
      <c r="J134" s="23">
        <v>0</v>
      </c>
      <c r="K134" s="23">
        <v>0</v>
      </c>
    </row>
    <row r="135" spans="1:11" ht="13.4" customHeight="1">
      <c r="A135" t="s">
        <v>71</v>
      </c>
      <c r="B135" t="s">
        <v>318</v>
      </c>
      <c r="C135" s="23">
        <v>1E-4</v>
      </c>
      <c r="D135" s="23">
        <v>1E-4</v>
      </c>
      <c r="E135" s="23">
        <v>2.0000000000000001E-4</v>
      </c>
      <c r="F135" s="23">
        <v>1E-4</v>
      </c>
      <c r="G135" s="23">
        <v>0</v>
      </c>
      <c r="H135" s="23">
        <v>1E-4</v>
      </c>
      <c r="I135" s="23">
        <v>0</v>
      </c>
      <c r="J135" s="23">
        <v>0</v>
      </c>
      <c r="K135" s="23">
        <v>0</v>
      </c>
    </row>
    <row r="136" spans="1:11" ht="13.4" customHeight="1">
      <c r="A136" t="s">
        <v>72</v>
      </c>
      <c r="B136" t="s">
        <v>318</v>
      </c>
      <c r="C136" s="23">
        <v>0</v>
      </c>
      <c r="D136" s="23">
        <v>0</v>
      </c>
      <c r="E136" s="23">
        <v>0</v>
      </c>
      <c r="F136" s="23">
        <v>0</v>
      </c>
      <c r="G136" s="23">
        <v>0</v>
      </c>
      <c r="H136" s="23">
        <v>0</v>
      </c>
      <c r="I136" s="23">
        <v>0</v>
      </c>
      <c r="J136" s="23">
        <v>0</v>
      </c>
      <c r="K136" s="23">
        <v>0</v>
      </c>
    </row>
    <row r="137" spans="1:11" ht="13.4" customHeight="1">
      <c r="A137" t="s">
        <v>73</v>
      </c>
      <c r="B137" t="s">
        <v>318</v>
      </c>
      <c r="C137" s="23">
        <v>0</v>
      </c>
      <c r="D137" s="23">
        <v>0</v>
      </c>
      <c r="E137" s="23">
        <v>0</v>
      </c>
      <c r="F137" s="23">
        <v>0</v>
      </c>
      <c r="G137" s="23">
        <v>0</v>
      </c>
      <c r="H137" s="23">
        <v>0</v>
      </c>
      <c r="I137" s="23">
        <v>0</v>
      </c>
      <c r="J137" s="23">
        <v>0</v>
      </c>
      <c r="K137" s="23">
        <v>0</v>
      </c>
    </row>
    <row r="138" spans="1:11" ht="13.4" customHeight="1">
      <c r="A138" t="s">
        <v>74</v>
      </c>
      <c r="B138" t="s">
        <v>318</v>
      </c>
      <c r="C138" s="23">
        <v>0</v>
      </c>
      <c r="D138" s="23">
        <v>0</v>
      </c>
      <c r="E138" s="23">
        <v>0</v>
      </c>
      <c r="F138" s="23">
        <v>1E-4</v>
      </c>
      <c r="G138" s="23">
        <v>0</v>
      </c>
      <c r="H138" s="23">
        <v>1E-4</v>
      </c>
      <c r="I138" s="23">
        <v>0</v>
      </c>
      <c r="J138" s="23">
        <v>0</v>
      </c>
      <c r="K138" s="23">
        <v>0</v>
      </c>
    </row>
    <row r="139" spans="1:11" ht="13.4" customHeight="1">
      <c r="A139" t="s">
        <v>75</v>
      </c>
      <c r="B139" t="s">
        <v>318</v>
      </c>
      <c r="C139" s="23">
        <v>0</v>
      </c>
      <c r="D139" s="23">
        <v>0</v>
      </c>
      <c r="E139" s="23">
        <v>0</v>
      </c>
      <c r="F139" s="23">
        <v>0</v>
      </c>
      <c r="G139" s="23">
        <v>0</v>
      </c>
      <c r="H139" s="23">
        <v>0</v>
      </c>
      <c r="I139" s="23">
        <v>0</v>
      </c>
      <c r="J139" s="23">
        <v>0</v>
      </c>
      <c r="K139" s="23">
        <v>0</v>
      </c>
    </row>
    <row r="140" spans="1:11" ht="13.4" customHeight="1">
      <c r="A140" t="s">
        <v>76</v>
      </c>
      <c r="B140" t="s">
        <v>318</v>
      </c>
      <c r="C140" s="23">
        <v>0</v>
      </c>
      <c r="D140" s="23">
        <v>0</v>
      </c>
      <c r="E140" s="23">
        <v>0</v>
      </c>
      <c r="F140" s="23">
        <v>0</v>
      </c>
      <c r="G140" s="23">
        <v>0</v>
      </c>
      <c r="H140" s="23">
        <v>0</v>
      </c>
      <c r="I140" s="23">
        <v>0</v>
      </c>
      <c r="J140" s="23">
        <v>0</v>
      </c>
      <c r="K140" s="23">
        <v>0</v>
      </c>
    </row>
    <row r="141" spans="1:11" ht="13.4" customHeight="1">
      <c r="A141" t="s">
        <v>77</v>
      </c>
      <c r="B141" t="s">
        <v>318</v>
      </c>
      <c r="C141" s="23">
        <v>0</v>
      </c>
      <c r="D141" s="23">
        <v>0</v>
      </c>
      <c r="E141" s="23">
        <v>0</v>
      </c>
      <c r="F141" s="23">
        <v>0</v>
      </c>
      <c r="G141" s="23">
        <v>0</v>
      </c>
      <c r="H141" s="23">
        <v>0</v>
      </c>
      <c r="I141" s="23">
        <v>0</v>
      </c>
      <c r="J141" s="23">
        <v>0</v>
      </c>
      <c r="K141" s="23">
        <v>0</v>
      </c>
    </row>
    <row r="142" spans="1:11" ht="13.4" customHeight="1">
      <c r="A142" t="s">
        <v>78</v>
      </c>
      <c r="B142" t="s">
        <v>318</v>
      </c>
      <c r="C142" s="23">
        <v>0</v>
      </c>
      <c r="D142" s="23">
        <v>0</v>
      </c>
      <c r="E142" s="23">
        <v>0</v>
      </c>
      <c r="F142" s="23">
        <v>0</v>
      </c>
      <c r="G142" s="23">
        <v>0</v>
      </c>
      <c r="H142" s="23">
        <v>0</v>
      </c>
      <c r="I142" s="23">
        <v>0</v>
      </c>
      <c r="J142" s="23">
        <v>0</v>
      </c>
      <c r="K142" s="23">
        <v>0</v>
      </c>
    </row>
    <row r="143" spans="1:11" ht="13.4" customHeight="1">
      <c r="A143" t="s">
        <v>79</v>
      </c>
      <c r="B143" t="s">
        <v>318</v>
      </c>
      <c r="C143" s="23">
        <v>0</v>
      </c>
      <c r="D143" s="23">
        <v>0</v>
      </c>
      <c r="E143" s="23">
        <v>0</v>
      </c>
      <c r="F143" s="23">
        <v>0</v>
      </c>
      <c r="G143" s="23">
        <v>0</v>
      </c>
      <c r="H143" s="23">
        <v>0</v>
      </c>
      <c r="I143" s="23">
        <v>0</v>
      </c>
      <c r="J143" s="23">
        <v>0</v>
      </c>
      <c r="K143" s="23">
        <v>0</v>
      </c>
    </row>
    <row r="144" spans="1:11" ht="13.4" customHeight="1">
      <c r="A144" t="s">
        <v>80</v>
      </c>
      <c r="B144" t="s">
        <v>318</v>
      </c>
      <c r="C144" s="23">
        <v>0</v>
      </c>
      <c r="D144" s="23">
        <v>0</v>
      </c>
      <c r="E144" s="23">
        <v>0</v>
      </c>
      <c r="F144" s="23">
        <v>0</v>
      </c>
      <c r="G144" s="23">
        <v>0</v>
      </c>
      <c r="H144" s="23">
        <v>0</v>
      </c>
      <c r="I144" s="23">
        <v>0</v>
      </c>
      <c r="J144" s="23">
        <v>0</v>
      </c>
      <c r="K144" s="23">
        <v>0</v>
      </c>
    </row>
    <row r="145" spans="1:11" ht="13.4" customHeight="1">
      <c r="A145" t="s">
        <v>81</v>
      </c>
      <c r="B145" t="s">
        <v>318</v>
      </c>
      <c r="C145" s="23">
        <v>0</v>
      </c>
      <c r="D145" s="23">
        <v>0</v>
      </c>
      <c r="E145" s="23">
        <v>0</v>
      </c>
      <c r="F145" s="23">
        <v>0</v>
      </c>
      <c r="G145" s="23">
        <v>0</v>
      </c>
      <c r="H145" s="23">
        <v>0</v>
      </c>
      <c r="I145" s="23">
        <v>0</v>
      </c>
      <c r="J145" s="23">
        <v>0</v>
      </c>
      <c r="K145" s="23">
        <v>0</v>
      </c>
    </row>
    <row r="146" spans="1:11" ht="13.4" customHeight="1">
      <c r="A146" t="s">
        <v>82</v>
      </c>
      <c r="B146" t="s">
        <v>318</v>
      </c>
      <c r="C146" s="23">
        <v>0</v>
      </c>
      <c r="D146" s="23">
        <v>0</v>
      </c>
      <c r="E146" s="23">
        <v>0</v>
      </c>
      <c r="F146" s="23">
        <v>0</v>
      </c>
      <c r="G146" s="23">
        <v>0</v>
      </c>
      <c r="H146" s="23">
        <v>0</v>
      </c>
      <c r="I146" s="23">
        <v>0</v>
      </c>
      <c r="J146" s="23">
        <v>1E-4</v>
      </c>
      <c r="K146" s="23">
        <v>0</v>
      </c>
    </row>
    <row r="147" spans="1:11" ht="13.4" customHeight="1">
      <c r="A147" t="s">
        <v>83</v>
      </c>
      <c r="B147" t="s">
        <v>318</v>
      </c>
      <c r="C147" s="23">
        <v>0</v>
      </c>
      <c r="D147" s="23">
        <v>0</v>
      </c>
      <c r="E147" s="23">
        <v>0</v>
      </c>
      <c r="F147" s="23">
        <v>0</v>
      </c>
      <c r="G147" s="23">
        <v>0</v>
      </c>
      <c r="H147" s="23">
        <v>0</v>
      </c>
      <c r="I147" s="23">
        <v>0</v>
      </c>
      <c r="J147" s="23">
        <v>0</v>
      </c>
      <c r="K147" s="23">
        <v>0</v>
      </c>
    </row>
    <row r="148" spans="1:11" ht="13.4" customHeight="1">
      <c r="A148" t="s">
        <v>84</v>
      </c>
      <c r="B148" t="s">
        <v>318</v>
      </c>
      <c r="C148" s="23">
        <v>1E-4</v>
      </c>
      <c r="D148" s="23">
        <v>0</v>
      </c>
      <c r="E148" s="23">
        <v>0</v>
      </c>
      <c r="F148" s="23">
        <v>1E-4</v>
      </c>
      <c r="G148" s="23">
        <v>0</v>
      </c>
      <c r="H148" s="23">
        <v>2.0000000000000001E-4</v>
      </c>
      <c r="I148" s="23">
        <v>2.0000000000000001E-4</v>
      </c>
      <c r="J148" s="23">
        <v>1E-4</v>
      </c>
      <c r="K148" s="23">
        <v>0</v>
      </c>
    </row>
    <row r="149" spans="1:11" ht="13.4" customHeight="1">
      <c r="A149" t="s">
        <v>85</v>
      </c>
      <c r="B149" t="s">
        <v>318</v>
      </c>
      <c r="C149" s="23">
        <v>0</v>
      </c>
      <c r="D149" s="23">
        <v>0</v>
      </c>
      <c r="E149" s="23">
        <v>0</v>
      </c>
      <c r="F149" s="23">
        <v>0</v>
      </c>
      <c r="G149" s="23">
        <v>0</v>
      </c>
      <c r="H149" s="23">
        <v>0</v>
      </c>
      <c r="I149" s="23">
        <v>0</v>
      </c>
      <c r="J149" s="23">
        <v>0</v>
      </c>
      <c r="K149" s="23">
        <v>0</v>
      </c>
    </row>
    <row r="150" spans="1:11" ht="13.4" customHeight="1">
      <c r="A150" t="s">
        <v>86</v>
      </c>
      <c r="B150" t="s">
        <v>318</v>
      </c>
      <c r="C150" s="23">
        <v>0</v>
      </c>
      <c r="D150" s="23">
        <v>0</v>
      </c>
      <c r="E150" s="23">
        <v>0</v>
      </c>
      <c r="F150" s="23">
        <v>0</v>
      </c>
      <c r="G150" s="23">
        <v>0</v>
      </c>
      <c r="H150" s="23">
        <v>0</v>
      </c>
      <c r="I150" s="23">
        <v>0</v>
      </c>
      <c r="J150" s="23">
        <v>0</v>
      </c>
      <c r="K150" s="23">
        <v>0</v>
      </c>
    </row>
    <row r="151" spans="1:11" ht="13.4" customHeight="1">
      <c r="A151" t="s">
        <v>87</v>
      </c>
      <c r="B151" t="s">
        <v>318</v>
      </c>
      <c r="C151" s="23">
        <v>0</v>
      </c>
      <c r="D151" s="23">
        <v>0</v>
      </c>
      <c r="E151" s="23">
        <v>0</v>
      </c>
      <c r="F151" s="23">
        <v>0</v>
      </c>
      <c r="G151" s="23">
        <v>0</v>
      </c>
      <c r="H151" s="23">
        <v>0</v>
      </c>
      <c r="I151" s="23">
        <v>0</v>
      </c>
      <c r="J151" s="23">
        <v>0</v>
      </c>
      <c r="K151" s="23">
        <v>0</v>
      </c>
    </row>
    <row r="152" spans="1:11" ht="13.4" customHeight="1">
      <c r="A152" t="s">
        <v>88</v>
      </c>
      <c r="B152" t="s">
        <v>318</v>
      </c>
      <c r="C152" s="23">
        <v>0</v>
      </c>
      <c r="D152" s="23">
        <v>0</v>
      </c>
      <c r="E152" s="23">
        <v>0</v>
      </c>
      <c r="F152" s="23">
        <v>0</v>
      </c>
      <c r="G152" s="23">
        <v>0</v>
      </c>
      <c r="H152" s="23">
        <v>0</v>
      </c>
      <c r="I152" s="23">
        <v>0</v>
      </c>
      <c r="J152" s="23">
        <v>0</v>
      </c>
      <c r="K152" s="23">
        <v>0</v>
      </c>
    </row>
    <row r="153" spans="1:11" ht="13.4" customHeight="1">
      <c r="A153" t="s">
        <v>89</v>
      </c>
      <c r="B153" t="s">
        <v>318</v>
      </c>
      <c r="C153" s="23">
        <v>0</v>
      </c>
      <c r="D153" s="23">
        <v>0</v>
      </c>
      <c r="E153" s="23">
        <v>0</v>
      </c>
      <c r="F153" s="23">
        <v>0</v>
      </c>
      <c r="G153" s="23">
        <v>0</v>
      </c>
      <c r="H153" s="23">
        <v>0</v>
      </c>
      <c r="I153" s="23">
        <v>0</v>
      </c>
      <c r="J153" s="23">
        <v>0</v>
      </c>
      <c r="K153" s="23">
        <v>0</v>
      </c>
    </row>
    <row r="154" spans="1:11" ht="13.4" customHeight="1">
      <c r="A154" t="s">
        <v>90</v>
      </c>
      <c r="B154" t="s">
        <v>318</v>
      </c>
      <c r="C154" s="23">
        <v>0</v>
      </c>
      <c r="D154" s="23">
        <v>0</v>
      </c>
      <c r="E154" s="23">
        <v>0</v>
      </c>
      <c r="F154" s="23">
        <v>0</v>
      </c>
      <c r="G154" s="23">
        <v>-1E-4</v>
      </c>
      <c r="H154" s="23">
        <v>0</v>
      </c>
      <c r="I154" s="23">
        <v>0</v>
      </c>
      <c r="J154" s="23">
        <v>-1E-4</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0</v>
      </c>
      <c r="D156" s="23">
        <v>0</v>
      </c>
      <c r="E156" s="23">
        <v>0</v>
      </c>
      <c r="F156" s="23">
        <v>0</v>
      </c>
      <c r="G156" s="23">
        <v>0</v>
      </c>
      <c r="H156" s="23">
        <v>0</v>
      </c>
      <c r="I156" s="23">
        <v>0</v>
      </c>
      <c r="J156" s="23">
        <v>-1E-4</v>
      </c>
      <c r="K156" s="23">
        <v>0</v>
      </c>
    </row>
    <row r="157" spans="1:11" ht="13.4" customHeight="1">
      <c r="A157" t="s">
        <v>93</v>
      </c>
      <c r="B157" t="s">
        <v>318</v>
      </c>
      <c r="C157" s="23">
        <v>0</v>
      </c>
      <c r="D157" s="23">
        <v>-1E-4</v>
      </c>
      <c r="E157" s="23">
        <v>0</v>
      </c>
      <c r="F157" s="23">
        <v>0</v>
      </c>
      <c r="G157" s="23">
        <v>0</v>
      </c>
      <c r="H157" s="23">
        <v>0</v>
      </c>
      <c r="I157" s="23">
        <v>0</v>
      </c>
      <c r="J157" s="23">
        <v>0</v>
      </c>
      <c r="K157" s="23">
        <v>0</v>
      </c>
    </row>
    <row r="158" spans="1:11" ht="13.4" customHeight="1">
      <c r="A158" t="s">
        <v>94</v>
      </c>
      <c r="B158" t="s">
        <v>318</v>
      </c>
      <c r="C158" s="23">
        <v>0</v>
      </c>
      <c r="D158" s="23">
        <v>0</v>
      </c>
      <c r="E158" s="23">
        <v>0</v>
      </c>
      <c r="F158" s="23">
        <v>0</v>
      </c>
      <c r="G158" s="23">
        <v>0</v>
      </c>
      <c r="H158" s="23">
        <v>0</v>
      </c>
      <c r="I158" s="23">
        <v>0</v>
      </c>
      <c r="J158" s="23">
        <v>0</v>
      </c>
      <c r="K158" s="23">
        <v>0</v>
      </c>
    </row>
    <row r="159" spans="1:11" ht="13.4" customHeight="1">
      <c r="A159" t="s">
        <v>95</v>
      </c>
      <c r="B159" t="s">
        <v>318</v>
      </c>
      <c r="C159" s="23">
        <v>0</v>
      </c>
      <c r="D159" s="23">
        <v>0</v>
      </c>
      <c r="E159" s="23">
        <v>0</v>
      </c>
      <c r="F159" s="23">
        <v>0</v>
      </c>
      <c r="G159" s="23">
        <v>0</v>
      </c>
      <c r="H159" s="23">
        <v>0</v>
      </c>
      <c r="I159" s="23">
        <v>0</v>
      </c>
      <c r="J159" s="23">
        <v>0</v>
      </c>
      <c r="K159" s="23">
        <v>0</v>
      </c>
    </row>
    <row r="160" spans="1:11" ht="13.4" customHeight="1">
      <c r="A160" t="s">
        <v>96</v>
      </c>
      <c r="B160" t="s">
        <v>318</v>
      </c>
      <c r="C160" s="23">
        <v>0</v>
      </c>
      <c r="D160" s="23">
        <v>0</v>
      </c>
      <c r="E160" s="23">
        <v>0</v>
      </c>
      <c r="F160" s="23">
        <v>0</v>
      </c>
      <c r="G160" s="23">
        <v>0</v>
      </c>
      <c r="H160" s="23">
        <v>0</v>
      </c>
      <c r="I160" s="23">
        <v>0</v>
      </c>
      <c r="J160" s="23">
        <v>0</v>
      </c>
      <c r="K160" s="23">
        <v>0</v>
      </c>
    </row>
    <row r="161" spans="1:11" ht="13.4" customHeight="1">
      <c r="A161" t="s">
        <v>97</v>
      </c>
      <c r="B161" t="s">
        <v>318</v>
      </c>
      <c r="C161" s="23">
        <v>0</v>
      </c>
      <c r="D161" s="23">
        <v>0</v>
      </c>
      <c r="E161" s="23">
        <v>0</v>
      </c>
      <c r="F161" s="23">
        <v>0</v>
      </c>
      <c r="G161" s="23">
        <v>0</v>
      </c>
      <c r="H161" s="23">
        <v>0</v>
      </c>
      <c r="I161" s="23">
        <v>0</v>
      </c>
      <c r="J161" s="23">
        <v>0</v>
      </c>
      <c r="K161" s="23">
        <v>0</v>
      </c>
    </row>
    <row r="162" spans="1:11" ht="13.4" customHeight="1">
      <c r="A162" t="s">
        <v>98</v>
      </c>
      <c r="B162" t="s">
        <v>318</v>
      </c>
      <c r="C162" s="23">
        <v>0</v>
      </c>
      <c r="D162" s="23">
        <v>0</v>
      </c>
      <c r="E162" s="23">
        <v>-1E-4</v>
      </c>
      <c r="F162" s="23">
        <v>0</v>
      </c>
      <c r="G162" s="23">
        <v>0</v>
      </c>
      <c r="H162" s="23">
        <v>0</v>
      </c>
      <c r="I162" s="23">
        <v>0</v>
      </c>
      <c r="J162" s="23">
        <v>0</v>
      </c>
      <c r="K162" s="23">
        <v>-1E-4</v>
      </c>
    </row>
    <row r="163" spans="1:11" ht="13.4" customHeight="1">
      <c r="A163" t="s">
        <v>99</v>
      </c>
      <c r="B163" t="s">
        <v>317</v>
      </c>
      <c r="C163" s="23">
        <v>0</v>
      </c>
      <c r="D163" s="23">
        <v>0</v>
      </c>
      <c r="E163" s="23">
        <v>0</v>
      </c>
      <c r="F163" s="23">
        <v>0</v>
      </c>
      <c r="G163" s="23">
        <v>0</v>
      </c>
      <c r="H163" s="23">
        <v>0</v>
      </c>
      <c r="I163" s="23">
        <v>1E-4</v>
      </c>
      <c r="J163" s="23">
        <v>0</v>
      </c>
      <c r="K163" s="23">
        <v>0</v>
      </c>
    </row>
    <row r="164" spans="1:11" ht="13.4" customHeight="1">
      <c r="A164" t="s">
        <v>100</v>
      </c>
      <c r="B164" t="s">
        <v>317</v>
      </c>
      <c r="C164" s="23">
        <v>1E-4</v>
      </c>
      <c r="D164" s="23">
        <v>1E-4</v>
      </c>
      <c r="E164" s="23">
        <v>1E-4</v>
      </c>
      <c r="F164" s="23">
        <v>1E-4</v>
      </c>
      <c r="G164" s="23">
        <v>1E-4</v>
      </c>
      <c r="H164" s="23">
        <v>0</v>
      </c>
      <c r="I164" s="23">
        <v>1E-4</v>
      </c>
      <c r="J164" s="23">
        <v>1E-4</v>
      </c>
      <c r="K164" s="23">
        <v>1E-4</v>
      </c>
    </row>
    <row r="165" spans="1:11" ht="13.4" customHeight="1">
      <c r="A165" t="s">
        <v>101</v>
      </c>
      <c r="B165" t="s">
        <v>317</v>
      </c>
      <c r="C165" s="23">
        <v>0</v>
      </c>
      <c r="D165" s="23">
        <v>0</v>
      </c>
      <c r="E165" s="23">
        <v>0</v>
      </c>
      <c r="F165" s="23">
        <v>0</v>
      </c>
      <c r="G165" s="23">
        <v>0</v>
      </c>
      <c r="H165" s="23">
        <v>0</v>
      </c>
      <c r="I165" s="23">
        <v>0</v>
      </c>
      <c r="J165" s="23">
        <v>0</v>
      </c>
      <c r="K165" s="23">
        <v>0</v>
      </c>
    </row>
    <row r="166" spans="1:11" ht="13.4" customHeight="1">
      <c r="A166" t="s">
        <v>102</v>
      </c>
      <c r="B166" t="s">
        <v>317</v>
      </c>
      <c r="C166" s="23">
        <v>1E-4</v>
      </c>
      <c r="D166" s="23">
        <v>1E-4</v>
      </c>
      <c r="E166" s="23">
        <v>1E-4</v>
      </c>
      <c r="F166" s="23">
        <v>1E-4</v>
      </c>
      <c r="G166" s="23">
        <v>1E-4</v>
      </c>
      <c r="H166" s="23">
        <v>1E-4</v>
      </c>
      <c r="I166" s="23">
        <v>1E-4</v>
      </c>
      <c r="J166" s="23">
        <v>0</v>
      </c>
      <c r="K166" s="23">
        <v>1E-4</v>
      </c>
    </row>
    <row r="167" spans="1:11" ht="13.4" customHeight="1">
      <c r="A167" t="s">
        <v>103</v>
      </c>
      <c r="B167" t="s">
        <v>317</v>
      </c>
      <c r="C167" s="23">
        <v>0</v>
      </c>
      <c r="D167" s="23">
        <v>0</v>
      </c>
      <c r="E167" s="23">
        <v>0</v>
      </c>
      <c r="F167" s="23">
        <v>0</v>
      </c>
      <c r="G167" s="23">
        <v>0</v>
      </c>
      <c r="H167" s="23">
        <v>0</v>
      </c>
      <c r="I167" s="23">
        <v>0</v>
      </c>
      <c r="J167" s="23">
        <v>0</v>
      </c>
      <c r="K167" s="23">
        <v>0</v>
      </c>
    </row>
    <row r="168" spans="1:11" ht="13.4" customHeight="1">
      <c r="A168" t="s">
        <v>104</v>
      </c>
      <c r="B168" t="s">
        <v>316</v>
      </c>
      <c r="C168" s="23">
        <v>1E-4</v>
      </c>
      <c r="D168" s="23">
        <v>1E-4</v>
      </c>
      <c r="E168" s="23">
        <v>1E-4</v>
      </c>
      <c r="F168" s="23">
        <v>1E-4</v>
      </c>
      <c r="G168" s="23">
        <v>0</v>
      </c>
      <c r="H168" s="23">
        <v>0</v>
      </c>
      <c r="I168" s="23">
        <v>1E-4</v>
      </c>
      <c r="J168" s="23">
        <v>0</v>
      </c>
      <c r="K168" s="23">
        <v>1E-4</v>
      </c>
    </row>
    <row r="169" spans="1:11" ht="13.4" customHeight="1">
      <c r="A169" t="s">
        <v>105</v>
      </c>
      <c r="B169" t="s">
        <v>316</v>
      </c>
      <c r="C169" s="23">
        <v>-1E-4</v>
      </c>
      <c r="D169" s="23">
        <v>-1E-4</v>
      </c>
      <c r="E169" s="23">
        <v>-1E-4</v>
      </c>
      <c r="F169" s="23">
        <v>-1E-4</v>
      </c>
      <c r="G169" s="23">
        <v>-1E-4</v>
      </c>
      <c r="H169" s="23">
        <v>0</v>
      </c>
      <c r="I169" s="23">
        <v>0</v>
      </c>
      <c r="J169" s="23">
        <v>-1E-4</v>
      </c>
      <c r="K169" s="23">
        <v>-1E-4</v>
      </c>
    </row>
    <row r="170" spans="1:11" ht="13.4" customHeight="1">
      <c r="A170" t="s">
        <v>106</v>
      </c>
      <c r="B170" t="s">
        <v>316</v>
      </c>
      <c r="C170" s="23">
        <v>1.1999999999999999E-3</v>
      </c>
      <c r="D170" s="23">
        <v>1.1999999999999999E-3</v>
      </c>
      <c r="E170" s="23">
        <v>1.1999999999999999E-3</v>
      </c>
      <c r="F170" s="23">
        <v>1.2999999999999999E-3</v>
      </c>
      <c r="G170" s="23">
        <v>1.1000000000000001E-3</v>
      </c>
      <c r="H170" s="23">
        <v>1.2999999999999999E-3</v>
      </c>
      <c r="I170" s="23">
        <v>8.0000000000000004E-4</v>
      </c>
      <c r="J170" s="23">
        <v>1.1999999999999999E-3</v>
      </c>
      <c r="K170" s="23">
        <v>5.0000000000000001E-4</v>
      </c>
    </row>
    <row r="171" spans="1:11" ht="13.4" customHeight="1">
      <c r="A171" t="s">
        <v>107</v>
      </c>
      <c r="B171" t="s">
        <v>316</v>
      </c>
      <c r="C171" s="23">
        <v>5.9999999999999995E-4</v>
      </c>
      <c r="D171" s="23">
        <v>5.9999999999999995E-4</v>
      </c>
      <c r="E171" s="23">
        <v>6.9999999999999999E-4</v>
      </c>
      <c r="F171" s="23">
        <v>5.9999999999999995E-4</v>
      </c>
      <c r="G171" s="23">
        <v>6.9999999999999999E-4</v>
      </c>
      <c r="H171" s="23">
        <v>5.0000000000000001E-4</v>
      </c>
      <c r="I171" s="23">
        <v>5.9999999999999995E-4</v>
      </c>
      <c r="J171" s="23">
        <v>6.9999999999999999E-4</v>
      </c>
      <c r="K171" s="23">
        <v>6.9999999999999999E-4</v>
      </c>
    </row>
    <row r="172" spans="1:11" ht="13.4" customHeight="1">
      <c r="A172" t="s">
        <v>108</v>
      </c>
      <c r="B172" t="s">
        <v>315</v>
      </c>
      <c r="C172" s="23">
        <v>5.0000000000000001E-4</v>
      </c>
      <c r="D172" s="23">
        <v>5.0000000000000001E-4</v>
      </c>
      <c r="E172" s="23">
        <v>5.9999999999999995E-4</v>
      </c>
      <c r="F172" s="23">
        <v>5.0000000000000001E-4</v>
      </c>
      <c r="G172" s="23">
        <v>5.9999999999999995E-4</v>
      </c>
      <c r="H172" s="23">
        <v>4.0000000000000002E-4</v>
      </c>
      <c r="I172" s="23">
        <v>5.9999999999999995E-4</v>
      </c>
      <c r="J172" s="23">
        <v>4.0000000000000002E-4</v>
      </c>
      <c r="K172" s="23">
        <v>4.0000000000000002E-4</v>
      </c>
    </row>
    <row r="173" spans="1:11" ht="13.4" customHeight="1">
      <c r="A173" t="s">
        <v>109</v>
      </c>
      <c r="B173" t="s">
        <v>314</v>
      </c>
      <c r="C173" s="23">
        <v>4.0000000000000002E-4</v>
      </c>
      <c r="D173" s="23">
        <v>5.0000000000000001E-4</v>
      </c>
      <c r="E173" s="23">
        <v>5.0000000000000001E-4</v>
      </c>
      <c r="F173" s="23">
        <v>4.0000000000000002E-4</v>
      </c>
      <c r="G173" s="23">
        <v>5.0000000000000001E-4</v>
      </c>
      <c r="H173" s="23">
        <v>2.9999999999999997E-4</v>
      </c>
      <c r="I173" s="23">
        <v>5.0000000000000001E-4</v>
      </c>
      <c r="J173" s="23">
        <v>2.9999999999999997E-4</v>
      </c>
      <c r="K173" s="23">
        <v>4.0000000000000002E-4</v>
      </c>
    </row>
    <row r="174" spans="1:11" ht="13.4" customHeight="1">
      <c r="A174" t="s">
        <v>110</v>
      </c>
      <c r="B174" t="s">
        <v>313</v>
      </c>
      <c r="C174" s="23">
        <v>-1E-4</v>
      </c>
      <c r="D174" s="23">
        <v>-1E-4</v>
      </c>
      <c r="E174" s="23">
        <v>-1E-4</v>
      </c>
      <c r="F174" s="23">
        <v>-1E-4</v>
      </c>
      <c r="G174" s="23">
        <v>-1E-4</v>
      </c>
      <c r="H174" s="23">
        <v>-1E-4</v>
      </c>
      <c r="I174" s="23">
        <v>-1E-4</v>
      </c>
      <c r="J174" s="23">
        <v>-2.0000000000000001E-4</v>
      </c>
      <c r="K174" s="23">
        <v>-1E-4</v>
      </c>
    </row>
    <row r="175" spans="1:11" ht="13.4" customHeight="1">
      <c r="A175" t="s">
        <v>111</v>
      </c>
      <c r="B175" t="s">
        <v>313</v>
      </c>
      <c r="C175" s="23">
        <v>1E-4</v>
      </c>
      <c r="D175" s="23">
        <v>1E-4</v>
      </c>
      <c r="E175" s="23">
        <v>1E-4</v>
      </c>
      <c r="F175" s="23">
        <v>1E-4</v>
      </c>
      <c r="G175" s="23">
        <v>1E-4</v>
      </c>
      <c r="H175" s="23">
        <v>1E-4</v>
      </c>
      <c r="I175" s="23">
        <v>1E-4</v>
      </c>
      <c r="J175" s="23">
        <v>1E-4</v>
      </c>
      <c r="K175" s="23">
        <v>1E-4</v>
      </c>
    </row>
    <row r="176" spans="1:11" ht="13.4" customHeight="1">
      <c r="A176" t="s">
        <v>112</v>
      </c>
      <c r="B176" t="s">
        <v>312</v>
      </c>
      <c r="C176" s="23">
        <v>1.1000000000000001E-3</v>
      </c>
      <c r="D176" s="23">
        <v>1.1000000000000001E-3</v>
      </c>
      <c r="E176" s="23">
        <v>1.1999999999999999E-3</v>
      </c>
      <c r="F176" s="23">
        <v>1.2999999999999999E-3</v>
      </c>
      <c r="G176" s="23">
        <v>1.4E-3</v>
      </c>
      <c r="H176" s="23">
        <v>1E-3</v>
      </c>
      <c r="I176" s="23">
        <v>1.4E-3</v>
      </c>
      <c r="J176" s="23">
        <v>8.9999999999999998E-4</v>
      </c>
      <c r="K176" s="23">
        <v>5.9999999999999995E-4</v>
      </c>
    </row>
    <row r="177" spans="1:11" ht="13.4" customHeight="1">
      <c r="A177" t="s">
        <v>113</v>
      </c>
      <c r="B177" t="s">
        <v>312</v>
      </c>
      <c r="C177" s="23">
        <v>0</v>
      </c>
      <c r="D177" s="23">
        <v>0</v>
      </c>
      <c r="E177" s="23">
        <v>0</v>
      </c>
      <c r="F177" s="23">
        <v>0</v>
      </c>
      <c r="G177" s="23">
        <v>0</v>
      </c>
      <c r="H177" s="23">
        <v>0</v>
      </c>
      <c r="I177" s="23">
        <v>0</v>
      </c>
      <c r="J177" s="23">
        <v>0</v>
      </c>
      <c r="K177" s="23">
        <v>0</v>
      </c>
    </row>
    <row r="178" spans="1:11" ht="13.4" customHeight="1">
      <c r="A178" t="s">
        <v>114</v>
      </c>
      <c r="B178" t="s">
        <v>312</v>
      </c>
      <c r="C178" s="23">
        <v>-1E-4</v>
      </c>
      <c r="D178" s="23">
        <v>-1E-4</v>
      </c>
      <c r="E178" s="23">
        <v>0</v>
      </c>
      <c r="F178" s="23">
        <v>-1E-4</v>
      </c>
      <c r="G178" s="23">
        <v>-1E-4</v>
      </c>
      <c r="H178" s="23">
        <v>-1E-4</v>
      </c>
      <c r="I178" s="23">
        <v>-2.0000000000000001E-4</v>
      </c>
      <c r="J178" s="23">
        <v>-1E-4</v>
      </c>
      <c r="K178" s="23">
        <v>0</v>
      </c>
    </row>
    <row r="179" spans="1:11" ht="13.4" customHeight="1">
      <c r="A179" t="s">
        <v>115</v>
      </c>
      <c r="B179" t="s">
        <v>312</v>
      </c>
      <c r="C179" s="23">
        <v>0</v>
      </c>
      <c r="D179" s="23">
        <v>0</v>
      </c>
      <c r="E179" s="23">
        <v>0</v>
      </c>
      <c r="F179" s="23">
        <v>0</v>
      </c>
      <c r="G179" s="23">
        <v>0</v>
      </c>
      <c r="H179" s="23">
        <v>0</v>
      </c>
      <c r="I179" s="23">
        <v>0</v>
      </c>
      <c r="J179" s="23">
        <v>0</v>
      </c>
      <c r="K179" s="23">
        <v>0</v>
      </c>
    </row>
    <row r="180" spans="1:11" ht="13.4" customHeight="1">
      <c r="A180" t="s">
        <v>116</v>
      </c>
      <c r="B180" t="s">
        <v>312</v>
      </c>
      <c r="C180" s="23">
        <v>0</v>
      </c>
      <c r="D180" s="23">
        <v>0</v>
      </c>
      <c r="E180" s="23">
        <v>0</v>
      </c>
      <c r="F180" s="23">
        <v>0</v>
      </c>
      <c r="G180" s="23">
        <v>0</v>
      </c>
      <c r="H180" s="23">
        <v>0</v>
      </c>
      <c r="I180" s="23">
        <v>0</v>
      </c>
      <c r="J180" s="23">
        <v>0</v>
      </c>
      <c r="K180" s="23">
        <v>0</v>
      </c>
    </row>
    <row r="181" spans="1:11" ht="13.4" customHeight="1">
      <c r="A181" t="s">
        <v>117</v>
      </c>
      <c r="B181" t="s">
        <v>312</v>
      </c>
      <c r="C181" s="23">
        <v>-1E-4</v>
      </c>
      <c r="D181" s="23">
        <v>-1E-4</v>
      </c>
      <c r="E181" s="23">
        <v>-1E-4</v>
      </c>
      <c r="F181" s="23">
        <v>-1E-4</v>
      </c>
      <c r="G181" s="23">
        <v>-1E-4</v>
      </c>
      <c r="H181" s="23">
        <v>-1E-4</v>
      </c>
      <c r="I181" s="23">
        <v>0</v>
      </c>
      <c r="J181" s="23">
        <v>-1E-4</v>
      </c>
      <c r="K181" s="23">
        <v>0</v>
      </c>
    </row>
    <row r="182" spans="1:11" ht="13.4" customHeight="1">
      <c r="A182" t="s">
        <v>118</v>
      </c>
      <c r="B182" t="s">
        <v>311</v>
      </c>
      <c r="C182" s="23">
        <v>0</v>
      </c>
      <c r="D182" s="23">
        <v>0</v>
      </c>
      <c r="E182" s="23">
        <v>0</v>
      </c>
      <c r="F182" s="23">
        <v>0</v>
      </c>
      <c r="G182" s="23">
        <v>0</v>
      </c>
      <c r="H182" s="23">
        <v>0</v>
      </c>
      <c r="I182" s="23">
        <v>0</v>
      </c>
      <c r="J182" s="23">
        <v>0</v>
      </c>
      <c r="K182" s="23">
        <v>0</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0</v>
      </c>
      <c r="D184" s="23">
        <v>0</v>
      </c>
      <c r="E184" s="23">
        <v>0</v>
      </c>
      <c r="F184" s="23">
        <v>0</v>
      </c>
      <c r="G184" s="23">
        <v>0</v>
      </c>
      <c r="H184" s="23">
        <v>0</v>
      </c>
      <c r="I184" s="23">
        <v>0</v>
      </c>
      <c r="J184" s="23">
        <v>0</v>
      </c>
      <c r="K184" s="23">
        <v>0</v>
      </c>
    </row>
    <row r="185" spans="1:11" ht="13.4" customHeight="1">
      <c r="A185" t="s">
        <v>121</v>
      </c>
      <c r="B185" t="s">
        <v>311</v>
      </c>
      <c r="C185" s="23">
        <v>0</v>
      </c>
      <c r="D185" s="23">
        <v>0</v>
      </c>
      <c r="E185" s="23">
        <v>0</v>
      </c>
      <c r="F185" s="23">
        <v>0</v>
      </c>
      <c r="G185" s="23">
        <v>0</v>
      </c>
      <c r="H185" s="23">
        <v>0</v>
      </c>
      <c r="I185" s="23">
        <v>0</v>
      </c>
      <c r="J185" s="23">
        <v>0</v>
      </c>
      <c r="K185" s="23">
        <v>0</v>
      </c>
    </row>
    <row r="186" spans="1:11" ht="13.4" customHeight="1">
      <c r="A186" t="s">
        <v>122</v>
      </c>
      <c r="B186" t="s">
        <v>311</v>
      </c>
      <c r="C186" s="23">
        <v>0</v>
      </c>
      <c r="D186" s="23">
        <v>1E-4</v>
      </c>
      <c r="E186" s="23">
        <v>1E-4</v>
      </c>
      <c r="F186" s="23">
        <v>0</v>
      </c>
      <c r="G186" s="23">
        <v>0</v>
      </c>
      <c r="H186" s="23">
        <v>0</v>
      </c>
      <c r="I186" s="23">
        <v>1E-4</v>
      </c>
      <c r="J186" s="23">
        <v>0</v>
      </c>
      <c r="K186" s="23">
        <v>1E-4</v>
      </c>
    </row>
    <row r="187" spans="1:11" ht="13.4" customHeight="1">
      <c r="A187" t="s">
        <v>123</v>
      </c>
      <c r="B187" t="s">
        <v>311</v>
      </c>
      <c r="C187" s="23">
        <v>0</v>
      </c>
      <c r="D187" s="23">
        <v>0</v>
      </c>
      <c r="E187" s="23">
        <v>0</v>
      </c>
      <c r="F187" s="23">
        <v>0</v>
      </c>
      <c r="G187" s="23">
        <v>0</v>
      </c>
      <c r="H187" s="23">
        <v>0</v>
      </c>
      <c r="I187" s="23">
        <v>0</v>
      </c>
      <c r="J187" s="23">
        <v>0</v>
      </c>
      <c r="K187" s="23">
        <v>0</v>
      </c>
    </row>
    <row r="188" spans="1:11" ht="13.4" customHeight="1">
      <c r="A188" t="s">
        <v>124</v>
      </c>
      <c r="B188" t="s">
        <v>310</v>
      </c>
      <c r="C188" s="23">
        <v>2.9999999999999997E-4</v>
      </c>
      <c r="D188" s="23">
        <v>4.0000000000000002E-4</v>
      </c>
      <c r="E188" s="23">
        <v>4.0000000000000002E-4</v>
      </c>
      <c r="F188" s="23">
        <v>2.0000000000000001E-4</v>
      </c>
      <c r="G188" s="23">
        <v>2.9999999999999997E-4</v>
      </c>
      <c r="H188" s="23">
        <v>1E-4</v>
      </c>
      <c r="I188" s="23">
        <v>2.0000000000000001E-4</v>
      </c>
      <c r="J188" s="23">
        <v>1E-4</v>
      </c>
      <c r="K188" s="23">
        <v>1E-4</v>
      </c>
    </row>
    <row r="189" spans="1:11" ht="13.4" customHeight="1">
      <c r="A189" t="s">
        <v>125</v>
      </c>
      <c r="B189" t="s">
        <v>310</v>
      </c>
      <c r="C189" s="23">
        <v>0</v>
      </c>
      <c r="D189" s="23">
        <v>0</v>
      </c>
      <c r="E189" s="23">
        <v>0</v>
      </c>
      <c r="F189" s="23">
        <v>0</v>
      </c>
      <c r="G189" s="23">
        <v>0</v>
      </c>
      <c r="H189" s="23">
        <v>0</v>
      </c>
      <c r="I189" s="23">
        <v>0</v>
      </c>
      <c r="J189" s="23">
        <v>0</v>
      </c>
      <c r="K189" s="23">
        <v>0</v>
      </c>
    </row>
    <row r="190" spans="1:11" ht="13.4" customHeight="1">
      <c r="A190" t="s">
        <v>126</v>
      </c>
      <c r="B190" t="s">
        <v>310</v>
      </c>
      <c r="C190" s="23">
        <v>1E-4</v>
      </c>
      <c r="D190" s="23">
        <v>1E-4</v>
      </c>
      <c r="E190" s="23">
        <v>1E-4</v>
      </c>
      <c r="F190" s="23">
        <v>1E-4</v>
      </c>
      <c r="G190" s="23">
        <v>1E-4</v>
      </c>
      <c r="H190" s="23">
        <v>0</v>
      </c>
      <c r="I190" s="23">
        <v>1E-4</v>
      </c>
      <c r="J190" s="23">
        <v>0</v>
      </c>
      <c r="K190" s="23">
        <v>1E-4</v>
      </c>
    </row>
    <row r="191" spans="1:11" ht="13.4" customHeight="1">
      <c r="A191" t="s">
        <v>127</v>
      </c>
      <c r="B191" t="s">
        <v>309</v>
      </c>
      <c r="C191" s="23">
        <v>0</v>
      </c>
      <c r="D191" s="23">
        <v>0</v>
      </c>
      <c r="E191" s="23">
        <v>0</v>
      </c>
      <c r="F191" s="23">
        <v>0</v>
      </c>
      <c r="G191" s="23">
        <v>0</v>
      </c>
      <c r="H191" s="23">
        <v>0</v>
      </c>
      <c r="I191" s="23">
        <v>0</v>
      </c>
      <c r="J191" s="23">
        <v>0</v>
      </c>
      <c r="K191" s="23">
        <v>0</v>
      </c>
    </row>
    <row r="192" spans="1:11" ht="13.4" customHeight="1">
      <c r="A192" t="s">
        <v>128</v>
      </c>
      <c r="B192" t="s">
        <v>309</v>
      </c>
      <c r="C192" s="23">
        <v>6.9999999999999999E-4</v>
      </c>
      <c r="D192" s="23">
        <v>8.0000000000000004E-4</v>
      </c>
      <c r="E192" s="23">
        <v>8.0000000000000004E-4</v>
      </c>
      <c r="F192" s="23">
        <v>6.9999999999999999E-4</v>
      </c>
      <c r="G192" s="23">
        <v>8.9999999999999998E-4</v>
      </c>
      <c r="H192" s="23">
        <v>5.0000000000000001E-4</v>
      </c>
      <c r="I192" s="23">
        <v>8.0000000000000004E-4</v>
      </c>
      <c r="J192" s="23">
        <v>5.9999999999999995E-4</v>
      </c>
      <c r="K192" s="23">
        <v>5.9999999999999995E-4</v>
      </c>
    </row>
    <row r="193" spans="1:11" ht="13.4" customHeight="1">
      <c r="A193" t="s">
        <v>129</v>
      </c>
      <c r="B193" t="s">
        <v>309</v>
      </c>
      <c r="C193" s="23">
        <v>2.0000000000000001E-4</v>
      </c>
      <c r="D193" s="23">
        <v>2.9999999999999997E-4</v>
      </c>
      <c r="E193" s="23">
        <v>2.0000000000000001E-4</v>
      </c>
      <c r="F193" s="23">
        <v>2.0000000000000001E-4</v>
      </c>
      <c r="G193" s="23">
        <v>1E-4</v>
      </c>
      <c r="H193" s="23">
        <v>1E-4</v>
      </c>
      <c r="I193" s="23">
        <v>0</v>
      </c>
      <c r="J193" s="23">
        <v>0</v>
      </c>
      <c r="K193" s="23">
        <v>1E-4</v>
      </c>
    </row>
    <row r="194" spans="1:11" ht="13.4" customHeight="1">
      <c r="A194" t="s">
        <v>130</v>
      </c>
      <c r="B194" t="s">
        <v>308</v>
      </c>
      <c r="C194" s="23">
        <v>4.0000000000000002E-4</v>
      </c>
      <c r="D194" s="23">
        <v>4.0000000000000002E-4</v>
      </c>
      <c r="E194" s="23">
        <v>4.0000000000000002E-4</v>
      </c>
      <c r="F194" s="23">
        <v>2.9999999999999997E-4</v>
      </c>
      <c r="G194" s="23">
        <v>2.9999999999999997E-4</v>
      </c>
      <c r="H194" s="23">
        <v>2.9999999999999997E-4</v>
      </c>
      <c r="I194" s="23">
        <v>2.0000000000000001E-4</v>
      </c>
      <c r="J194" s="23">
        <v>2.9999999999999997E-4</v>
      </c>
      <c r="K194" s="23">
        <v>5.0000000000000001E-4</v>
      </c>
    </row>
    <row r="195" spans="1:11" ht="13.4" customHeight="1">
      <c r="A195" t="s">
        <v>131</v>
      </c>
      <c r="B195" t="s">
        <v>308</v>
      </c>
      <c r="C195" s="23">
        <v>0</v>
      </c>
      <c r="D195" s="23">
        <v>0</v>
      </c>
      <c r="E195" s="23">
        <v>0</v>
      </c>
      <c r="F195" s="23">
        <v>0</v>
      </c>
      <c r="G195" s="23">
        <v>0</v>
      </c>
      <c r="H195" s="23">
        <v>0</v>
      </c>
      <c r="I195" s="23">
        <v>0</v>
      </c>
      <c r="J195" s="23">
        <v>0</v>
      </c>
      <c r="K195" s="23">
        <v>0</v>
      </c>
    </row>
    <row r="196" spans="1:11" ht="13.4" customHeight="1">
      <c r="A196" t="s">
        <v>132</v>
      </c>
      <c r="B196" t="s">
        <v>307</v>
      </c>
      <c r="C196" s="23">
        <v>0</v>
      </c>
      <c r="D196" s="23">
        <v>1E-4</v>
      </c>
      <c r="E196" s="23">
        <v>0</v>
      </c>
      <c r="F196" s="23">
        <v>0</v>
      </c>
      <c r="G196" s="23">
        <v>0</v>
      </c>
      <c r="H196" s="23">
        <v>0</v>
      </c>
      <c r="I196" s="23">
        <v>0</v>
      </c>
      <c r="J196" s="23">
        <v>0</v>
      </c>
      <c r="K196" s="23">
        <v>0</v>
      </c>
    </row>
    <row r="197" spans="1:11" ht="13.4" customHeight="1">
      <c r="A197" t="s">
        <v>133</v>
      </c>
      <c r="B197" t="s">
        <v>307</v>
      </c>
      <c r="C197" s="23">
        <v>0</v>
      </c>
      <c r="D197" s="23">
        <v>0</v>
      </c>
      <c r="E197" s="23">
        <v>0</v>
      </c>
      <c r="F197" s="23">
        <v>0</v>
      </c>
      <c r="G197" s="23">
        <v>0</v>
      </c>
      <c r="H197" s="23">
        <v>0</v>
      </c>
      <c r="I197" s="23">
        <v>0</v>
      </c>
      <c r="J197" s="23">
        <v>0</v>
      </c>
      <c r="K197" s="23">
        <v>0</v>
      </c>
    </row>
    <row r="198" spans="1:11" ht="13.4" customHeight="1">
      <c r="A198" t="s">
        <v>134</v>
      </c>
      <c r="B198" t="s">
        <v>306</v>
      </c>
      <c r="C198" s="23">
        <v>1E-4</v>
      </c>
      <c r="D198" s="23">
        <v>0</v>
      </c>
      <c r="E198" s="23">
        <v>1E-4</v>
      </c>
      <c r="F198" s="23">
        <v>1E-4</v>
      </c>
      <c r="G198" s="23">
        <v>1E-4</v>
      </c>
      <c r="H198" s="23">
        <v>0</v>
      </c>
      <c r="I198" s="23">
        <v>1E-4</v>
      </c>
      <c r="J198" s="23">
        <v>1E-4</v>
      </c>
      <c r="K198" s="23">
        <v>4.0000000000000002E-4</v>
      </c>
    </row>
    <row r="199" spans="1:11" ht="13.4" customHeight="1">
      <c r="A199" t="s">
        <v>135</v>
      </c>
      <c r="B199" t="s">
        <v>306</v>
      </c>
      <c r="C199" s="23">
        <v>0</v>
      </c>
      <c r="D199" s="23">
        <v>0</v>
      </c>
      <c r="E199" s="23">
        <v>0</v>
      </c>
      <c r="F199" s="23">
        <v>0</v>
      </c>
      <c r="G199" s="23">
        <v>0</v>
      </c>
      <c r="H199" s="23">
        <v>0</v>
      </c>
      <c r="I199" s="23">
        <v>0</v>
      </c>
      <c r="J199" s="23">
        <v>0</v>
      </c>
      <c r="K199" s="23">
        <v>0</v>
      </c>
    </row>
    <row r="200" spans="1:11" ht="13.4" customHeight="1">
      <c r="A200" t="s">
        <v>136</v>
      </c>
      <c r="B200" t="s">
        <v>306</v>
      </c>
      <c r="C200" s="23">
        <v>0</v>
      </c>
      <c r="D200" s="23">
        <v>0</v>
      </c>
      <c r="E200" s="23">
        <v>0</v>
      </c>
      <c r="F200" s="23">
        <v>0</v>
      </c>
      <c r="G200" s="23">
        <v>0</v>
      </c>
      <c r="H200" s="23">
        <v>0</v>
      </c>
      <c r="I200" s="23">
        <v>0</v>
      </c>
      <c r="J200" s="23">
        <v>0</v>
      </c>
      <c r="K200" s="23">
        <v>0</v>
      </c>
    </row>
    <row r="201" spans="1:11" ht="13.4" customHeight="1">
      <c r="A201" t="s">
        <v>137</v>
      </c>
      <c r="B201" t="s">
        <v>305</v>
      </c>
      <c r="C201" s="23">
        <v>0</v>
      </c>
      <c r="D201" s="23">
        <v>0</v>
      </c>
      <c r="E201" s="23">
        <v>0</v>
      </c>
      <c r="F201" s="23">
        <v>0</v>
      </c>
      <c r="G201" s="23">
        <v>-1E-4</v>
      </c>
      <c r="H201" s="23">
        <v>0</v>
      </c>
      <c r="I201" s="23">
        <v>-1E-4</v>
      </c>
      <c r="J201" s="23">
        <v>-1E-4</v>
      </c>
      <c r="K201" s="23">
        <v>0</v>
      </c>
    </row>
    <row r="202" spans="1:11" ht="13.4" customHeight="1">
      <c r="A202" t="s">
        <v>138</v>
      </c>
      <c r="B202" t="s">
        <v>305</v>
      </c>
      <c r="C202" s="23">
        <v>-2.9999999999999997E-4</v>
      </c>
      <c r="D202" s="23">
        <v>-2.9999999999999997E-4</v>
      </c>
      <c r="E202" s="23">
        <v>-4.0000000000000002E-4</v>
      </c>
      <c r="F202" s="23">
        <v>-2.9999999999999997E-4</v>
      </c>
      <c r="G202" s="23">
        <v>-4.0000000000000002E-4</v>
      </c>
      <c r="H202" s="23">
        <v>-2.0000000000000001E-4</v>
      </c>
      <c r="I202" s="23">
        <v>-4.0000000000000002E-4</v>
      </c>
      <c r="J202" s="23">
        <v>-2.9999999999999997E-4</v>
      </c>
      <c r="K202" s="23">
        <v>-5.9999999999999995E-4</v>
      </c>
    </row>
    <row r="203" spans="1:11" ht="13.4" customHeight="1">
      <c r="A203" t="s">
        <v>139</v>
      </c>
      <c r="B203" t="s">
        <v>304</v>
      </c>
      <c r="C203" s="23">
        <v>0</v>
      </c>
      <c r="D203" s="23">
        <v>0</v>
      </c>
      <c r="E203" s="23">
        <v>0</v>
      </c>
      <c r="F203" s="23">
        <v>0</v>
      </c>
      <c r="G203" s="23">
        <v>0</v>
      </c>
      <c r="H203" s="23">
        <v>0</v>
      </c>
      <c r="I203" s="23">
        <v>0</v>
      </c>
      <c r="J203" s="23">
        <v>0</v>
      </c>
      <c r="K203" s="23">
        <v>0</v>
      </c>
    </row>
    <row r="204" spans="1:11" ht="13.4" customHeight="1">
      <c r="A204" t="s">
        <v>140</v>
      </c>
      <c r="B204" t="s">
        <v>304</v>
      </c>
      <c r="C204" s="23">
        <v>0</v>
      </c>
      <c r="D204" s="23">
        <v>0</v>
      </c>
      <c r="E204" s="23">
        <v>0</v>
      </c>
      <c r="F204" s="23">
        <v>0</v>
      </c>
      <c r="G204" s="23">
        <v>0</v>
      </c>
      <c r="H204" s="23">
        <v>0</v>
      </c>
      <c r="I204" s="23">
        <v>0</v>
      </c>
      <c r="J204" s="23">
        <v>0</v>
      </c>
      <c r="K204" s="23">
        <v>0</v>
      </c>
    </row>
    <row r="205" spans="1:11" ht="13.4" customHeight="1">
      <c r="A205" t="s">
        <v>141</v>
      </c>
      <c r="B205" t="s">
        <v>304</v>
      </c>
      <c r="C205" s="23">
        <v>0</v>
      </c>
      <c r="D205" s="23">
        <v>0</v>
      </c>
      <c r="E205" s="23">
        <v>0</v>
      </c>
      <c r="F205" s="23">
        <v>0</v>
      </c>
      <c r="G205" s="23">
        <v>0</v>
      </c>
      <c r="H205" s="23">
        <v>0</v>
      </c>
      <c r="I205" s="23">
        <v>-1E-4</v>
      </c>
      <c r="J205" s="23">
        <v>0</v>
      </c>
      <c r="K205" s="23">
        <v>0</v>
      </c>
    </row>
    <row r="206" spans="1:11" ht="13.4" customHeight="1">
      <c r="A206" t="s">
        <v>142</v>
      </c>
      <c r="B206" t="s">
        <v>303</v>
      </c>
      <c r="C206" s="23">
        <v>0</v>
      </c>
      <c r="D206" s="23">
        <v>0</v>
      </c>
      <c r="E206" s="23">
        <v>0</v>
      </c>
      <c r="F206" s="23">
        <v>0</v>
      </c>
      <c r="G206" s="23">
        <v>0</v>
      </c>
      <c r="H206" s="23">
        <v>0</v>
      </c>
      <c r="I206" s="23">
        <v>0</v>
      </c>
      <c r="J206" s="23">
        <v>0</v>
      </c>
      <c r="K206" s="23">
        <v>0</v>
      </c>
    </row>
    <row r="207" spans="1:11" ht="13.4" customHeight="1">
      <c r="A207" t="s">
        <v>143</v>
      </c>
      <c r="B207" t="s">
        <v>303</v>
      </c>
      <c r="C207" s="23">
        <v>0</v>
      </c>
      <c r="D207" s="23">
        <v>0</v>
      </c>
      <c r="E207" s="23">
        <v>0</v>
      </c>
      <c r="F207" s="23">
        <v>0</v>
      </c>
      <c r="G207" s="23">
        <v>0</v>
      </c>
      <c r="H207" s="23">
        <v>0</v>
      </c>
      <c r="I207" s="23">
        <v>0</v>
      </c>
      <c r="J207" s="23">
        <v>0</v>
      </c>
      <c r="K207" s="23">
        <v>0</v>
      </c>
    </row>
    <row r="208" spans="1:11" ht="13.4" customHeight="1">
      <c r="A208" t="s">
        <v>144</v>
      </c>
      <c r="B208" t="s">
        <v>303</v>
      </c>
      <c r="C208" s="23">
        <v>0</v>
      </c>
      <c r="D208" s="23">
        <v>0</v>
      </c>
      <c r="E208" s="23">
        <v>0</v>
      </c>
      <c r="F208" s="23">
        <v>0</v>
      </c>
      <c r="G208" s="23">
        <v>0</v>
      </c>
      <c r="H208" s="23">
        <v>0</v>
      </c>
      <c r="I208" s="23">
        <v>0</v>
      </c>
      <c r="J208" s="23">
        <v>0</v>
      </c>
      <c r="K208" s="23">
        <v>0</v>
      </c>
    </row>
    <row r="209" spans="1:11" ht="13.4" customHeight="1">
      <c r="A209" t="s">
        <v>145</v>
      </c>
      <c r="B209" t="s">
        <v>302</v>
      </c>
      <c r="C209" s="23">
        <v>1E-4</v>
      </c>
      <c r="D209" s="23">
        <v>1E-4</v>
      </c>
      <c r="E209" s="23">
        <v>1E-4</v>
      </c>
      <c r="F209" s="23">
        <v>1E-4</v>
      </c>
      <c r="G209" s="23">
        <v>1E-4</v>
      </c>
      <c r="H209" s="23">
        <v>1E-4</v>
      </c>
      <c r="I209" s="23">
        <v>1E-4</v>
      </c>
      <c r="J209" s="23">
        <v>1E-4</v>
      </c>
      <c r="K209" s="23">
        <v>1E-4</v>
      </c>
    </row>
    <row r="210" spans="1:11" ht="13.4" customHeight="1">
      <c r="A210" t="s">
        <v>146</v>
      </c>
      <c r="B210" t="s">
        <v>302</v>
      </c>
      <c r="C210" s="23">
        <v>0</v>
      </c>
      <c r="D210" s="23">
        <v>0</v>
      </c>
      <c r="E210" s="23">
        <v>0</v>
      </c>
      <c r="F210" s="23">
        <v>0</v>
      </c>
      <c r="G210" s="23">
        <v>0</v>
      </c>
      <c r="H210" s="23">
        <v>0</v>
      </c>
      <c r="I210" s="23">
        <v>0</v>
      </c>
      <c r="J210" s="23">
        <v>0</v>
      </c>
      <c r="K210" s="23">
        <v>0</v>
      </c>
    </row>
    <row r="211" spans="1:11" ht="13.4" customHeight="1">
      <c r="A211" t="s">
        <v>147</v>
      </c>
      <c r="B211" t="s">
        <v>302</v>
      </c>
      <c r="C211" s="23">
        <v>0</v>
      </c>
      <c r="D211" s="23">
        <v>0</v>
      </c>
      <c r="E211" s="23">
        <v>0</v>
      </c>
      <c r="F211" s="23">
        <v>0</v>
      </c>
      <c r="G211" s="23">
        <v>0</v>
      </c>
      <c r="H211" s="23">
        <v>0</v>
      </c>
      <c r="I211" s="23">
        <v>0</v>
      </c>
      <c r="J211" s="23">
        <v>0</v>
      </c>
      <c r="K211" s="23">
        <v>0</v>
      </c>
    </row>
    <row r="212" spans="1:11" ht="13.4" customHeight="1">
      <c r="A212" t="s">
        <v>148</v>
      </c>
      <c r="B212" t="s">
        <v>302</v>
      </c>
      <c r="C212" s="23">
        <v>0</v>
      </c>
      <c r="D212" s="23">
        <v>0</v>
      </c>
      <c r="E212" s="23">
        <v>0</v>
      </c>
      <c r="F212" s="23">
        <v>0</v>
      </c>
      <c r="G212" s="23">
        <v>0</v>
      </c>
      <c r="H212" s="23">
        <v>0</v>
      </c>
      <c r="I212" s="23">
        <v>0</v>
      </c>
      <c r="J212" s="23">
        <v>0</v>
      </c>
      <c r="K212" s="23">
        <v>0</v>
      </c>
    </row>
    <row r="213" spans="1:11" ht="13.4" customHeight="1">
      <c r="A213" s="1" t="s">
        <v>301</v>
      </c>
      <c r="B213" s="1"/>
      <c r="C213" s="22">
        <v>7.1999999999999998E-3</v>
      </c>
      <c r="D213" s="22">
        <v>7.1999999999999998E-3</v>
      </c>
      <c r="E213" s="22">
        <v>7.4999999999999997E-3</v>
      </c>
      <c r="F213" s="22">
        <v>7.1999999999999998E-3</v>
      </c>
      <c r="G213" s="22">
        <v>8.0999999999999996E-3</v>
      </c>
      <c r="H213" s="22">
        <v>6.7000000000000002E-3</v>
      </c>
      <c r="I213" s="22">
        <v>9.9000000000000008E-3</v>
      </c>
      <c r="J213" s="22">
        <v>5.1000000000000004E-3</v>
      </c>
      <c r="K213" s="22">
        <v>3.8999999999999998E-3</v>
      </c>
    </row>
    <row r="214" spans="1:11" ht="13.4" customHeight="1">
      <c r="A214" t="s">
        <v>300</v>
      </c>
      <c r="C214" s="23">
        <v>0</v>
      </c>
      <c r="D214" s="23">
        <v>0</v>
      </c>
      <c r="E214" s="23">
        <v>0</v>
      </c>
      <c r="F214" s="23">
        <v>0</v>
      </c>
      <c r="G214" s="23">
        <v>0</v>
      </c>
      <c r="H214" s="23">
        <v>1E-4</v>
      </c>
      <c r="I214" s="23">
        <v>-1E-4</v>
      </c>
      <c r="J214" s="23">
        <v>1E-4</v>
      </c>
      <c r="K214" s="23">
        <v>1E-4</v>
      </c>
    </row>
    <row r="215" spans="1:11" ht="13.4" customHeight="1">
      <c r="A215" s="1" t="s">
        <v>299</v>
      </c>
      <c r="B215" s="1"/>
      <c r="C215" s="22">
        <v>7.1999999999999998E-3</v>
      </c>
      <c r="D215" s="22">
        <v>7.1999999999999998E-3</v>
      </c>
      <c r="E215" s="22">
        <v>7.4999999999999997E-3</v>
      </c>
      <c r="F215" s="22">
        <v>7.1999999999999998E-3</v>
      </c>
      <c r="G215" s="22">
        <v>8.0999999999999996E-3</v>
      </c>
      <c r="H215" s="22">
        <v>6.7999999999999996E-3</v>
      </c>
      <c r="I215" s="22">
        <v>9.7999999999999997E-3</v>
      </c>
      <c r="J215" s="22">
        <v>5.1999999999999998E-3</v>
      </c>
      <c r="K215" s="22">
        <v>4.0000000000000001E-3</v>
      </c>
    </row>
  </sheetData>
  <pageMargins left="0.7" right="0.7" top="0.75" bottom="0.75" header="0.3" footer="0.3"/>
  <pageSetup paperSize="9" orientation="portrait" r:id="rId1"/>
  <headerFooter>
    <oddHeader>&amp;C&amp;"Calibri"&amp;12&amp;KFF0000  OFFICIAL // Sensitive&amp;1#_x000D_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E18A7-3AFD-4AF8-8C74-80B85E0CD2E5}">
  <sheetPr codeName="Sheet9">
    <tabColor rgb="FF265A9A"/>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4" ht="21">
      <c r="A1" s="5" t="s">
        <v>549</v>
      </c>
      <c r="B1" s="5"/>
    </row>
    <row r="3" spans="1:4" ht="13.4" customHeight="1">
      <c r="A3" t="s">
        <v>366</v>
      </c>
      <c r="C3" t="s">
        <v>378</v>
      </c>
    </row>
    <row r="4" spans="1:4" ht="13.4" customHeight="1">
      <c r="A4" t="s">
        <v>364</v>
      </c>
      <c r="C4" t="s">
        <v>373</v>
      </c>
    </row>
    <row r="5" spans="1:4" ht="13.4" customHeight="1">
      <c r="A5" t="s">
        <v>362</v>
      </c>
      <c r="C5" t="s">
        <v>251</v>
      </c>
    </row>
    <row r="10" spans="1:4" ht="17.149999999999999" customHeight="1">
      <c r="A10" s="6" t="s">
        <v>360</v>
      </c>
      <c r="B10" s="6"/>
      <c r="C10" s="7"/>
    </row>
    <row r="11" spans="1:4" ht="13.4" customHeight="1">
      <c r="A11" t="s">
        <v>377</v>
      </c>
    </row>
    <row r="12" spans="1:4" ht="13.4" customHeight="1">
      <c r="A12" t="s">
        <v>376</v>
      </c>
    </row>
    <row r="14" spans="1:4" ht="17.149999999999999" customHeight="1">
      <c r="A14" s="6" t="s">
        <v>358</v>
      </c>
      <c r="B14" s="6"/>
      <c r="C14" s="7"/>
    </row>
    <row r="15" spans="1:4" ht="13.4" customHeight="1">
      <c r="A15" t="s">
        <v>357</v>
      </c>
      <c r="C15" s="23">
        <v>-4.0000000000000002E-4</v>
      </c>
      <c r="D15" s="30"/>
    </row>
    <row r="16" spans="1:4" ht="13.4" customHeight="1">
      <c r="A16" t="s">
        <v>356</v>
      </c>
      <c r="C16" s="23">
        <v>6.8999999999999999E-3</v>
      </c>
      <c r="D16" s="30"/>
    </row>
    <row r="17" spans="1:4" ht="13.4" customHeight="1">
      <c r="A17" t="s">
        <v>355</v>
      </c>
      <c r="C17" s="23">
        <v>4.5999999999999999E-3</v>
      </c>
      <c r="D17" s="30"/>
    </row>
    <row r="18" spans="1:4" ht="13.4" customHeight="1">
      <c r="A18" t="s">
        <v>354</v>
      </c>
      <c r="C18" s="23">
        <v>-8.0000000000000004E-4</v>
      </c>
      <c r="D18" s="30"/>
    </row>
    <row r="19" spans="1:4" ht="13.4" customHeight="1">
      <c r="A19" t="s">
        <v>353</v>
      </c>
      <c r="C19" s="23">
        <v>-1.32E-2</v>
      </c>
      <c r="D19" s="30"/>
    </row>
    <row r="20" spans="1:4" ht="13.4" customHeight="1">
      <c r="A20" t="s">
        <v>352</v>
      </c>
      <c r="C20" s="23">
        <v>9.4999999999999998E-3</v>
      </c>
      <c r="D20" s="30"/>
    </row>
    <row r="21" spans="1:4" ht="13.4" customHeight="1">
      <c r="A21" t="s">
        <v>351</v>
      </c>
      <c r="C21" s="23">
        <v>1.1599999999999999E-2</v>
      </c>
      <c r="D21" s="30"/>
    </row>
    <row r="22" spans="1:4" ht="13.4" customHeight="1">
      <c r="A22" t="s">
        <v>350</v>
      </c>
      <c r="C22" s="23">
        <v>0</v>
      </c>
      <c r="D22" s="30"/>
    </row>
    <row r="23" spans="1:4" ht="13.4" customHeight="1">
      <c r="A23" t="s">
        <v>349</v>
      </c>
      <c r="C23" s="23">
        <v>0</v>
      </c>
    </row>
    <row r="24" spans="1:4" ht="13.4" customHeight="1">
      <c r="A24" t="s">
        <v>348</v>
      </c>
      <c r="C24" s="23">
        <v>-4.0000000000000002E-4</v>
      </c>
    </row>
    <row r="25" spans="1:4" ht="13.4" customHeight="1">
      <c r="A25" t="s">
        <v>347</v>
      </c>
      <c r="C25" s="23">
        <v>0</v>
      </c>
    </row>
    <row r="26" spans="1:4" ht="13.4" customHeight="1">
      <c r="A26" t="s">
        <v>346</v>
      </c>
      <c r="C26" s="23">
        <v>6.7999999999999996E-3</v>
      </c>
      <c r="D26" s="30"/>
    </row>
    <row r="27" spans="1:4" ht="13.4" customHeight="1">
      <c r="A27" t="s">
        <v>345</v>
      </c>
      <c r="C27" s="23">
        <v>5.1999999999999998E-3</v>
      </c>
      <c r="D27" s="30"/>
    </row>
    <row r="28" spans="1:4" ht="13.4" customHeight="1">
      <c r="A28" t="s">
        <v>344</v>
      </c>
      <c r="C28" s="23">
        <v>2.7000000000000001E-3</v>
      </c>
      <c r="D28" s="30"/>
    </row>
    <row r="29" spans="1:4" ht="13.4" customHeight="1">
      <c r="A29" t="s">
        <v>343</v>
      </c>
      <c r="C29" s="23">
        <v>0</v>
      </c>
    </row>
    <row r="30" spans="1:4" ht="13.4" customHeight="1">
      <c r="A30" t="s">
        <v>342</v>
      </c>
      <c r="C30" s="23">
        <v>2.7000000000000001E-3</v>
      </c>
      <c r="D30" s="30"/>
    </row>
    <row r="31" spans="1:4" ht="13.4" customHeight="1">
      <c r="A31" t="s">
        <v>341</v>
      </c>
      <c r="C31" s="23">
        <v>4.7000000000000002E-3</v>
      </c>
      <c r="D31" s="30"/>
    </row>
    <row r="32" spans="1:4" ht="13.4" customHeight="1">
      <c r="A32" t="s">
        <v>340</v>
      </c>
      <c r="C32" s="23">
        <v>4.7000000000000002E-3</v>
      </c>
      <c r="D32" s="30"/>
    </row>
    <row r="33" spans="1:13" ht="13.4" customHeight="1">
      <c r="A33" t="s">
        <v>339</v>
      </c>
      <c r="C33" s="23">
        <v>1.1599999999999999E-2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40.708300000000001</v>
      </c>
      <c r="D39" s="2">
        <v>0</v>
      </c>
      <c r="E39" s="2">
        <v>0</v>
      </c>
      <c r="F39" s="2">
        <v>0</v>
      </c>
      <c r="G39" s="2">
        <v>0</v>
      </c>
      <c r="H39" s="2">
        <v>0</v>
      </c>
      <c r="I39" s="2">
        <v>0</v>
      </c>
      <c r="J39" s="2">
        <v>0</v>
      </c>
      <c r="K39" s="2">
        <v>0</v>
      </c>
      <c r="L39" s="2">
        <f t="shared" ref="L39:L48" si="0">SUM(D39:K39)</f>
        <v>0</v>
      </c>
      <c r="M39" s="2">
        <f t="shared" ref="M39:M48" si="1">C39+L39</f>
        <v>40.708300000000001</v>
      </c>
    </row>
    <row r="40" spans="1:13" ht="13.4" customHeight="1">
      <c r="A40" t="s">
        <v>13</v>
      </c>
      <c r="C40" s="2">
        <v>0.20399999999999999</v>
      </c>
      <c r="D40" s="2">
        <v>2.2538999999999998</v>
      </c>
      <c r="E40" s="2">
        <v>1.9079999999999999</v>
      </c>
      <c r="F40" s="2">
        <v>1.2925</v>
      </c>
      <c r="G40" s="2">
        <v>0.40179999999999999</v>
      </c>
      <c r="H40" s="2">
        <v>1.0342</v>
      </c>
      <c r="I40" s="2">
        <v>0.1135</v>
      </c>
      <c r="J40" s="2">
        <v>5.2600000000000001E-2</v>
      </c>
      <c r="K40" s="2">
        <v>0.17249999999999999</v>
      </c>
      <c r="L40" s="2">
        <f t="shared" si="0"/>
        <v>7.2290000000000001</v>
      </c>
      <c r="M40" s="2">
        <f t="shared" si="1"/>
        <v>7.4329999999999998</v>
      </c>
    </row>
    <row r="41" spans="1:13" ht="13.4" customHeight="1">
      <c r="A41" s="29" t="s">
        <v>14</v>
      </c>
      <c r="B41" s="29"/>
      <c r="C41" s="2">
        <v>10.323700000000001</v>
      </c>
      <c r="D41" s="2">
        <v>-1.4146000000000001</v>
      </c>
      <c r="E41" s="2">
        <v>-1.2152000000000001</v>
      </c>
      <c r="F41" s="2">
        <v>-1.2627999999999999</v>
      </c>
      <c r="G41" s="2">
        <v>-0.38790000000000002</v>
      </c>
      <c r="H41" s="2">
        <v>-0.92700000000000005</v>
      </c>
      <c r="I41" s="2">
        <v>-9.5500000000000002E-2</v>
      </c>
      <c r="J41" s="2">
        <v>-2.12E-2</v>
      </c>
      <c r="K41" s="2">
        <v>-0.11509999999999999</v>
      </c>
      <c r="L41" s="2">
        <f t="shared" si="0"/>
        <v>-5.4393000000000002</v>
      </c>
      <c r="M41" s="2">
        <f t="shared" si="1"/>
        <v>4.8844000000000003</v>
      </c>
    </row>
    <row r="42" spans="1:13" ht="13.4" customHeight="1">
      <c r="A42" t="s">
        <v>15</v>
      </c>
      <c r="C42" s="2">
        <v>0</v>
      </c>
      <c r="D42" s="2">
        <v>2.85</v>
      </c>
      <c r="E42" s="2">
        <v>2.2376</v>
      </c>
      <c r="F42" s="2">
        <v>2.0219</v>
      </c>
      <c r="G42" s="2">
        <v>0.87019999999999997</v>
      </c>
      <c r="H42" s="2">
        <v>0.68069999999999997</v>
      </c>
      <c r="I42" s="2">
        <v>0.38679999999999998</v>
      </c>
      <c r="J42" s="2">
        <v>0.43099999999999999</v>
      </c>
      <c r="K42" s="2">
        <v>0.183</v>
      </c>
      <c r="L42" s="2">
        <f t="shared" si="0"/>
        <v>9.6611999999999991</v>
      </c>
      <c r="M42" s="2">
        <f t="shared" si="1"/>
        <v>9.6611999999999991</v>
      </c>
    </row>
    <row r="43" spans="1:13" ht="13.4" customHeight="1">
      <c r="A43" t="s">
        <v>16</v>
      </c>
      <c r="C43" s="2">
        <v>0</v>
      </c>
      <c r="D43" s="2">
        <v>1.1031</v>
      </c>
      <c r="E43" s="2">
        <v>0.89600000000000002</v>
      </c>
      <c r="F43" s="2">
        <v>0.65490000000000004</v>
      </c>
      <c r="G43" s="2">
        <v>0.20960000000000001</v>
      </c>
      <c r="H43" s="2">
        <v>0.38179999999999997</v>
      </c>
      <c r="I43" s="2">
        <v>7.7700000000000005E-2</v>
      </c>
      <c r="J43" s="2">
        <v>6.7699999999999996E-2</v>
      </c>
      <c r="K43" s="2">
        <v>6.7799999999999999E-2</v>
      </c>
      <c r="L43" s="2">
        <f t="shared" si="0"/>
        <v>3.4586000000000001</v>
      </c>
      <c r="M43" s="2">
        <f t="shared" si="1"/>
        <v>3.4586000000000001</v>
      </c>
    </row>
    <row r="44" spans="1:13" ht="13.4" customHeight="1">
      <c r="A44" t="s">
        <v>17</v>
      </c>
      <c r="C44" s="2">
        <v>0.70169999999999999</v>
      </c>
      <c r="D44" s="2">
        <v>0.77439999999999998</v>
      </c>
      <c r="E44" s="2">
        <v>0.74770000000000003</v>
      </c>
      <c r="F44" s="2">
        <v>0.70920000000000005</v>
      </c>
      <c r="G44" s="2">
        <v>0.23949999999999999</v>
      </c>
      <c r="H44" s="2">
        <v>0.30109999999999998</v>
      </c>
      <c r="I44" s="2">
        <v>5.8099999999999999E-2</v>
      </c>
      <c r="J44" s="2">
        <v>3.6999999999999998E-2</v>
      </c>
      <c r="K44" s="2">
        <v>4.1099999999999998E-2</v>
      </c>
      <c r="L44" s="2">
        <f t="shared" si="0"/>
        <v>2.9081000000000001</v>
      </c>
      <c r="M44" s="2">
        <f t="shared" si="1"/>
        <v>3.6097999999999999</v>
      </c>
    </row>
    <row r="45" spans="1:13" ht="13.4" customHeight="1">
      <c r="A45" t="s">
        <v>18</v>
      </c>
      <c r="C45" s="2">
        <v>0.32990000000000003</v>
      </c>
      <c r="D45" s="2">
        <v>2.4199999999999999E-2</v>
      </c>
      <c r="E45" s="2">
        <v>4.2799999999999998E-2</v>
      </c>
      <c r="F45" s="2">
        <v>0.19159999999999999</v>
      </c>
      <c r="G45" s="2">
        <v>1.1999999999999999E-3</v>
      </c>
      <c r="H45" s="2">
        <v>1.24E-2</v>
      </c>
      <c r="I45" s="2">
        <v>1.1999999999999999E-3</v>
      </c>
      <c r="J45" s="2">
        <v>7.6E-3</v>
      </c>
      <c r="K45" s="2">
        <v>1.01E-2</v>
      </c>
      <c r="L45" s="2">
        <f t="shared" si="0"/>
        <v>0.29109999999999997</v>
      </c>
      <c r="M45" s="2">
        <f t="shared" si="1"/>
        <v>0.621</v>
      </c>
    </row>
    <row r="46" spans="1:13" ht="13.4" customHeight="1">
      <c r="A46" t="s">
        <v>19</v>
      </c>
      <c r="C46" s="2">
        <v>0.84150000000000003</v>
      </c>
      <c r="D46" s="2">
        <v>0.22570000000000001</v>
      </c>
      <c r="E46" s="2">
        <v>3.9800000000000002E-2</v>
      </c>
      <c r="F46" s="2">
        <v>6.0600000000000001E-2</v>
      </c>
      <c r="G46" s="2">
        <v>1.7899999999999999E-2</v>
      </c>
      <c r="H46" s="2">
        <v>5.8299999999999998E-2</v>
      </c>
      <c r="I46" s="2">
        <v>2.07E-2</v>
      </c>
      <c r="J46" s="2">
        <v>3.5000000000000001E-3</v>
      </c>
      <c r="K46" s="2">
        <v>3.7499999999999999E-2</v>
      </c>
      <c r="L46" s="2">
        <f t="shared" si="0"/>
        <v>0.46399999999999997</v>
      </c>
      <c r="M46" s="2">
        <f t="shared" si="1"/>
        <v>1.3054999999999999</v>
      </c>
    </row>
    <row r="47" spans="1:13" ht="13.4" customHeight="1">
      <c r="A47" t="s">
        <v>20</v>
      </c>
      <c r="C47" s="2">
        <v>1.8099000000000001</v>
      </c>
      <c r="D47" s="2">
        <v>0.93569999999999998</v>
      </c>
      <c r="E47" s="2">
        <v>0.55300000000000005</v>
      </c>
      <c r="F47" s="2">
        <v>1.1515</v>
      </c>
      <c r="G47" s="2">
        <v>0.19020000000000001</v>
      </c>
      <c r="H47" s="2">
        <v>1.0153000000000001</v>
      </c>
      <c r="I47" s="2">
        <v>5.5399999999999998E-2</v>
      </c>
      <c r="J47" s="2">
        <v>5.7099999999999998E-2</v>
      </c>
      <c r="K47" s="2">
        <v>3.2099999999999997E-2</v>
      </c>
      <c r="L47" s="2">
        <f t="shared" si="0"/>
        <v>3.9903</v>
      </c>
      <c r="M47" s="2">
        <f t="shared" si="1"/>
        <v>5.8002000000000002</v>
      </c>
    </row>
    <row r="48" spans="1:13" ht="13.4" customHeight="1">
      <c r="A48" t="s">
        <v>21</v>
      </c>
      <c r="C48" s="2">
        <v>54.918999999999997</v>
      </c>
      <c r="D48" s="2">
        <v>6.7523</v>
      </c>
      <c r="E48" s="2">
        <v>5.2096999999999998</v>
      </c>
      <c r="F48" s="2">
        <v>4.8193999999999999</v>
      </c>
      <c r="G48" s="2">
        <v>1.5426</v>
      </c>
      <c r="H48" s="2">
        <v>2.5568</v>
      </c>
      <c r="I48" s="2">
        <v>0.61770000000000003</v>
      </c>
      <c r="J48" s="2">
        <v>0.63529999999999998</v>
      </c>
      <c r="K48" s="2">
        <v>0.42899999999999999</v>
      </c>
      <c r="L48" s="2">
        <f t="shared" si="0"/>
        <v>22.562799999999996</v>
      </c>
      <c r="M48" s="2">
        <f t="shared" si="1"/>
        <v>77.481799999999993</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30.603100000000001</v>
      </c>
      <c r="D52" s="2">
        <v>13.777699999999999</v>
      </c>
      <c r="E52" s="2">
        <v>11.955500000000001</v>
      </c>
      <c r="F52" s="2">
        <v>9.4405000000000001</v>
      </c>
      <c r="G52" s="2">
        <v>3.2115999999999998</v>
      </c>
      <c r="H52" s="2">
        <v>5.3311999999999999</v>
      </c>
      <c r="I52" s="2">
        <v>1.1072</v>
      </c>
      <c r="J52" s="2">
        <v>0.93100000000000005</v>
      </c>
      <c r="K52" s="2">
        <v>0.86780000000000002</v>
      </c>
      <c r="L52" s="2">
        <f t="shared" ref="L52:L61" si="2">SUM(D52:K52)</f>
        <v>46.622499999999995</v>
      </c>
      <c r="M52" s="2">
        <f t="shared" ref="M52:M61" si="3">C52+L52</f>
        <v>77.2256</v>
      </c>
      <c r="O52" s="2"/>
    </row>
    <row r="53" spans="1:15" ht="13.4" customHeight="1">
      <c r="A53" t="s">
        <v>24</v>
      </c>
      <c r="C53" s="2">
        <v>2.0386000000000002</v>
      </c>
      <c r="D53" s="2">
        <v>0.26910000000000001</v>
      </c>
      <c r="E53" s="2">
        <v>0.23730000000000001</v>
      </c>
      <c r="F53" s="2">
        <v>0.15210000000000001</v>
      </c>
      <c r="G53" s="2">
        <v>4.5900000000000003E-2</v>
      </c>
      <c r="H53" s="2">
        <v>7.0000000000000007E-2</v>
      </c>
      <c r="I53" s="2">
        <v>1.7999999999999999E-2</v>
      </c>
      <c r="J53" s="2">
        <v>0.03</v>
      </c>
      <c r="K53" s="2">
        <v>3.95E-2</v>
      </c>
      <c r="L53" s="2">
        <f t="shared" si="2"/>
        <v>0.8619</v>
      </c>
      <c r="M53" s="2">
        <f t="shared" si="3"/>
        <v>2.9005000000000001</v>
      </c>
    </row>
    <row r="54" spans="1:15" ht="13.4" customHeight="1">
      <c r="A54" t="s">
        <v>25</v>
      </c>
      <c r="C54" s="2">
        <v>0</v>
      </c>
      <c r="D54" s="2">
        <v>0</v>
      </c>
      <c r="E54" s="2">
        <v>0</v>
      </c>
      <c r="F54" s="2">
        <v>0</v>
      </c>
      <c r="G54" s="2">
        <v>0</v>
      </c>
      <c r="H54" s="2">
        <v>0</v>
      </c>
      <c r="I54" s="2">
        <v>0</v>
      </c>
      <c r="J54" s="2">
        <v>2.9999999999999997E-4</v>
      </c>
      <c r="K54" s="2">
        <v>0</v>
      </c>
      <c r="L54" s="2">
        <f t="shared" si="2"/>
        <v>2.9999999999999997E-4</v>
      </c>
      <c r="M54" s="2">
        <f t="shared" si="3"/>
        <v>2.9999999999999997E-4</v>
      </c>
    </row>
    <row r="55" spans="1:15" ht="13.4" customHeight="1">
      <c r="A55" t="s">
        <v>26</v>
      </c>
      <c r="C55" s="2">
        <v>9.6610999999999994</v>
      </c>
      <c r="D55" s="2">
        <v>0</v>
      </c>
      <c r="E55" s="2">
        <v>0</v>
      </c>
      <c r="F55" s="2">
        <v>0</v>
      </c>
      <c r="G55" s="2">
        <v>0</v>
      </c>
      <c r="H55" s="2">
        <v>0</v>
      </c>
      <c r="I55" s="2">
        <v>0</v>
      </c>
      <c r="J55" s="2">
        <v>0</v>
      </c>
      <c r="K55" s="2">
        <v>0</v>
      </c>
      <c r="L55" s="2">
        <f t="shared" si="2"/>
        <v>0</v>
      </c>
      <c r="M55" s="2">
        <f t="shared" si="3"/>
        <v>9.6610999999999994</v>
      </c>
    </row>
    <row r="56" spans="1:15" ht="13.4" customHeight="1">
      <c r="A56" t="s">
        <v>27</v>
      </c>
      <c r="C56" s="2">
        <v>3.4584999999999999</v>
      </c>
      <c r="D56" s="2">
        <v>0</v>
      </c>
      <c r="E56" s="2">
        <v>0</v>
      </c>
      <c r="F56" s="2">
        <v>0</v>
      </c>
      <c r="G56" s="2">
        <v>0</v>
      </c>
      <c r="H56" s="2">
        <v>0</v>
      </c>
      <c r="I56" s="2">
        <v>0</v>
      </c>
      <c r="J56" s="2">
        <v>0</v>
      </c>
      <c r="K56" s="2">
        <v>0</v>
      </c>
      <c r="L56" s="2">
        <f t="shared" si="2"/>
        <v>0</v>
      </c>
      <c r="M56" s="2">
        <f t="shared" si="3"/>
        <v>3.4584999999999999</v>
      </c>
    </row>
    <row r="57" spans="1:15" ht="13.4" customHeight="1">
      <c r="A57" t="s">
        <v>28</v>
      </c>
      <c r="C57" s="2">
        <v>1.1137999999999999</v>
      </c>
      <c r="D57" s="2">
        <v>0.25080000000000002</v>
      </c>
      <c r="E57" s="2">
        <v>0.26379999999999998</v>
      </c>
      <c r="F57" s="2">
        <v>0.1532</v>
      </c>
      <c r="G57" s="2">
        <v>5.2600000000000001E-2</v>
      </c>
      <c r="H57" s="2">
        <v>7.1800000000000003E-2</v>
      </c>
      <c r="I57" s="2">
        <v>1.8E-3</v>
      </c>
      <c r="J57" s="2">
        <v>1.44E-2</v>
      </c>
      <c r="K57" s="2">
        <v>1E-4</v>
      </c>
      <c r="L57" s="2">
        <f t="shared" si="2"/>
        <v>0.80849999999999989</v>
      </c>
      <c r="M57" s="2">
        <f t="shared" si="3"/>
        <v>1.9222999999999999</v>
      </c>
    </row>
    <row r="58" spans="1:15" ht="13.4" customHeight="1">
      <c r="A58" t="s">
        <v>29</v>
      </c>
      <c r="C58" s="2">
        <v>1.4036</v>
      </c>
      <c r="D58" s="2">
        <v>1.2102999999999999</v>
      </c>
      <c r="E58" s="2">
        <v>0.89300000000000002</v>
      </c>
      <c r="F58" s="2">
        <v>0.24099999999999999</v>
      </c>
      <c r="G58" s="2">
        <v>4.1700000000000001E-2</v>
      </c>
      <c r="H58" s="2">
        <v>6.6400000000000001E-2</v>
      </c>
      <c r="I58" s="2">
        <v>9.2999999999999992E-3</v>
      </c>
      <c r="J58" s="2">
        <v>6.8999999999999999E-3</v>
      </c>
      <c r="K58" s="2">
        <v>4.4499999999999998E-2</v>
      </c>
      <c r="L58" s="2">
        <f t="shared" si="2"/>
        <v>2.5131000000000001</v>
      </c>
      <c r="M58" s="2">
        <f t="shared" si="3"/>
        <v>3.9167000000000001</v>
      </c>
    </row>
    <row r="59" spans="1:15" ht="13.4" customHeight="1">
      <c r="A59" t="s">
        <v>30</v>
      </c>
      <c r="C59" s="2">
        <v>10.485799999999999</v>
      </c>
      <c r="D59" s="2">
        <v>1.2172000000000001</v>
      </c>
      <c r="E59" s="2">
        <v>0.496</v>
      </c>
      <c r="F59" s="2">
        <v>0.57640000000000002</v>
      </c>
      <c r="G59" s="2">
        <v>0.20830000000000001</v>
      </c>
      <c r="H59" s="2">
        <v>0.25790000000000002</v>
      </c>
      <c r="I59" s="2">
        <v>0.14000000000000001</v>
      </c>
      <c r="J59" s="2">
        <v>8.2500000000000004E-2</v>
      </c>
      <c r="K59" s="2">
        <v>0.1159</v>
      </c>
      <c r="L59" s="2">
        <f t="shared" si="2"/>
        <v>3.0941999999999998</v>
      </c>
      <c r="M59" s="2">
        <f t="shared" si="3"/>
        <v>13.579999999999998</v>
      </c>
    </row>
    <row r="60" spans="1:15" ht="13.4" customHeight="1">
      <c r="A60" t="s">
        <v>31</v>
      </c>
      <c r="C60" s="2">
        <v>1.6157999999999999</v>
      </c>
      <c r="D60" s="2">
        <v>6.1600000000000002E-2</v>
      </c>
      <c r="E60" s="2">
        <v>0.17230000000000001</v>
      </c>
      <c r="F60" s="2">
        <v>6.59E-2</v>
      </c>
      <c r="G60" s="2">
        <v>2.9100000000000001E-2</v>
      </c>
      <c r="H60" s="2">
        <v>8.1900000000000001E-2</v>
      </c>
      <c r="I60" s="2">
        <v>2.8999999999999998E-3</v>
      </c>
      <c r="J60" s="2">
        <v>8.5000000000000006E-3</v>
      </c>
      <c r="K60" s="2">
        <v>1.9E-3</v>
      </c>
      <c r="L60" s="2">
        <f t="shared" si="2"/>
        <v>0.42410000000000009</v>
      </c>
      <c r="M60" s="2">
        <f t="shared" si="3"/>
        <v>2.0398999999999998</v>
      </c>
    </row>
    <row r="61" spans="1:15" ht="13.4" customHeight="1">
      <c r="A61" t="s">
        <v>32</v>
      </c>
      <c r="C61" s="2">
        <v>60.380200000000002</v>
      </c>
      <c r="D61" s="2">
        <v>16.7866</v>
      </c>
      <c r="E61" s="2">
        <v>14.018000000000001</v>
      </c>
      <c r="F61" s="2">
        <v>10.629200000000001</v>
      </c>
      <c r="G61" s="2">
        <v>3.5891999999999999</v>
      </c>
      <c r="H61" s="2">
        <v>5.8792999999999997</v>
      </c>
      <c r="I61" s="2">
        <v>1.2791999999999999</v>
      </c>
      <c r="J61" s="2">
        <v>1.0736000000000001</v>
      </c>
      <c r="K61" s="2">
        <v>1.0699000000000001</v>
      </c>
      <c r="L61" s="2">
        <f t="shared" si="2"/>
        <v>54.325000000000003</v>
      </c>
      <c r="M61" s="2">
        <f t="shared" si="3"/>
        <v>114.7052</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54.918999999999997</v>
      </c>
      <c r="D66" s="2">
        <f t="shared" si="4"/>
        <v>6.7523</v>
      </c>
      <c r="E66" s="2">
        <f t="shared" si="4"/>
        <v>5.2096999999999998</v>
      </c>
      <c r="F66" s="2">
        <f t="shared" si="4"/>
        <v>4.8193999999999999</v>
      </c>
      <c r="G66" s="2">
        <f t="shared" si="4"/>
        <v>1.5426</v>
      </c>
      <c r="H66" s="2">
        <f t="shared" si="4"/>
        <v>2.5568</v>
      </c>
      <c r="I66" s="2">
        <f t="shared" si="4"/>
        <v>0.61770000000000003</v>
      </c>
      <c r="J66" s="2">
        <f t="shared" si="4"/>
        <v>0.63529999999999998</v>
      </c>
      <c r="K66" s="2">
        <f t="shared" si="4"/>
        <v>0.42899999999999999</v>
      </c>
      <c r="L66" s="2">
        <f t="shared" si="4"/>
        <v>22.562799999999996</v>
      </c>
      <c r="M66" s="2">
        <f t="shared" si="4"/>
        <v>77.481799999999993</v>
      </c>
    </row>
    <row r="67" spans="1:13" ht="13.4" customHeight="1">
      <c r="A67" t="s">
        <v>32</v>
      </c>
      <c r="C67" s="2">
        <f t="shared" ref="C67:M67" si="5">C61</f>
        <v>60.380200000000002</v>
      </c>
      <c r="D67" s="2">
        <f t="shared" si="5"/>
        <v>16.7866</v>
      </c>
      <c r="E67" s="2">
        <f t="shared" si="5"/>
        <v>14.018000000000001</v>
      </c>
      <c r="F67" s="2">
        <f t="shared" si="5"/>
        <v>10.629200000000001</v>
      </c>
      <c r="G67" s="2">
        <f t="shared" si="5"/>
        <v>3.5891999999999999</v>
      </c>
      <c r="H67" s="2">
        <f t="shared" si="5"/>
        <v>5.8792999999999997</v>
      </c>
      <c r="I67" s="2">
        <f t="shared" si="5"/>
        <v>1.2791999999999999</v>
      </c>
      <c r="J67" s="2">
        <f t="shared" si="5"/>
        <v>1.0736000000000001</v>
      </c>
      <c r="K67" s="2">
        <f t="shared" si="5"/>
        <v>1.0699000000000001</v>
      </c>
      <c r="L67" s="2">
        <f t="shared" si="5"/>
        <v>54.325000000000003</v>
      </c>
      <c r="M67" s="2">
        <f t="shared" si="5"/>
        <v>114.7052</v>
      </c>
    </row>
    <row r="68" spans="1:13" ht="13.4" customHeight="1">
      <c r="A68" t="s">
        <v>34</v>
      </c>
      <c r="C68" s="2">
        <f t="shared" ref="C68:M68" si="6">C66-C67</f>
        <v>-5.4612000000000052</v>
      </c>
      <c r="D68" s="2">
        <f t="shared" si="6"/>
        <v>-10.0343</v>
      </c>
      <c r="E68" s="2">
        <f t="shared" si="6"/>
        <v>-8.8083000000000009</v>
      </c>
      <c r="F68" s="2">
        <f t="shared" si="6"/>
        <v>-5.809800000000001</v>
      </c>
      <c r="G68" s="2">
        <f t="shared" si="6"/>
        <v>-2.0465999999999998</v>
      </c>
      <c r="H68" s="2">
        <f t="shared" si="6"/>
        <v>-3.3224999999999998</v>
      </c>
      <c r="I68" s="2">
        <f t="shared" si="6"/>
        <v>-0.66149999999999987</v>
      </c>
      <c r="J68" s="2">
        <f t="shared" si="6"/>
        <v>-0.43830000000000013</v>
      </c>
      <c r="K68" s="2">
        <f t="shared" si="6"/>
        <v>-0.64090000000000003</v>
      </c>
      <c r="L68" s="2">
        <f t="shared" si="6"/>
        <v>-31.762200000000007</v>
      </c>
      <c r="M68" s="2">
        <f t="shared" si="6"/>
        <v>-37.223400000000012</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8.9999999999999998E-4</v>
      </c>
    </row>
    <row r="74" spans="1:13" ht="13.4" customHeight="1">
      <c r="A74" t="s">
        <v>334</v>
      </c>
      <c r="C74" s="23">
        <v>4.4999999999999997E-3</v>
      </c>
    </row>
    <row r="75" spans="1:13" ht="13.4" customHeight="1">
      <c r="A75" t="s">
        <v>333</v>
      </c>
      <c r="C75" s="23">
        <v>4.4999999999999997E-3</v>
      </c>
    </row>
    <row r="76" spans="1:13" ht="13.4" customHeight="1">
      <c r="A76" t="s">
        <v>332</v>
      </c>
      <c r="C76" s="23">
        <v>1.9E-3</v>
      </c>
    </row>
    <row r="77" spans="1:13" ht="13.4" customHeight="1">
      <c r="A77" t="s">
        <v>331</v>
      </c>
      <c r="C77" s="23">
        <v>4.3E-3</v>
      </c>
    </row>
    <row r="78" spans="1:13" ht="13.4" customHeight="1">
      <c r="A78" t="s">
        <v>330</v>
      </c>
      <c r="C78" s="23">
        <v>9.9000000000000008E-3</v>
      </c>
    </row>
    <row r="79" spans="1:13" ht="13.4" customHeight="1">
      <c r="A79" t="s">
        <v>329</v>
      </c>
      <c r="C79" s="23">
        <v>1.1999999999999999E-3</v>
      </c>
    </row>
    <row r="80" spans="1:13" ht="13.4" customHeight="1">
      <c r="A80" t="s">
        <v>328</v>
      </c>
      <c r="C80" s="23">
        <v>8.6E-3</v>
      </c>
    </row>
    <row r="81" spans="1:3" ht="13.4" customHeight="1">
      <c r="A81" t="s">
        <v>327</v>
      </c>
      <c r="C81" s="23">
        <v>6.0000000000000001E-3</v>
      </c>
    </row>
    <row r="82" spans="1:3" ht="13.4" customHeight="1">
      <c r="A82" t="s">
        <v>326</v>
      </c>
      <c r="C82" s="23">
        <v>1.2500000000000001E-2</v>
      </c>
    </row>
    <row r="83" spans="1:3" ht="13.4" customHeight="1">
      <c r="A83" t="s">
        <v>325</v>
      </c>
      <c r="C83" s="23">
        <v>1.03E-2</v>
      </c>
    </row>
    <row r="84" spans="1:3" ht="13.4" customHeight="1">
      <c r="C84" s="26"/>
    </row>
    <row r="85" spans="1:3" ht="15.5">
      <c r="A85" s="6" t="s">
        <v>324</v>
      </c>
      <c r="B85" s="6"/>
    </row>
    <row r="86" spans="1:3" ht="13.4" customHeight="1">
      <c r="A86" t="s">
        <v>2</v>
      </c>
      <c r="C86" s="25">
        <v>5.1000000000000004E-3</v>
      </c>
    </row>
    <row r="87" spans="1:3" ht="13.4" customHeight="1">
      <c r="A87" t="s">
        <v>3</v>
      </c>
      <c r="C87" s="25">
        <v>5.4999999999999997E-3</v>
      </c>
    </row>
    <row r="88" spans="1:3" ht="13.4" customHeight="1">
      <c r="A88" t="s">
        <v>4</v>
      </c>
      <c r="C88" s="25">
        <v>3.5999999999999999E-3</v>
      </c>
    </row>
    <row r="89" spans="1:3" ht="13.4" customHeight="1">
      <c r="A89" t="s">
        <v>5</v>
      </c>
      <c r="C89" s="25">
        <v>5.3E-3</v>
      </c>
    </row>
    <row r="90" spans="1:3" ht="13.4" customHeight="1">
      <c r="A90" t="s">
        <v>6</v>
      </c>
      <c r="C90" s="25">
        <v>-1E-4</v>
      </c>
    </row>
    <row r="91" spans="1:3" ht="13.4" customHeight="1">
      <c r="A91" t="s">
        <v>7</v>
      </c>
      <c r="C91" s="25">
        <v>5.7000000000000002E-3</v>
      </c>
    </row>
    <row r="92" spans="1:3" ht="13.4" customHeight="1">
      <c r="A92" t="s">
        <v>8</v>
      </c>
      <c r="C92" s="25">
        <v>8.0000000000000004E-4</v>
      </c>
    </row>
    <row r="93" spans="1:3" ht="13.4" customHeight="1">
      <c r="A93" t="s">
        <v>9</v>
      </c>
      <c r="C93" s="25">
        <v>2.8E-3</v>
      </c>
    </row>
    <row r="94" spans="1:3" ht="13.4" customHeight="1">
      <c r="A94" t="s">
        <v>321</v>
      </c>
      <c r="C94" s="25">
        <v>4.1000000000000003E-3</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1E-4</v>
      </c>
      <c r="D99" s="23">
        <v>1E-4</v>
      </c>
      <c r="E99" s="23">
        <v>1E-4</v>
      </c>
      <c r="F99" s="23">
        <v>1E-4</v>
      </c>
      <c r="G99" s="23">
        <v>2.9999999999999997E-4</v>
      </c>
      <c r="H99" s="23">
        <v>2.0000000000000001E-4</v>
      </c>
      <c r="I99" s="23">
        <v>5.9999999999999995E-4</v>
      </c>
      <c r="J99" s="23">
        <v>2.9999999999999997E-4</v>
      </c>
      <c r="K99" s="23">
        <v>0</v>
      </c>
    </row>
    <row r="100" spans="1:11" ht="13.4" customHeight="1">
      <c r="A100" t="s">
        <v>36</v>
      </c>
      <c r="B100" t="s">
        <v>320</v>
      </c>
      <c r="C100" s="23">
        <v>0</v>
      </c>
      <c r="D100" s="23">
        <v>0</v>
      </c>
      <c r="E100" s="23">
        <v>0</v>
      </c>
      <c r="F100" s="23">
        <v>0</v>
      </c>
      <c r="G100" s="23">
        <v>0</v>
      </c>
      <c r="H100" s="23">
        <v>0</v>
      </c>
      <c r="I100" s="23">
        <v>0</v>
      </c>
      <c r="J100" s="23">
        <v>0</v>
      </c>
      <c r="K100" s="23">
        <v>0</v>
      </c>
    </row>
    <row r="101" spans="1:11" ht="13.4" customHeight="1">
      <c r="A101" t="s">
        <v>37</v>
      </c>
      <c r="B101" t="s">
        <v>320</v>
      </c>
      <c r="C101" s="23">
        <v>1E-4</v>
      </c>
      <c r="D101" s="23">
        <v>0</v>
      </c>
      <c r="E101" s="23">
        <v>1E-4</v>
      </c>
      <c r="F101" s="23">
        <v>1E-4</v>
      </c>
      <c r="G101" s="23">
        <v>2.0000000000000001E-4</v>
      </c>
      <c r="H101" s="23">
        <v>0</v>
      </c>
      <c r="I101" s="23">
        <v>2.9999999999999997E-4</v>
      </c>
      <c r="J101" s="23">
        <v>0</v>
      </c>
      <c r="K101" s="23">
        <v>0</v>
      </c>
    </row>
    <row r="102" spans="1:11" ht="13.4" customHeight="1">
      <c r="A102" t="s">
        <v>38</v>
      </c>
      <c r="B102" t="s">
        <v>320</v>
      </c>
      <c r="C102" s="23">
        <v>0</v>
      </c>
      <c r="D102" s="23">
        <v>0</v>
      </c>
      <c r="E102" s="23">
        <v>0</v>
      </c>
      <c r="F102" s="23">
        <v>0</v>
      </c>
      <c r="G102" s="23">
        <v>0</v>
      </c>
      <c r="H102" s="23">
        <v>0</v>
      </c>
      <c r="I102" s="23">
        <v>1E-4</v>
      </c>
      <c r="J102" s="23">
        <v>0</v>
      </c>
      <c r="K102" s="23">
        <v>0</v>
      </c>
    </row>
    <row r="103" spans="1:11" ht="13.4" customHeight="1">
      <c r="A103" t="s">
        <v>39</v>
      </c>
      <c r="B103" t="s">
        <v>320</v>
      </c>
      <c r="C103" s="23">
        <v>1E-4</v>
      </c>
      <c r="D103" s="23">
        <v>0</v>
      </c>
      <c r="E103" s="23">
        <v>0</v>
      </c>
      <c r="F103" s="23">
        <v>0</v>
      </c>
      <c r="G103" s="23">
        <v>2.0000000000000001E-4</v>
      </c>
      <c r="H103" s="23">
        <v>1E-4</v>
      </c>
      <c r="I103" s="23">
        <v>5.0000000000000001E-4</v>
      </c>
      <c r="J103" s="23">
        <v>1E-4</v>
      </c>
      <c r="K103" s="23">
        <v>0</v>
      </c>
    </row>
    <row r="104" spans="1:11" ht="13.4" customHeight="1">
      <c r="A104" t="s">
        <v>40</v>
      </c>
      <c r="B104" t="s">
        <v>320</v>
      </c>
      <c r="C104" s="23">
        <v>0</v>
      </c>
      <c r="D104" s="23">
        <v>0</v>
      </c>
      <c r="E104" s="23">
        <v>0</v>
      </c>
      <c r="F104" s="23">
        <v>0</v>
      </c>
      <c r="G104" s="23">
        <v>0</v>
      </c>
      <c r="H104" s="23">
        <v>0</v>
      </c>
      <c r="I104" s="23">
        <v>0</v>
      </c>
      <c r="J104" s="23">
        <v>0</v>
      </c>
      <c r="K104" s="23">
        <v>0</v>
      </c>
    </row>
    <row r="105" spans="1:11" ht="13.4" customHeight="1">
      <c r="A105" t="s">
        <v>41</v>
      </c>
      <c r="B105" t="s">
        <v>320</v>
      </c>
      <c r="C105" s="23">
        <v>0</v>
      </c>
      <c r="D105" s="23">
        <v>0</v>
      </c>
      <c r="E105" s="23">
        <v>0</v>
      </c>
      <c r="F105" s="23">
        <v>0</v>
      </c>
      <c r="G105" s="23">
        <v>0</v>
      </c>
      <c r="H105" s="23">
        <v>0</v>
      </c>
      <c r="I105" s="23">
        <v>0</v>
      </c>
      <c r="J105" s="23">
        <v>0</v>
      </c>
      <c r="K105" s="23">
        <v>0</v>
      </c>
    </row>
    <row r="106" spans="1:11" ht="13.4" customHeight="1">
      <c r="A106" t="s">
        <v>42</v>
      </c>
      <c r="B106" t="s">
        <v>319</v>
      </c>
      <c r="C106" s="23">
        <v>-2.9999999999999997E-4</v>
      </c>
      <c r="D106" s="23">
        <v>-2.9999999999999997E-4</v>
      </c>
      <c r="E106" s="23">
        <v>0</v>
      </c>
      <c r="F106" s="23">
        <v>-8.9999999999999998E-4</v>
      </c>
      <c r="G106" s="23">
        <v>0</v>
      </c>
      <c r="H106" s="23">
        <v>-1E-4</v>
      </c>
      <c r="I106" s="23">
        <v>0</v>
      </c>
      <c r="J106" s="23">
        <v>-1E-4</v>
      </c>
      <c r="K106" s="23">
        <v>0</v>
      </c>
    </row>
    <row r="107" spans="1:11" ht="13.4" customHeight="1">
      <c r="A107" t="s">
        <v>43</v>
      </c>
      <c r="B107" t="s">
        <v>319</v>
      </c>
      <c r="C107" s="23">
        <v>-6.9999999999999999E-4</v>
      </c>
      <c r="D107" s="23">
        <v>0</v>
      </c>
      <c r="E107" s="23">
        <v>-2.0000000000000001E-4</v>
      </c>
      <c r="F107" s="23">
        <v>-1.1000000000000001E-3</v>
      </c>
      <c r="G107" s="23">
        <v>-4.0000000000000002E-4</v>
      </c>
      <c r="H107" s="23">
        <v>-2.5999999999999999E-3</v>
      </c>
      <c r="I107" s="23">
        <v>0</v>
      </c>
      <c r="J107" s="23">
        <v>-3.5999999999999999E-3</v>
      </c>
      <c r="K107" s="23">
        <v>0</v>
      </c>
    </row>
    <row r="108" spans="1:11" ht="13.4" customHeight="1">
      <c r="A108" t="s">
        <v>44</v>
      </c>
      <c r="B108" t="s">
        <v>319</v>
      </c>
      <c r="C108" s="23">
        <v>-4.0000000000000002E-4</v>
      </c>
      <c r="D108" s="23">
        <v>0</v>
      </c>
      <c r="E108" s="23">
        <v>0</v>
      </c>
      <c r="F108" s="23">
        <v>-1E-4</v>
      </c>
      <c r="G108" s="23">
        <v>-1E-4</v>
      </c>
      <c r="H108" s="23">
        <v>-2.5000000000000001E-3</v>
      </c>
      <c r="I108" s="23">
        <v>-2.0000000000000001E-4</v>
      </c>
      <c r="J108" s="23">
        <v>-1E-4</v>
      </c>
      <c r="K108" s="23">
        <v>0</v>
      </c>
    </row>
    <row r="109" spans="1:11" ht="13.4" customHeight="1">
      <c r="A109" t="s">
        <v>45</v>
      </c>
      <c r="B109" t="s">
        <v>319</v>
      </c>
      <c r="C109" s="23">
        <v>0</v>
      </c>
      <c r="D109" s="23">
        <v>0</v>
      </c>
      <c r="E109" s="23">
        <v>0</v>
      </c>
      <c r="F109" s="23">
        <v>0</v>
      </c>
      <c r="G109" s="23">
        <v>0</v>
      </c>
      <c r="H109" s="23">
        <v>-1E-4</v>
      </c>
      <c r="I109" s="23">
        <v>0</v>
      </c>
      <c r="J109" s="23">
        <v>-2.9999999999999997E-4</v>
      </c>
      <c r="K109" s="23">
        <v>0</v>
      </c>
    </row>
    <row r="110" spans="1:11" ht="13.4" customHeight="1">
      <c r="A110" t="s">
        <v>46</v>
      </c>
      <c r="B110" t="s">
        <v>319</v>
      </c>
      <c r="C110" s="23">
        <v>0</v>
      </c>
      <c r="D110" s="23">
        <v>0</v>
      </c>
      <c r="E110" s="23">
        <v>0</v>
      </c>
      <c r="F110" s="23">
        <v>0</v>
      </c>
      <c r="G110" s="23">
        <v>0</v>
      </c>
      <c r="H110" s="23">
        <v>2.0000000000000001E-4</v>
      </c>
      <c r="I110" s="23">
        <v>0</v>
      </c>
      <c r="J110" s="23">
        <v>0</v>
      </c>
      <c r="K110" s="23">
        <v>0</v>
      </c>
    </row>
    <row r="111" spans="1:11" ht="13.4" customHeight="1">
      <c r="A111" t="s">
        <v>47</v>
      </c>
      <c r="B111" t="s">
        <v>319</v>
      </c>
      <c r="C111" s="23">
        <v>0</v>
      </c>
      <c r="D111" s="23">
        <v>0</v>
      </c>
      <c r="E111" s="23">
        <v>0</v>
      </c>
      <c r="F111" s="23">
        <v>0</v>
      </c>
      <c r="G111" s="23">
        <v>0</v>
      </c>
      <c r="H111" s="23">
        <v>-1E-4</v>
      </c>
      <c r="I111" s="23">
        <v>0</v>
      </c>
      <c r="J111" s="23">
        <v>0</v>
      </c>
      <c r="K111" s="23">
        <v>0</v>
      </c>
    </row>
    <row r="112" spans="1:11" ht="13.4" customHeight="1">
      <c r="A112" t="s">
        <v>48</v>
      </c>
      <c r="B112" t="s">
        <v>318</v>
      </c>
      <c r="C112" s="23">
        <v>0</v>
      </c>
      <c r="D112" s="23">
        <v>0</v>
      </c>
      <c r="E112" s="23">
        <v>0</v>
      </c>
      <c r="F112" s="23">
        <v>0</v>
      </c>
      <c r="G112" s="23">
        <v>0</v>
      </c>
      <c r="H112" s="23">
        <v>0</v>
      </c>
      <c r="I112" s="23">
        <v>0</v>
      </c>
      <c r="J112" s="23">
        <v>0</v>
      </c>
      <c r="K112" s="23">
        <v>0</v>
      </c>
    </row>
    <row r="113" spans="1:11" ht="13.4" customHeight="1">
      <c r="A113" t="s">
        <v>49</v>
      </c>
      <c r="B113" t="s">
        <v>318</v>
      </c>
      <c r="C113" s="23">
        <v>0</v>
      </c>
      <c r="D113" s="23">
        <v>0</v>
      </c>
      <c r="E113" s="23">
        <v>0</v>
      </c>
      <c r="F113" s="23">
        <v>0</v>
      </c>
      <c r="G113" s="23">
        <v>0</v>
      </c>
      <c r="H113" s="23">
        <v>0</v>
      </c>
      <c r="I113" s="23">
        <v>0</v>
      </c>
      <c r="J113" s="23">
        <v>0</v>
      </c>
      <c r="K113" s="23">
        <v>0</v>
      </c>
    </row>
    <row r="114" spans="1:11" ht="13.4" customHeight="1">
      <c r="A114" t="s">
        <v>50</v>
      </c>
      <c r="B114" t="s">
        <v>318</v>
      </c>
      <c r="C114" s="23">
        <v>0</v>
      </c>
      <c r="D114" s="23">
        <v>0</v>
      </c>
      <c r="E114" s="23">
        <v>1E-4</v>
      </c>
      <c r="F114" s="23">
        <v>0</v>
      </c>
      <c r="G114" s="23">
        <v>0</v>
      </c>
      <c r="H114" s="23">
        <v>0</v>
      </c>
      <c r="I114" s="23">
        <v>1E-4</v>
      </c>
      <c r="J114" s="23">
        <v>0</v>
      </c>
      <c r="K114" s="23">
        <v>0</v>
      </c>
    </row>
    <row r="115" spans="1:11" ht="13.4" customHeight="1">
      <c r="A115" t="s">
        <v>51</v>
      </c>
      <c r="B115" t="s">
        <v>318</v>
      </c>
      <c r="C115" s="23">
        <v>0</v>
      </c>
      <c r="D115" s="23">
        <v>0</v>
      </c>
      <c r="E115" s="23">
        <v>0</v>
      </c>
      <c r="F115" s="23">
        <v>0</v>
      </c>
      <c r="G115" s="23">
        <v>0</v>
      </c>
      <c r="H115" s="23">
        <v>0</v>
      </c>
      <c r="I115" s="23">
        <v>1E-4</v>
      </c>
      <c r="J115" s="23">
        <v>0</v>
      </c>
      <c r="K115" s="23">
        <v>0</v>
      </c>
    </row>
    <row r="116" spans="1:11" ht="13.4" customHeight="1">
      <c r="A116" t="s">
        <v>52</v>
      </c>
      <c r="B116" t="s">
        <v>318</v>
      </c>
      <c r="C116" s="23">
        <v>0</v>
      </c>
      <c r="D116" s="23">
        <v>0</v>
      </c>
      <c r="E116" s="23">
        <v>0</v>
      </c>
      <c r="F116" s="23">
        <v>0</v>
      </c>
      <c r="G116" s="23">
        <v>0</v>
      </c>
      <c r="H116" s="23">
        <v>0</v>
      </c>
      <c r="I116" s="23">
        <v>0</v>
      </c>
      <c r="J116" s="23">
        <v>0</v>
      </c>
      <c r="K116" s="23">
        <v>0</v>
      </c>
    </row>
    <row r="117" spans="1:11" ht="13.4" customHeight="1">
      <c r="A117" t="s">
        <v>53</v>
      </c>
      <c r="B117" t="s">
        <v>318</v>
      </c>
      <c r="C117" s="23">
        <v>0</v>
      </c>
      <c r="D117" s="23">
        <v>0</v>
      </c>
      <c r="E117" s="23">
        <v>0</v>
      </c>
      <c r="F117" s="23">
        <v>0</v>
      </c>
      <c r="G117" s="23">
        <v>0</v>
      </c>
      <c r="H117" s="23">
        <v>0</v>
      </c>
      <c r="I117" s="23">
        <v>0</v>
      </c>
      <c r="J117" s="23">
        <v>0</v>
      </c>
      <c r="K117" s="23">
        <v>0</v>
      </c>
    </row>
    <row r="118" spans="1:11" ht="13.4" customHeight="1">
      <c r="A118" t="s">
        <v>54</v>
      </c>
      <c r="B118" t="s">
        <v>318</v>
      </c>
      <c r="C118" s="23">
        <v>0</v>
      </c>
      <c r="D118" s="23">
        <v>0</v>
      </c>
      <c r="E118" s="23">
        <v>0</v>
      </c>
      <c r="F118" s="23">
        <v>0</v>
      </c>
      <c r="G118" s="23">
        <v>0</v>
      </c>
      <c r="H118" s="23">
        <v>0</v>
      </c>
      <c r="I118" s="23">
        <v>0</v>
      </c>
      <c r="J118" s="23">
        <v>0</v>
      </c>
      <c r="K118" s="23">
        <v>0</v>
      </c>
    </row>
    <row r="119" spans="1:11" ht="13.4" customHeight="1">
      <c r="A119" t="s">
        <v>55</v>
      </c>
      <c r="B119" t="s">
        <v>318</v>
      </c>
      <c r="C119" s="23">
        <v>0</v>
      </c>
      <c r="D119" s="23">
        <v>0</v>
      </c>
      <c r="E119" s="23">
        <v>0</v>
      </c>
      <c r="F119" s="23">
        <v>0</v>
      </c>
      <c r="G119" s="23">
        <v>0</v>
      </c>
      <c r="H119" s="23">
        <v>0</v>
      </c>
      <c r="I119" s="23">
        <v>0</v>
      </c>
      <c r="J119" s="23">
        <v>0</v>
      </c>
      <c r="K119" s="23">
        <v>0</v>
      </c>
    </row>
    <row r="120" spans="1:11" ht="13.4" customHeight="1">
      <c r="A120" t="s">
        <v>56</v>
      </c>
      <c r="B120" t="s">
        <v>318</v>
      </c>
      <c r="C120" s="23">
        <v>0</v>
      </c>
      <c r="D120" s="23">
        <v>0</v>
      </c>
      <c r="E120" s="23">
        <v>0</v>
      </c>
      <c r="F120" s="23">
        <v>0</v>
      </c>
      <c r="G120" s="23">
        <v>0</v>
      </c>
      <c r="H120" s="23">
        <v>0</v>
      </c>
      <c r="I120" s="23">
        <v>0</v>
      </c>
      <c r="J120" s="23">
        <v>0</v>
      </c>
      <c r="K120" s="23">
        <v>0</v>
      </c>
    </row>
    <row r="121" spans="1:11" ht="13.4" customHeight="1">
      <c r="A121" t="s">
        <v>57</v>
      </c>
      <c r="B121" t="s">
        <v>318</v>
      </c>
      <c r="C121" s="23">
        <v>0</v>
      </c>
      <c r="D121" s="23">
        <v>0</v>
      </c>
      <c r="E121" s="23">
        <v>0</v>
      </c>
      <c r="F121" s="23">
        <v>0</v>
      </c>
      <c r="G121" s="23">
        <v>0</v>
      </c>
      <c r="H121" s="23">
        <v>0</v>
      </c>
      <c r="I121" s="23">
        <v>0</v>
      </c>
      <c r="J121" s="23">
        <v>0</v>
      </c>
      <c r="K121" s="23">
        <v>0</v>
      </c>
    </row>
    <row r="122" spans="1:11" ht="13.4" customHeight="1">
      <c r="A122" t="s">
        <v>58</v>
      </c>
      <c r="B122" t="s">
        <v>318</v>
      </c>
      <c r="C122" s="23">
        <v>0</v>
      </c>
      <c r="D122" s="23">
        <v>0</v>
      </c>
      <c r="E122" s="23">
        <v>0</v>
      </c>
      <c r="F122" s="23">
        <v>0</v>
      </c>
      <c r="G122" s="23">
        <v>0</v>
      </c>
      <c r="H122" s="23">
        <v>0</v>
      </c>
      <c r="I122" s="23">
        <v>0</v>
      </c>
      <c r="J122" s="23">
        <v>0</v>
      </c>
      <c r="K122" s="23">
        <v>0</v>
      </c>
    </row>
    <row r="123" spans="1:11" ht="13.4" customHeight="1">
      <c r="A123" t="s">
        <v>59</v>
      </c>
      <c r="B123" t="s">
        <v>318</v>
      </c>
      <c r="C123" s="23">
        <v>0</v>
      </c>
      <c r="D123" s="23">
        <v>0</v>
      </c>
      <c r="E123" s="23">
        <v>0</v>
      </c>
      <c r="F123" s="23">
        <v>0</v>
      </c>
      <c r="G123" s="23">
        <v>0</v>
      </c>
      <c r="H123" s="23">
        <v>0</v>
      </c>
      <c r="I123" s="23">
        <v>0</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0</v>
      </c>
      <c r="D125" s="23">
        <v>0</v>
      </c>
      <c r="E125" s="23">
        <v>0</v>
      </c>
      <c r="F125" s="23">
        <v>0</v>
      </c>
      <c r="G125" s="23">
        <v>0</v>
      </c>
      <c r="H125" s="23">
        <v>0</v>
      </c>
      <c r="I125" s="23">
        <v>0</v>
      </c>
      <c r="J125" s="23">
        <v>0</v>
      </c>
      <c r="K125" s="23">
        <v>0</v>
      </c>
    </row>
    <row r="126" spans="1:11" ht="13.4" customHeight="1">
      <c r="A126" t="s">
        <v>62</v>
      </c>
      <c r="B126" t="s">
        <v>318</v>
      </c>
      <c r="C126" s="23">
        <v>0</v>
      </c>
      <c r="D126" s="23">
        <v>0</v>
      </c>
      <c r="E126" s="23">
        <v>0</v>
      </c>
      <c r="F126" s="23">
        <v>0</v>
      </c>
      <c r="G126" s="23">
        <v>0</v>
      </c>
      <c r="H126" s="23">
        <v>0</v>
      </c>
      <c r="I126" s="23">
        <v>0</v>
      </c>
      <c r="J126" s="23">
        <v>0</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0</v>
      </c>
      <c r="D128" s="23">
        <v>0</v>
      </c>
      <c r="E128" s="23">
        <v>0</v>
      </c>
      <c r="F128" s="23">
        <v>0</v>
      </c>
      <c r="G128" s="23">
        <v>0</v>
      </c>
      <c r="H128" s="23">
        <v>0</v>
      </c>
      <c r="I128" s="23">
        <v>0</v>
      </c>
      <c r="J128" s="23">
        <v>0</v>
      </c>
      <c r="K128" s="23">
        <v>0</v>
      </c>
    </row>
    <row r="129" spans="1:11" ht="13.4" customHeight="1">
      <c r="A129" t="s">
        <v>65</v>
      </c>
      <c r="B129" t="s">
        <v>318</v>
      </c>
      <c r="C129" s="23">
        <v>0</v>
      </c>
      <c r="D129" s="23">
        <v>0</v>
      </c>
      <c r="E129" s="23">
        <v>0</v>
      </c>
      <c r="F129" s="23">
        <v>0</v>
      </c>
      <c r="G129" s="23">
        <v>0</v>
      </c>
      <c r="H129" s="23">
        <v>0</v>
      </c>
      <c r="I129" s="23">
        <v>0</v>
      </c>
      <c r="J129" s="23">
        <v>0</v>
      </c>
      <c r="K129" s="23">
        <v>0</v>
      </c>
    </row>
    <row r="130" spans="1:11" ht="13.4" customHeight="1">
      <c r="A130" t="s">
        <v>66</v>
      </c>
      <c r="B130" t="s">
        <v>318</v>
      </c>
      <c r="C130" s="23">
        <v>0</v>
      </c>
      <c r="D130" s="23">
        <v>0</v>
      </c>
      <c r="E130" s="23">
        <v>0</v>
      </c>
      <c r="F130" s="23">
        <v>0</v>
      </c>
      <c r="G130" s="23">
        <v>1E-4</v>
      </c>
      <c r="H130" s="23">
        <v>0</v>
      </c>
      <c r="I130" s="23">
        <v>2.0000000000000001E-4</v>
      </c>
      <c r="J130" s="23">
        <v>0</v>
      </c>
      <c r="K130" s="23">
        <v>0</v>
      </c>
    </row>
    <row r="131" spans="1:11" ht="13.4" customHeight="1">
      <c r="A131" t="s">
        <v>67</v>
      </c>
      <c r="B131" t="s">
        <v>318</v>
      </c>
      <c r="C131" s="23">
        <v>0</v>
      </c>
      <c r="D131" s="23">
        <v>0</v>
      </c>
      <c r="E131" s="23">
        <v>0</v>
      </c>
      <c r="F131" s="23">
        <v>0</v>
      </c>
      <c r="G131" s="23">
        <v>0</v>
      </c>
      <c r="H131" s="23">
        <v>0</v>
      </c>
      <c r="I131" s="23">
        <v>0</v>
      </c>
      <c r="J131" s="23">
        <v>0</v>
      </c>
      <c r="K131" s="23">
        <v>0</v>
      </c>
    </row>
    <row r="132" spans="1:11" ht="13.4" customHeight="1">
      <c r="A132" t="s">
        <v>68</v>
      </c>
      <c r="B132" t="s">
        <v>318</v>
      </c>
      <c r="C132" s="23">
        <v>0</v>
      </c>
      <c r="D132" s="23">
        <v>0</v>
      </c>
      <c r="E132" s="23">
        <v>0</v>
      </c>
      <c r="F132" s="23">
        <v>0</v>
      </c>
      <c r="G132" s="23">
        <v>0</v>
      </c>
      <c r="H132" s="23">
        <v>0</v>
      </c>
      <c r="I132" s="23">
        <v>0</v>
      </c>
      <c r="J132" s="23">
        <v>0</v>
      </c>
      <c r="K132" s="23">
        <v>0</v>
      </c>
    </row>
    <row r="133" spans="1:11" ht="13.4" customHeight="1">
      <c r="A133" t="s">
        <v>69</v>
      </c>
      <c r="B133" t="s">
        <v>318</v>
      </c>
      <c r="C133" s="23">
        <v>0</v>
      </c>
      <c r="D133" s="23">
        <v>0</v>
      </c>
      <c r="E133" s="23">
        <v>0</v>
      </c>
      <c r="F133" s="23">
        <v>0</v>
      </c>
      <c r="G133" s="23">
        <v>0</v>
      </c>
      <c r="H133" s="23">
        <v>0</v>
      </c>
      <c r="I133" s="23">
        <v>0</v>
      </c>
      <c r="J133" s="23">
        <v>0</v>
      </c>
      <c r="K133" s="23">
        <v>0</v>
      </c>
    </row>
    <row r="134" spans="1:11" ht="13.4" customHeight="1">
      <c r="A134" t="s">
        <v>70</v>
      </c>
      <c r="B134" t="s">
        <v>318</v>
      </c>
      <c r="C134" s="23">
        <v>0</v>
      </c>
      <c r="D134" s="23">
        <v>0</v>
      </c>
      <c r="E134" s="23">
        <v>0</v>
      </c>
      <c r="F134" s="23">
        <v>0</v>
      </c>
      <c r="G134" s="23">
        <v>0</v>
      </c>
      <c r="H134" s="23">
        <v>0</v>
      </c>
      <c r="I134" s="23">
        <v>0</v>
      </c>
      <c r="J134" s="23">
        <v>0</v>
      </c>
      <c r="K134" s="23">
        <v>0</v>
      </c>
    </row>
    <row r="135" spans="1:11" ht="13.4" customHeight="1">
      <c r="A135" t="s">
        <v>71</v>
      </c>
      <c r="B135" t="s">
        <v>318</v>
      </c>
      <c r="C135" s="23">
        <v>1E-4</v>
      </c>
      <c r="D135" s="23">
        <v>0</v>
      </c>
      <c r="E135" s="23">
        <v>1E-4</v>
      </c>
      <c r="F135" s="23">
        <v>1E-4</v>
      </c>
      <c r="G135" s="23">
        <v>0</v>
      </c>
      <c r="H135" s="23">
        <v>1E-4</v>
      </c>
      <c r="I135" s="23">
        <v>0</v>
      </c>
      <c r="J135" s="23">
        <v>0</v>
      </c>
      <c r="K135" s="23">
        <v>0</v>
      </c>
    </row>
    <row r="136" spans="1:11" ht="13.4" customHeight="1">
      <c r="A136" t="s">
        <v>72</v>
      </c>
      <c r="B136" t="s">
        <v>318</v>
      </c>
      <c r="C136" s="23">
        <v>0</v>
      </c>
      <c r="D136" s="23">
        <v>0</v>
      </c>
      <c r="E136" s="23">
        <v>0</v>
      </c>
      <c r="F136" s="23">
        <v>0</v>
      </c>
      <c r="G136" s="23">
        <v>0</v>
      </c>
      <c r="H136" s="23">
        <v>0</v>
      </c>
      <c r="I136" s="23">
        <v>0</v>
      </c>
      <c r="J136" s="23">
        <v>0</v>
      </c>
      <c r="K136" s="23">
        <v>0</v>
      </c>
    </row>
    <row r="137" spans="1:11" ht="13.4" customHeight="1">
      <c r="A137" t="s">
        <v>73</v>
      </c>
      <c r="B137" t="s">
        <v>318</v>
      </c>
      <c r="C137" s="23">
        <v>0</v>
      </c>
      <c r="D137" s="23">
        <v>0</v>
      </c>
      <c r="E137" s="23">
        <v>0</v>
      </c>
      <c r="F137" s="23">
        <v>0</v>
      </c>
      <c r="G137" s="23">
        <v>0</v>
      </c>
      <c r="H137" s="23">
        <v>0</v>
      </c>
      <c r="I137" s="23">
        <v>0</v>
      </c>
      <c r="J137" s="23">
        <v>0</v>
      </c>
      <c r="K137" s="23">
        <v>0</v>
      </c>
    </row>
    <row r="138" spans="1:11" ht="13.4" customHeight="1">
      <c r="A138" t="s">
        <v>74</v>
      </c>
      <c r="B138" t="s">
        <v>318</v>
      </c>
      <c r="C138" s="23">
        <v>0</v>
      </c>
      <c r="D138" s="23">
        <v>0</v>
      </c>
      <c r="E138" s="23">
        <v>0</v>
      </c>
      <c r="F138" s="23">
        <v>0</v>
      </c>
      <c r="G138" s="23">
        <v>0</v>
      </c>
      <c r="H138" s="23">
        <v>0</v>
      </c>
      <c r="I138" s="23">
        <v>0</v>
      </c>
      <c r="J138" s="23">
        <v>0</v>
      </c>
      <c r="K138" s="23">
        <v>0</v>
      </c>
    </row>
    <row r="139" spans="1:11" ht="13.4" customHeight="1">
      <c r="A139" t="s">
        <v>75</v>
      </c>
      <c r="B139" t="s">
        <v>318</v>
      </c>
      <c r="C139" s="23">
        <v>0</v>
      </c>
      <c r="D139" s="23">
        <v>0</v>
      </c>
      <c r="E139" s="23">
        <v>0</v>
      </c>
      <c r="F139" s="23">
        <v>0</v>
      </c>
      <c r="G139" s="23">
        <v>0</v>
      </c>
      <c r="H139" s="23">
        <v>0</v>
      </c>
      <c r="I139" s="23">
        <v>0</v>
      </c>
      <c r="J139" s="23">
        <v>0</v>
      </c>
      <c r="K139" s="23">
        <v>0</v>
      </c>
    </row>
    <row r="140" spans="1:11" ht="13.4" customHeight="1">
      <c r="A140" t="s">
        <v>76</v>
      </c>
      <c r="B140" t="s">
        <v>318</v>
      </c>
      <c r="C140" s="23">
        <v>0</v>
      </c>
      <c r="D140" s="23">
        <v>0</v>
      </c>
      <c r="E140" s="23">
        <v>0</v>
      </c>
      <c r="F140" s="23">
        <v>0</v>
      </c>
      <c r="G140" s="23">
        <v>0</v>
      </c>
      <c r="H140" s="23">
        <v>0</v>
      </c>
      <c r="I140" s="23">
        <v>0</v>
      </c>
      <c r="J140" s="23">
        <v>0</v>
      </c>
      <c r="K140" s="23">
        <v>0</v>
      </c>
    </row>
    <row r="141" spans="1:11" ht="13.4" customHeight="1">
      <c r="A141" t="s">
        <v>77</v>
      </c>
      <c r="B141" t="s">
        <v>318</v>
      </c>
      <c r="C141" s="23">
        <v>0</v>
      </c>
      <c r="D141" s="23">
        <v>0</v>
      </c>
      <c r="E141" s="23">
        <v>0</v>
      </c>
      <c r="F141" s="23">
        <v>0</v>
      </c>
      <c r="G141" s="23">
        <v>0</v>
      </c>
      <c r="H141" s="23">
        <v>0</v>
      </c>
      <c r="I141" s="23">
        <v>0</v>
      </c>
      <c r="J141" s="23">
        <v>0</v>
      </c>
      <c r="K141" s="23">
        <v>0</v>
      </c>
    </row>
    <row r="142" spans="1:11" ht="13.4" customHeight="1">
      <c r="A142" t="s">
        <v>78</v>
      </c>
      <c r="B142" t="s">
        <v>318</v>
      </c>
      <c r="C142" s="23">
        <v>0</v>
      </c>
      <c r="D142" s="23">
        <v>0</v>
      </c>
      <c r="E142" s="23">
        <v>0</v>
      </c>
      <c r="F142" s="23">
        <v>0</v>
      </c>
      <c r="G142" s="23">
        <v>0</v>
      </c>
      <c r="H142" s="23">
        <v>0</v>
      </c>
      <c r="I142" s="23">
        <v>0</v>
      </c>
      <c r="J142" s="23">
        <v>0</v>
      </c>
      <c r="K142" s="23">
        <v>0</v>
      </c>
    </row>
    <row r="143" spans="1:11" ht="13.4" customHeight="1">
      <c r="A143" t="s">
        <v>79</v>
      </c>
      <c r="B143" t="s">
        <v>318</v>
      </c>
      <c r="C143" s="23">
        <v>0</v>
      </c>
      <c r="D143" s="23">
        <v>0</v>
      </c>
      <c r="E143" s="23">
        <v>0</v>
      </c>
      <c r="F143" s="23">
        <v>0</v>
      </c>
      <c r="G143" s="23">
        <v>0</v>
      </c>
      <c r="H143" s="23">
        <v>0</v>
      </c>
      <c r="I143" s="23">
        <v>0</v>
      </c>
      <c r="J143" s="23">
        <v>0</v>
      </c>
      <c r="K143" s="23">
        <v>0</v>
      </c>
    </row>
    <row r="144" spans="1:11" ht="13.4" customHeight="1">
      <c r="A144" t="s">
        <v>80</v>
      </c>
      <c r="B144" t="s">
        <v>318</v>
      </c>
      <c r="C144" s="23">
        <v>0</v>
      </c>
      <c r="D144" s="23">
        <v>0</v>
      </c>
      <c r="E144" s="23">
        <v>0</v>
      </c>
      <c r="F144" s="23">
        <v>0</v>
      </c>
      <c r="G144" s="23">
        <v>0</v>
      </c>
      <c r="H144" s="23">
        <v>0</v>
      </c>
      <c r="I144" s="23">
        <v>0</v>
      </c>
      <c r="J144" s="23">
        <v>0</v>
      </c>
      <c r="K144" s="23">
        <v>0</v>
      </c>
    </row>
    <row r="145" spans="1:11" ht="13.4" customHeight="1">
      <c r="A145" t="s">
        <v>81</v>
      </c>
      <c r="B145" t="s">
        <v>318</v>
      </c>
      <c r="C145" s="23">
        <v>0</v>
      </c>
      <c r="D145" s="23">
        <v>0</v>
      </c>
      <c r="E145" s="23">
        <v>0</v>
      </c>
      <c r="F145" s="23">
        <v>0</v>
      </c>
      <c r="G145" s="23">
        <v>0</v>
      </c>
      <c r="H145" s="23">
        <v>0</v>
      </c>
      <c r="I145" s="23">
        <v>0</v>
      </c>
      <c r="J145" s="23">
        <v>0</v>
      </c>
      <c r="K145" s="23">
        <v>0</v>
      </c>
    </row>
    <row r="146" spans="1:11" ht="13.4" customHeight="1">
      <c r="A146" t="s">
        <v>82</v>
      </c>
      <c r="B146" t="s">
        <v>318</v>
      </c>
      <c r="C146" s="23">
        <v>0</v>
      </c>
      <c r="D146" s="23">
        <v>0</v>
      </c>
      <c r="E146" s="23">
        <v>0</v>
      </c>
      <c r="F146" s="23">
        <v>0</v>
      </c>
      <c r="G146" s="23">
        <v>0</v>
      </c>
      <c r="H146" s="23">
        <v>0</v>
      </c>
      <c r="I146" s="23">
        <v>0</v>
      </c>
      <c r="J146" s="23">
        <v>0</v>
      </c>
      <c r="K146" s="23">
        <v>0</v>
      </c>
    </row>
    <row r="147" spans="1:11" ht="13.4" customHeight="1">
      <c r="A147" t="s">
        <v>83</v>
      </c>
      <c r="B147" t="s">
        <v>318</v>
      </c>
      <c r="C147" s="23">
        <v>0</v>
      </c>
      <c r="D147" s="23">
        <v>0</v>
      </c>
      <c r="E147" s="23">
        <v>0</v>
      </c>
      <c r="F147" s="23">
        <v>0</v>
      </c>
      <c r="G147" s="23">
        <v>0</v>
      </c>
      <c r="H147" s="23">
        <v>0</v>
      </c>
      <c r="I147" s="23">
        <v>0</v>
      </c>
      <c r="J147" s="23">
        <v>0</v>
      </c>
      <c r="K147" s="23">
        <v>0</v>
      </c>
    </row>
    <row r="148" spans="1:11" ht="13.4" customHeight="1">
      <c r="A148" t="s">
        <v>84</v>
      </c>
      <c r="B148" t="s">
        <v>318</v>
      </c>
      <c r="C148" s="23">
        <v>0</v>
      </c>
      <c r="D148" s="23">
        <v>0</v>
      </c>
      <c r="E148" s="23">
        <v>0</v>
      </c>
      <c r="F148" s="23">
        <v>0</v>
      </c>
      <c r="G148" s="23">
        <v>0</v>
      </c>
      <c r="H148" s="23">
        <v>0</v>
      </c>
      <c r="I148" s="23">
        <v>0</v>
      </c>
      <c r="J148" s="23">
        <v>0</v>
      </c>
      <c r="K148" s="23">
        <v>0</v>
      </c>
    </row>
    <row r="149" spans="1:11" ht="13.4" customHeight="1">
      <c r="A149" t="s">
        <v>85</v>
      </c>
      <c r="B149" t="s">
        <v>318</v>
      </c>
      <c r="C149" s="23">
        <v>0</v>
      </c>
      <c r="D149" s="23">
        <v>0</v>
      </c>
      <c r="E149" s="23">
        <v>0</v>
      </c>
      <c r="F149" s="23">
        <v>0</v>
      </c>
      <c r="G149" s="23">
        <v>0</v>
      </c>
      <c r="H149" s="23">
        <v>0</v>
      </c>
      <c r="I149" s="23">
        <v>0</v>
      </c>
      <c r="J149" s="23">
        <v>0</v>
      </c>
      <c r="K149" s="23">
        <v>0</v>
      </c>
    </row>
    <row r="150" spans="1:11" ht="13.4" customHeight="1">
      <c r="A150" t="s">
        <v>86</v>
      </c>
      <c r="B150" t="s">
        <v>318</v>
      </c>
      <c r="C150" s="23">
        <v>0</v>
      </c>
      <c r="D150" s="23">
        <v>0</v>
      </c>
      <c r="E150" s="23">
        <v>0</v>
      </c>
      <c r="F150" s="23">
        <v>0</v>
      </c>
      <c r="G150" s="23">
        <v>0</v>
      </c>
      <c r="H150" s="23">
        <v>0</v>
      </c>
      <c r="I150" s="23">
        <v>0</v>
      </c>
      <c r="J150" s="23">
        <v>0</v>
      </c>
      <c r="K150" s="23">
        <v>0</v>
      </c>
    </row>
    <row r="151" spans="1:11" ht="13.4" customHeight="1">
      <c r="A151" t="s">
        <v>87</v>
      </c>
      <c r="B151" t="s">
        <v>318</v>
      </c>
      <c r="C151" s="23">
        <v>0</v>
      </c>
      <c r="D151" s="23">
        <v>0</v>
      </c>
      <c r="E151" s="23">
        <v>0</v>
      </c>
      <c r="F151" s="23">
        <v>0</v>
      </c>
      <c r="G151" s="23">
        <v>0</v>
      </c>
      <c r="H151" s="23">
        <v>0</v>
      </c>
      <c r="I151" s="23">
        <v>0</v>
      </c>
      <c r="J151" s="23">
        <v>0</v>
      </c>
      <c r="K151" s="23">
        <v>0</v>
      </c>
    </row>
    <row r="152" spans="1:11" ht="13.4" customHeight="1">
      <c r="A152" t="s">
        <v>88</v>
      </c>
      <c r="B152" t="s">
        <v>318</v>
      </c>
      <c r="C152" s="23">
        <v>0</v>
      </c>
      <c r="D152" s="23">
        <v>0</v>
      </c>
      <c r="E152" s="23">
        <v>0</v>
      </c>
      <c r="F152" s="23">
        <v>0</v>
      </c>
      <c r="G152" s="23">
        <v>0</v>
      </c>
      <c r="H152" s="23">
        <v>0</v>
      </c>
      <c r="I152" s="23">
        <v>0</v>
      </c>
      <c r="J152" s="23">
        <v>0</v>
      </c>
      <c r="K152" s="23">
        <v>0</v>
      </c>
    </row>
    <row r="153" spans="1:11" ht="13.4" customHeight="1">
      <c r="A153" t="s">
        <v>89</v>
      </c>
      <c r="B153" t="s">
        <v>318</v>
      </c>
      <c r="C153" s="23">
        <v>0</v>
      </c>
      <c r="D153" s="23">
        <v>0</v>
      </c>
      <c r="E153" s="23">
        <v>-1E-4</v>
      </c>
      <c r="F153" s="23">
        <v>0</v>
      </c>
      <c r="G153" s="23">
        <v>0</v>
      </c>
      <c r="H153" s="23">
        <v>0</v>
      </c>
      <c r="I153" s="23">
        <v>0</v>
      </c>
      <c r="J153" s="23">
        <v>0</v>
      </c>
      <c r="K153" s="23">
        <v>0</v>
      </c>
    </row>
    <row r="154" spans="1:11" ht="13.4" customHeight="1">
      <c r="A154" t="s">
        <v>90</v>
      </c>
      <c r="B154" t="s">
        <v>318</v>
      </c>
      <c r="C154" s="23">
        <v>0</v>
      </c>
      <c r="D154" s="23">
        <v>0</v>
      </c>
      <c r="E154" s="23">
        <v>0</v>
      </c>
      <c r="F154" s="23">
        <v>0</v>
      </c>
      <c r="G154" s="23">
        <v>-1E-4</v>
      </c>
      <c r="H154" s="23">
        <v>0</v>
      </c>
      <c r="I154" s="23">
        <v>0</v>
      </c>
      <c r="J154" s="23">
        <v>-1E-4</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0</v>
      </c>
      <c r="D156" s="23">
        <v>0</v>
      </c>
      <c r="E156" s="23">
        <v>0</v>
      </c>
      <c r="F156" s="23">
        <v>0</v>
      </c>
      <c r="G156" s="23">
        <v>0</v>
      </c>
      <c r="H156" s="23">
        <v>0</v>
      </c>
      <c r="I156" s="23">
        <v>0</v>
      </c>
      <c r="J156" s="23">
        <v>-1E-4</v>
      </c>
      <c r="K156" s="23">
        <v>0</v>
      </c>
    </row>
    <row r="157" spans="1:11" ht="13.4" customHeight="1">
      <c r="A157" t="s">
        <v>93</v>
      </c>
      <c r="B157" t="s">
        <v>318</v>
      </c>
      <c r="C157" s="23">
        <v>-1E-4</v>
      </c>
      <c r="D157" s="23">
        <v>-1E-4</v>
      </c>
      <c r="E157" s="23">
        <v>-1E-4</v>
      </c>
      <c r="F157" s="23">
        <v>0</v>
      </c>
      <c r="G157" s="23">
        <v>-1E-4</v>
      </c>
      <c r="H157" s="23">
        <v>0</v>
      </c>
      <c r="I157" s="23">
        <v>0</v>
      </c>
      <c r="J157" s="23">
        <v>0</v>
      </c>
      <c r="K157" s="23">
        <v>-1E-4</v>
      </c>
    </row>
    <row r="158" spans="1:11" ht="13.4" customHeight="1">
      <c r="A158" t="s">
        <v>94</v>
      </c>
      <c r="B158" t="s">
        <v>318</v>
      </c>
      <c r="C158" s="23">
        <v>0</v>
      </c>
      <c r="D158" s="23">
        <v>0</v>
      </c>
      <c r="E158" s="23">
        <v>0</v>
      </c>
      <c r="F158" s="23">
        <v>0</v>
      </c>
      <c r="G158" s="23">
        <v>0</v>
      </c>
      <c r="H158" s="23">
        <v>0</v>
      </c>
      <c r="I158" s="23">
        <v>0</v>
      </c>
      <c r="J158" s="23">
        <v>0</v>
      </c>
      <c r="K158" s="23">
        <v>0</v>
      </c>
    </row>
    <row r="159" spans="1:11" ht="13.4" customHeight="1">
      <c r="A159" t="s">
        <v>95</v>
      </c>
      <c r="B159" t="s">
        <v>318</v>
      </c>
      <c r="C159" s="23">
        <v>0</v>
      </c>
      <c r="D159" s="23">
        <v>0</v>
      </c>
      <c r="E159" s="23">
        <v>0</v>
      </c>
      <c r="F159" s="23">
        <v>0</v>
      </c>
      <c r="G159" s="23">
        <v>0</v>
      </c>
      <c r="H159" s="23">
        <v>0</v>
      </c>
      <c r="I159" s="23">
        <v>0</v>
      </c>
      <c r="J159" s="23">
        <v>0</v>
      </c>
      <c r="K159" s="23">
        <v>0</v>
      </c>
    </row>
    <row r="160" spans="1:11" ht="13.4" customHeight="1">
      <c r="A160" t="s">
        <v>96</v>
      </c>
      <c r="B160" t="s">
        <v>318</v>
      </c>
      <c r="C160" s="23">
        <v>0</v>
      </c>
      <c r="D160" s="23">
        <v>0</v>
      </c>
      <c r="E160" s="23">
        <v>0</v>
      </c>
      <c r="F160" s="23">
        <v>-1E-4</v>
      </c>
      <c r="G160" s="23">
        <v>0</v>
      </c>
      <c r="H160" s="23">
        <v>-1E-4</v>
      </c>
      <c r="I160" s="23">
        <v>0</v>
      </c>
      <c r="J160" s="23">
        <v>0</v>
      </c>
      <c r="K160" s="23">
        <v>0</v>
      </c>
    </row>
    <row r="161" spans="1:11" ht="13.4" customHeight="1">
      <c r="A161" t="s">
        <v>97</v>
      </c>
      <c r="B161" t="s">
        <v>318</v>
      </c>
      <c r="C161" s="23">
        <v>0</v>
      </c>
      <c r="D161" s="23">
        <v>0</v>
      </c>
      <c r="E161" s="23">
        <v>0</v>
      </c>
      <c r="F161" s="23">
        <v>0</v>
      </c>
      <c r="G161" s="23">
        <v>0</v>
      </c>
      <c r="H161" s="23">
        <v>0</v>
      </c>
      <c r="I161" s="23">
        <v>0</v>
      </c>
      <c r="J161" s="23">
        <v>0</v>
      </c>
      <c r="K161" s="23">
        <v>0</v>
      </c>
    </row>
    <row r="162" spans="1:11" ht="13.4" customHeight="1">
      <c r="A162" t="s">
        <v>98</v>
      </c>
      <c r="B162" t="s">
        <v>318</v>
      </c>
      <c r="C162" s="23">
        <v>0</v>
      </c>
      <c r="D162" s="23">
        <v>0</v>
      </c>
      <c r="E162" s="23">
        <v>-1E-4</v>
      </c>
      <c r="F162" s="23">
        <v>0</v>
      </c>
      <c r="G162" s="23">
        <v>0</v>
      </c>
      <c r="H162" s="23">
        <v>0</v>
      </c>
      <c r="I162" s="23">
        <v>0</v>
      </c>
      <c r="J162" s="23">
        <v>0</v>
      </c>
      <c r="K162" s="23">
        <v>-1E-4</v>
      </c>
    </row>
    <row r="163" spans="1:11" ht="13.4" customHeight="1">
      <c r="A163" t="s">
        <v>99</v>
      </c>
      <c r="B163" t="s">
        <v>317</v>
      </c>
      <c r="C163" s="23">
        <v>0</v>
      </c>
      <c r="D163" s="23">
        <v>0</v>
      </c>
      <c r="E163" s="23">
        <v>0</v>
      </c>
      <c r="F163" s="23">
        <v>0</v>
      </c>
      <c r="G163" s="23">
        <v>0</v>
      </c>
      <c r="H163" s="23">
        <v>0</v>
      </c>
      <c r="I163" s="23">
        <v>0</v>
      </c>
      <c r="J163" s="23">
        <v>0</v>
      </c>
      <c r="K163" s="23">
        <v>0</v>
      </c>
    </row>
    <row r="164" spans="1:11" ht="13.4" customHeight="1">
      <c r="A164" t="s">
        <v>100</v>
      </c>
      <c r="B164" t="s">
        <v>317</v>
      </c>
      <c r="C164" s="23">
        <v>0</v>
      </c>
      <c r="D164" s="23">
        <v>0</v>
      </c>
      <c r="E164" s="23">
        <v>0</v>
      </c>
      <c r="F164" s="23">
        <v>0</v>
      </c>
      <c r="G164" s="23">
        <v>0</v>
      </c>
      <c r="H164" s="23">
        <v>0</v>
      </c>
      <c r="I164" s="23">
        <v>0</v>
      </c>
      <c r="J164" s="23">
        <v>0</v>
      </c>
      <c r="K164" s="23">
        <v>0</v>
      </c>
    </row>
    <row r="165" spans="1:11" ht="13.4" customHeight="1">
      <c r="A165" t="s">
        <v>101</v>
      </c>
      <c r="B165" t="s">
        <v>317</v>
      </c>
      <c r="C165" s="23">
        <v>0</v>
      </c>
      <c r="D165" s="23">
        <v>0</v>
      </c>
      <c r="E165" s="23">
        <v>0</v>
      </c>
      <c r="F165" s="23">
        <v>0</v>
      </c>
      <c r="G165" s="23">
        <v>0</v>
      </c>
      <c r="H165" s="23">
        <v>0</v>
      </c>
      <c r="I165" s="23">
        <v>0</v>
      </c>
      <c r="J165" s="23">
        <v>0</v>
      </c>
      <c r="K165" s="23">
        <v>0</v>
      </c>
    </row>
    <row r="166" spans="1:11" ht="13.4" customHeight="1">
      <c r="A166" t="s">
        <v>102</v>
      </c>
      <c r="B166" t="s">
        <v>317</v>
      </c>
      <c r="C166" s="23">
        <v>0</v>
      </c>
      <c r="D166" s="23">
        <v>0</v>
      </c>
      <c r="E166" s="23">
        <v>0</v>
      </c>
      <c r="F166" s="23">
        <v>0</v>
      </c>
      <c r="G166" s="23">
        <v>1E-4</v>
      </c>
      <c r="H166" s="23">
        <v>0</v>
      </c>
      <c r="I166" s="23">
        <v>0</v>
      </c>
      <c r="J166" s="23">
        <v>0</v>
      </c>
      <c r="K166" s="23">
        <v>1E-4</v>
      </c>
    </row>
    <row r="167" spans="1:11" ht="13.4" customHeight="1">
      <c r="A167" t="s">
        <v>103</v>
      </c>
      <c r="B167" t="s">
        <v>317</v>
      </c>
      <c r="C167" s="23">
        <v>0</v>
      </c>
      <c r="D167" s="23">
        <v>0</v>
      </c>
      <c r="E167" s="23">
        <v>0</v>
      </c>
      <c r="F167" s="23">
        <v>0</v>
      </c>
      <c r="G167" s="23">
        <v>0</v>
      </c>
      <c r="H167" s="23">
        <v>0</v>
      </c>
      <c r="I167" s="23">
        <v>0</v>
      </c>
      <c r="J167" s="23">
        <v>0</v>
      </c>
      <c r="K167" s="23">
        <v>0</v>
      </c>
    </row>
    <row r="168" spans="1:11" ht="13.4" customHeight="1">
      <c r="A168" t="s">
        <v>104</v>
      </c>
      <c r="B168" t="s">
        <v>316</v>
      </c>
      <c r="C168" s="23">
        <v>0</v>
      </c>
      <c r="D168" s="23">
        <v>0</v>
      </c>
      <c r="E168" s="23">
        <v>0</v>
      </c>
      <c r="F168" s="23">
        <v>0</v>
      </c>
      <c r="G168" s="23">
        <v>0</v>
      </c>
      <c r="H168" s="23">
        <v>0</v>
      </c>
      <c r="I168" s="23">
        <v>0</v>
      </c>
      <c r="J168" s="23">
        <v>0</v>
      </c>
      <c r="K168" s="23">
        <v>0</v>
      </c>
    </row>
    <row r="169" spans="1:11" ht="13.4" customHeight="1">
      <c r="A169" t="s">
        <v>105</v>
      </c>
      <c r="B169" t="s">
        <v>316</v>
      </c>
      <c r="C169" s="23">
        <v>-2.0000000000000001E-4</v>
      </c>
      <c r="D169" s="23">
        <v>-2.0000000000000001E-4</v>
      </c>
      <c r="E169" s="23">
        <v>-2.0000000000000001E-4</v>
      </c>
      <c r="F169" s="23">
        <v>-2.0000000000000001E-4</v>
      </c>
      <c r="G169" s="23">
        <v>-2.0000000000000001E-4</v>
      </c>
      <c r="H169" s="23">
        <v>-1E-4</v>
      </c>
      <c r="I169" s="23">
        <v>-1E-4</v>
      </c>
      <c r="J169" s="23">
        <v>-1E-4</v>
      </c>
      <c r="K169" s="23">
        <v>-2.9999999999999997E-4</v>
      </c>
    </row>
    <row r="170" spans="1:11" ht="13.4" customHeight="1">
      <c r="A170" t="s">
        <v>106</v>
      </c>
      <c r="B170" t="s">
        <v>316</v>
      </c>
      <c r="C170" s="23">
        <v>2.3E-3</v>
      </c>
      <c r="D170" s="23">
        <v>2.2000000000000001E-3</v>
      </c>
      <c r="E170" s="23">
        <v>2.3E-3</v>
      </c>
      <c r="F170" s="23">
        <v>2.3999999999999998E-3</v>
      </c>
      <c r="G170" s="23">
        <v>2.2000000000000001E-3</v>
      </c>
      <c r="H170" s="23">
        <v>2.3999999999999998E-3</v>
      </c>
      <c r="I170" s="23">
        <v>1.6000000000000001E-3</v>
      </c>
      <c r="J170" s="23">
        <v>2.3E-3</v>
      </c>
      <c r="K170" s="23">
        <v>8.9999999999999998E-4</v>
      </c>
    </row>
    <row r="171" spans="1:11" ht="13.4" customHeight="1">
      <c r="A171" t="s">
        <v>107</v>
      </c>
      <c r="B171" t="s">
        <v>316</v>
      </c>
      <c r="C171" s="23">
        <v>8.0000000000000004E-4</v>
      </c>
      <c r="D171" s="23">
        <v>8.0000000000000004E-4</v>
      </c>
      <c r="E171" s="23">
        <v>8.0000000000000004E-4</v>
      </c>
      <c r="F171" s="23">
        <v>8.0000000000000004E-4</v>
      </c>
      <c r="G171" s="23">
        <v>8.9999999999999998E-4</v>
      </c>
      <c r="H171" s="23">
        <v>5.9999999999999995E-4</v>
      </c>
      <c r="I171" s="23">
        <v>8.0000000000000004E-4</v>
      </c>
      <c r="J171" s="23">
        <v>8.9999999999999998E-4</v>
      </c>
      <c r="K171" s="23">
        <v>8.9999999999999998E-4</v>
      </c>
    </row>
    <row r="172" spans="1:11" ht="13.4" customHeight="1">
      <c r="A172" t="s">
        <v>108</v>
      </c>
      <c r="B172" t="s">
        <v>315</v>
      </c>
      <c r="C172" s="23">
        <v>2.0000000000000001E-4</v>
      </c>
      <c r="D172" s="23">
        <v>2.0000000000000001E-4</v>
      </c>
      <c r="E172" s="23">
        <v>2.0000000000000001E-4</v>
      </c>
      <c r="F172" s="23">
        <v>2.0000000000000001E-4</v>
      </c>
      <c r="G172" s="23">
        <v>2.0000000000000001E-4</v>
      </c>
      <c r="H172" s="23">
        <v>2.0000000000000001E-4</v>
      </c>
      <c r="I172" s="23">
        <v>2.0000000000000001E-4</v>
      </c>
      <c r="J172" s="23">
        <v>2.0000000000000001E-4</v>
      </c>
      <c r="K172" s="23">
        <v>1E-4</v>
      </c>
    </row>
    <row r="173" spans="1:11" ht="13.4" customHeight="1">
      <c r="A173" t="s">
        <v>109</v>
      </c>
      <c r="B173" t="s">
        <v>314</v>
      </c>
      <c r="C173" s="23">
        <v>4.0000000000000002E-4</v>
      </c>
      <c r="D173" s="23">
        <v>4.0000000000000002E-4</v>
      </c>
      <c r="E173" s="23">
        <v>4.0000000000000002E-4</v>
      </c>
      <c r="F173" s="23">
        <v>2.9999999999999997E-4</v>
      </c>
      <c r="G173" s="23">
        <v>4.0000000000000002E-4</v>
      </c>
      <c r="H173" s="23">
        <v>2.0000000000000001E-4</v>
      </c>
      <c r="I173" s="23">
        <v>4.0000000000000002E-4</v>
      </c>
      <c r="J173" s="23">
        <v>2.9999999999999997E-4</v>
      </c>
      <c r="K173" s="23">
        <v>2.9999999999999997E-4</v>
      </c>
    </row>
    <row r="174" spans="1:11" ht="13.4" customHeight="1">
      <c r="A174" t="s">
        <v>110</v>
      </c>
      <c r="B174" t="s">
        <v>313</v>
      </c>
      <c r="C174" s="23">
        <v>-1E-4</v>
      </c>
      <c r="D174" s="23">
        <v>-1E-4</v>
      </c>
      <c r="E174" s="23">
        <v>-1E-4</v>
      </c>
      <c r="F174" s="23">
        <v>-1E-4</v>
      </c>
      <c r="G174" s="23">
        <v>-1E-4</v>
      </c>
      <c r="H174" s="23">
        <v>-1E-4</v>
      </c>
      <c r="I174" s="23">
        <v>-2.0000000000000001E-4</v>
      </c>
      <c r="J174" s="23">
        <v>-2.9999999999999997E-4</v>
      </c>
      <c r="K174" s="23">
        <v>-1E-4</v>
      </c>
    </row>
    <row r="175" spans="1:11" ht="13.4" customHeight="1">
      <c r="A175" t="s">
        <v>111</v>
      </c>
      <c r="B175" t="s">
        <v>313</v>
      </c>
      <c r="C175" s="23">
        <v>1E-4</v>
      </c>
      <c r="D175" s="23">
        <v>1E-4</v>
      </c>
      <c r="E175" s="23">
        <v>1E-4</v>
      </c>
      <c r="F175" s="23">
        <v>1E-4</v>
      </c>
      <c r="G175" s="23">
        <v>1E-4</v>
      </c>
      <c r="H175" s="23">
        <v>0</v>
      </c>
      <c r="I175" s="23">
        <v>1E-4</v>
      </c>
      <c r="J175" s="23">
        <v>1E-4</v>
      </c>
      <c r="K175" s="23">
        <v>1E-4</v>
      </c>
    </row>
    <row r="176" spans="1:11" ht="13.4" customHeight="1">
      <c r="A176" t="s">
        <v>112</v>
      </c>
      <c r="B176" t="s">
        <v>312</v>
      </c>
      <c r="C176" s="23">
        <v>6.9999999999999999E-4</v>
      </c>
      <c r="D176" s="23">
        <v>6.9999999999999999E-4</v>
      </c>
      <c r="E176" s="23">
        <v>6.9999999999999999E-4</v>
      </c>
      <c r="F176" s="23">
        <v>8.0000000000000004E-4</v>
      </c>
      <c r="G176" s="23">
        <v>8.0000000000000004E-4</v>
      </c>
      <c r="H176" s="23">
        <v>5.9999999999999995E-4</v>
      </c>
      <c r="I176" s="23">
        <v>8.0000000000000004E-4</v>
      </c>
      <c r="J176" s="23">
        <v>5.0000000000000001E-4</v>
      </c>
      <c r="K176" s="23">
        <v>4.0000000000000002E-4</v>
      </c>
    </row>
    <row r="177" spans="1:11" ht="13.4" customHeight="1">
      <c r="A177" t="s">
        <v>113</v>
      </c>
      <c r="B177" t="s">
        <v>312</v>
      </c>
      <c r="C177" s="23">
        <v>0</v>
      </c>
      <c r="D177" s="23">
        <v>0</v>
      </c>
      <c r="E177" s="23">
        <v>0</v>
      </c>
      <c r="F177" s="23">
        <v>0</v>
      </c>
      <c r="G177" s="23">
        <v>0</v>
      </c>
      <c r="H177" s="23">
        <v>-1E-4</v>
      </c>
      <c r="I177" s="23">
        <v>0</v>
      </c>
      <c r="J177" s="23">
        <v>0</v>
      </c>
      <c r="K177" s="23">
        <v>0</v>
      </c>
    </row>
    <row r="178" spans="1:11" ht="13.4" customHeight="1">
      <c r="A178" t="s">
        <v>114</v>
      </c>
      <c r="B178" t="s">
        <v>312</v>
      </c>
      <c r="C178" s="23">
        <v>-1E-4</v>
      </c>
      <c r="D178" s="23">
        <v>-1E-4</v>
      </c>
      <c r="E178" s="23">
        <v>0</v>
      </c>
      <c r="F178" s="23">
        <v>-1E-4</v>
      </c>
      <c r="G178" s="23">
        <v>-1E-4</v>
      </c>
      <c r="H178" s="23">
        <v>-1E-4</v>
      </c>
      <c r="I178" s="23">
        <v>-2.0000000000000001E-4</v>
      </c>
      <c r="J178" s="23">
        <v>-1E-4</v>
      </c>
      <c r="K178" s="23">
        <v>0</v>
      </c>
    </row>
    <row r="179" spans="1:11" ht="13.4" customHeight="1">
      <c r="A179" t="s">
        <v>115</v>
      </c>
      <c r="B179" t="s">
        <v>312</v>
      </c>
      <c r="C179" s="23">
        <v>0</v>
      </c>
      <c r="D179" s="23">
        <v>0</v>
      </c>
      <c r="E179" s="23">
        <v>0</v>
      </c>
      <c r="F179" s="23">
        <v>0</v>
      </c>
      <c r="G179" s="23">
        <v>0</v>
      </c>
      <c r="H179" s="23">
        <v>0</v>
      </c>
      <c r="I179" s="23">
        <v>0</v>
      </c>
      <c r="J179" s="23">
        <v>0</v>
      </c>
      <c r="K179" s="23">
        <v>0</v>
      </c>
    </row>
    <row r="180" spans="1:11" ht="13.4" customHeight="1">
      <c r="A180" t="s">
        <v>116</v>
      </c>
      <c r="B180" t="s">
        <v>312</v>
      </c>
      <c r="C180" s="23">
        <v>0</v>
      </c>
      <c r="D180" s="23">
        <v>0</v>
      </c>
      <c r="E180" s="23">
        <v>0</v>
      </c>
      <c r="F180" s="23">
        <v>0</v>
      </c>
      <c r="G180" s="23">
        <v>0</v>
      </c>
      <c r="H180" s="23">
        <v>0</v>
      </c>
      <c r="I180" s="23">
        <v>0</v>
      </c>
      <c r="J180" s="23">
        <v>0</v>
      </c>
      <c r="K180" s="23">
        <v>0</v>
      </c>
    </row>
    <row r="181" spans="1:11" ht="13.4" customHeight="1">
      <c r="A181" t="s">
        <v>117</v>
      </c>
      <c r="B181" t="s">
        <v>312</v>
      </c>
      <c r="C181" s="23">
        <v>-1E-4</v>
      </c>
      <c r="D181" s="23">
        <v>-1E-4</v>
      </c>
      <c r="E181" s="23">
        <v>-1E-4</v>
      </c>
      <c r="F181" s="23">
        <v>-1E-4</v>
      </c>
      <c r="G181" s="23">
        <v>0</v>
      </c>
      <c r="H181" s="23">
        <v>0</v>
      </c>
      <c r="I181" s="23">
        <v>0</v>
      </c>
      <c r="J181" s="23">
        <v>-1E-4</v>
      </c>
      <c r="K181" s="23">
        <v>0</v>
      </c>
    </row>
    <row r="182" spans="1:11" ht="13.4" customHeight="1">
      <c r="A182" t="s">
        <v>118</v>
      </c>
      <c r="B182" t="s">
        <v>311</v>
      </c>
      <c r="C182" s="23">
        <v>0</v>
      </c>
      <c r="D182" s="23">
        <v>0</v>
      </c>
      <c r="E182" s="23">
        <v>0</v>
      </c>
      <c r="F182" s="23">
        <v>0</v>
      </c>
      <c r="G182" s="23">
        <v>0</v>
      </c>
      <c r="H182" s="23">
        <v>0</v>
      </c>
      <c r="I182" s="23">
        <v>0</v>
      </c>
      <c r="J182" s="23">
        <v>0</v>
      </c>
      <c r="K182" s="23">
        <v>0</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0</v>
      </c>
      <c r="D184" s="23">
        <v>0</v>
      </c>
      <c r="E184" s="23">
        <v>0</v>
      </c>
      <c r="F184" s="23">
        <v>0</v>
      </c>
      <c r="G184" s="23">
        <v>0</v>
      </c>
      <c r="H184" s="23">
        <v>0</v>
      </c>
      <c r="I184" s="23">
        <v>0</v>
      </c>
      <c r="J184" s="23">
        <v>0</v>
      </c>
      <c r="K184" s="23">
        <v>0</v>
      </c>
    </row>
    <row r="185" spans="1:11" ht="13.4" customHeight="1">
      <c r="A185" t="s">
        <v>121</v>
      </c>
      <c r="B185" t="s">
        <v>311</v>
      </c>
      <c r="C185" s="23">
        <v>0</v>
      </c>
      <c r="D185" s="23">
        <v>0</v>
      </c>
      <c r="E185" s="23">
        <v>0</v>
      </c>
      <c r="F185" s="23">
        <v>0</v>
      </c>
      <c r="G185" s="23">
        <v>0</v>
      </c>
      <c r="H185" s="23">
        <v>0</v>
      </c>
      <c r="I185" s="23">
        <v>0</v>
      </c>
      <c r="J185" s="23">
        <v>0</v>
      </c>
      <c r="K185" s="23">
        <v>0</v>
      </c>
    </row>
    <row r="186" spans="1:11" ht="13.4" customHeight="1">
      <c r="A186" t="s">
        <v>122</v>
      </c>
      <c r="B186" t="s">
        <v>311</v>
      </c>
      <c r="C186" s="23">
        <v>0</v>
      </c>
      <c r="D186" s="23">
        <v>0</v>
      </c>
      <c r="E186" s="23">
        <v>0</v>
      </c>
      <c r="F186" s="23">
        <v>0</v>
      </c>
      <c r="G186" s="23">
        <v>0</v>
      </c>
      <c r="H186" s="23">
        <v>0</v>
      </c>
      <c r="I186" s="23">
        <v>0</v>
      </c>
      <c r="J186" s="23">
        <v>0</v>
      </c>
      <c r="K186" s="23">
        <v>0</v>
      </c>
    </row>
    <row r="187" spans="1:11" ht="13.4" customHeight="1">
      <c r="A187" t="s">
        <v>123</v>
      </c>
      <c r="B187" t="s">
        <v>311</v>
      </c>
      <c r="C187" s="23">
        <v>0</v>
      </c>
      <c r="D187" s="23">
        <v>0</v>
      </c>
      <c r="E187" s="23">
        <v>0</v>
      </c>
      <c r="F187" s="23">
        <v>0</v>
      </c>
      <c r="G187" s="23">
        <v>0</v>
      </c>
      <c r="H187" s="23">
        <v>0</v>
      </c>
      <c r="I187" s="23">
        <v>0</v>
      </c>
      <c r="J187" s="23">
        <v>0</v>
      </c>
      <c r="K187" s="23">
        <v>0</v>
      </c>
    </row>
    <row r="188" spans="1:11" ht="13.4" customHeight="1">
      <c r="A188" t="s">
        <v>124</v>
      </c>
      <c r="B188" t="s">
        <v>310</v>
      </c>
      <c r="C188" s="23">
        <v>1E-4</v>
      </c>
      <c r="D188" s="23">
        <v>2.0000000000000001E-4</v>
      </c>
      <c r="E188" s="23">
        <v>2.0000000000000001E-4</v>
      </c>
      <c r="F188" s="23">
        <v>1E-4</v>
      </c>
      <c r="G188" s="23">
        <v>1E-4</v>
      </c>
      <c r="H188" s="23">
        <v>1E-4</v>
      </c>
      <c r="I188" s="23">
        <v>1E-4</v>
      </c>
      <c r="J188" s="23">
        <v>0</v>
      </c>
      <c r="K188" s="23">
        <v>0</v>
      </c>
    </row>
    <row r="189" spans="1:11" ht="13.4" customHeight="1">
      <c r="A189" t="s">
        <v>125</v>
      </c>
      <c r="B189" t="s">
        <v>310</v>
      </c>
      <c r="C189" s="23">
        <v>0</v>
      </c>
      <c r="D189" s="23">
        <v>0</v>
      </c>
      <c r="E189" s="23">
        <v>0</v>
      </c>
      <c r="F189" s="23">
        <v>0</v>
      </c>
      <c r="G189" s="23">
        <v>0</v>
      </c>
      <c r="H189" s="23">
        <v>0</v>
      </c>
      <c r="I189" s="23">
        <v>0</v>
      </c>
      <c r="J189" s="23">
        <v>0</v>
      </c>
      <c r="K189" s="23">
        <v>0</v>
      </c>
    </row>
    <row r="190" spans="1:11" ht="13.4" customHeight="1">
      <c r="A190" t="s">
        <v>126</v>
      </c>
      <c r="B190" t="s">
        <v>310</v>
      </c>
      <c r="C190" s="23">
        <v>0</v>
      </c>
      <c r="D190" s="23">
        <v>1E-4</v>
      </c>
      <c r="E190" s="23">
        <v>0</v>
      </c>
      <c r="F190" s="23">
        <v>0</v>
      </c>
      <c r="G190" s="23">
        <v>0</v>
      </c>
      <c r="H190" s="23">
        <v>0</v>
      </c>
      <c r="I190" s="23">
        <v>0</v>
      </c>
      <c r="J190" s="23">
        <v>0</v>
      </c>
      <c r="K190" s="23">
        <v>0</v>
      </c>
    </row>
    <row r="191" spans="1:11" ht="13.4" customHeight="1">
      <c r="A191" t="s">
        <v>127</v>
      </c>
      <c r="B191" t="s">
        <v>309</v>
      </c>
      <c r="C191" s="23">
        <v>0</v>
      </c>
      <c r="D191" s="23">
        <v>0</v>
      </c>
      <c r="E191" s="23">
        <v>0</v>
      </c>
      <c r="F191" s="23">
        <v>0</v>
      </c>
      <c r="G191" s="23">
        <v>0</v>
      </c>
      <c r="H191" s="23">
        <v>0</v>
      </c>
      <c r="I191" s="23">
        <v>0</v>
      </c>
      <c r="J191" s="23">
        <v>0</v>
      </c>
      <c r="K191" s="23">
        <v>0</v>
      </c>
    </row>
    <row r="192" spans="1:11" ht="13.4" customHeight="1">
      <c r="A192" t="s">
        <v>128</v>
      </c>
      <c r="B192" t="s">
        <v>309</v>
      </c>
      <c r="C192" s="23">
        <v>5.0000000000000001E-4</v>
      </c>
      <c r="D192" s="23">
        <v>5.9999999999999995E-4</v>
      </c>
      <c r="E192" s="23">
        <v>5.9999999999999995E-4</v>
      </c>
      <c r="F192" s="23">
        <v>5.0000000000000001E-4</v>
      </c>
      <c r="G192" s="23">
        <v>5.9999999999999995E-4</v>
      </c>
      <c r="H192" s="23">
        <v>4.0000000000000002E-4</v>
      </c>
      <c r="I192" s="23">
        <v>5.9999999999999995E-4</v>
      </c>
      <c r="J192" s="23">
        <v>5.0000000000000001E-4</v>
      </c>
      <c r="K192" s="23">
        <v>5.0000000000000001E-4</v>
      </c>
    </row>
    <row r="193" spans="1:11" ht="13.4" customHeight="1">
      <c r="A193" t="s">
        <v>129</v>
      </c>
      <c r="B193" t="s">
        <v>309</v>
      </c>
      <c r="C193" s="23">
        <v>2.0000000000000001E-4</v>
      </c>
      <c r="D193" s="23">
        <v>2.0000000000000001E-4</v>
      </c>
      <c r="E193" s="23">
        <v>2.0000000000000001E-4</v>
      </c>
      <c r="F193" s="23">
        <v>1E-4</v>
      </c>
      <c r="G193" s="23">
        <v>1E-4</v>
      </c>
      <c r="H193" s="23">
        <v>1E-4</v>
      </c>
      <c r="I193" s="23">
        <v>0</v>
      </c>
      <c r="J193" s="23">
        <v>0</v>
      </c>
      <c r="K193" s="23">
        <v>1E-4</v>
      </c>
    </row>
    <row r="194" spans="1:11" ht="13.4" customHeight="1">
      <c r="A194" t="s">
        <v>130</v>
      </c>
      <c r="B194" t="s">
        <v>308</v>
      </c>
      <c r="C194" s="23">
        <v>4.0000000000000002E-4</v>
      </c>
      <c r="D194" s="23">
        <v>4.0000000000000002E-4</v>
      </c>
      <c r="E194" s="23">
        <v>4.0000000000000002E-4</v>
      </c>
      <c r="F194" s="23">
        <v>2.9999999999999997E-4</v>
      </c>
      <c r="G194" s="23">
        <v>2.9999999999999997E-4</v>
      </c>
      <c r="H194" s="23">
        <v>2.9999999999999997E-4</v>
      </c>
      <c r="I194" s="23">
        <v>2.0000000000000001E-4</v>
      </c>
      <c r="J194" s="23">
        <v>2.9999999999999997E-4</v>
      </c>
      <c r="K194" s="23">
        <v>4.0000000000000002E-4</v>
      </c>
    </row>
    <row r="195" spans="1:11" ht="13.4" customHeight="1">
      <c r="A195" t="s">
        <v>131</v>
      </c>
      <c r="B195" t="s">
        <v>308</v>
      </c>
      <c r="C195" s="23">
        <v>0</v>
      </c>
      <c r="D195" s="23">
        <v>-1E-4</v>
      </c>
      <c r="E195" s="23">
        <v>-1E-4</v>
      </c>
      <c r="F195" s="23">
        <v>0</v>
      </c>
      <c r="G195" s="23">
        <v>0</v>
      </c>
      <c r="H195" s="23">
        <v>0</v>
      </c>
      <c r="I195" s="23">
        <v>0</v>
      </c>
      <c r="J195" s="23">
        <v>0</v>
      </c>
      <c r="K195" s="23">
        <v>-1E-4</v>
      </c>
    </row>
    <row r="196" spans="1:11" ht="13.4" customHeight="1">
      <c r="A196" t="s">
        <v>132</v>
      </c>
      <c r="B196" t="s">
        <v>307</v>
      </c>
      <c r="C196" s="23">
        <v>0</v>
      </c>
      <c r="D196" s="23">
        <v>0</v>
      </c>
      <c r="E196" s="23">
        <v>0</v>
      </c>
      <c r="F196" s="23">
        <v>0</v>
      </c>
      <c r="G196" s="23">
        <v>0</v>
      </c>
      <c r="H196" s="23">
        <v>0</v>
      </c>
      <c r="I196" s="23">
        <v>0</v>
      </c>
      <c r="J196" s="23">
        <v>0</v>
      </c>
      <c r="K196" s="23">
        <v>0</v>
      </c>
    </row>
    <row r="197" spans="1:11" ht="13.4" customHeight="1">
      <c r="A197" t="s">
        <v>133</v>
      </c>
      <c r="B197" t="s">
        <v>307</v>
      </c>
      <c r="C197" s="23">
        <v>0</v>
      </c>
      <c r="D197" s="23">
        <v>0</v>
      </c>
      <c r="E197" s="23">
        <v>0</v>
      </c>
      <c r="F197" s="23">
        <v>0</v>
      </c>
      <c r="G197" s="23">
        <v>0</v>
      </c>
      <c r="H197" s="23">
        <v>0</v>
      </c>
      <c r="I197" s="23">
        <v>0</v>
      </c>
      <c r="J197" s="23">
        <v>0</v>
      </c>
      <c r="K197" s="23">
        <v>0</v>
      </c>
    </row>
    <row r="198" spans="1:11" ht="13.4" customHeight="1">
      <c r="A198" t="s">
        <v>134</v>
      </c>
      <c r="B198" t="s">
        <v>306</v>
      </c>
      <c r="C198" s="23">
        <v>0</v>
      </c>
      <c r="D198" s="23">
        <v>0</v>
      </c>
      <c r="E198" s="23">
        <v>0</v>
      </c>
      <c r="F198" s="23">
        <v>0</v>
      </c>
      <c r="G198" s="23">
        <v>0</v>
      </c>
      <c r="H198" s="23">
        <v>0</v>
      </c>
      <c r="I198" s="23">
        <v>0</v>
      </c>
      <c r="J198" s="23">
        <v>0</v>
      </c>
      <c r="K198" s="23">
        <v>1E-4</v>
      </c>
    </row>
    <row r="199" spans="1:11" ht="13.4" customHeight="1">
      <c r="A199" t="s">
        <v>135</v>
      </c>
      <c r="B199" t="s">
        <v>306</v>
      </c>
      <c r="C199" s="23">
        <v>0</v>
      </c>
      <c r="D199" s="23">
        <v>0</v>
      </c>
      <c r="E199" s="23">
        <v>0</v>
      </c>
      <c r="F199" s="23">
        <v>0</v>
      </c>
      <c r="G199" s="23">
        <v>0</v>
      </c>
      <c r="H199" s="23">
        <v>0</v>
      </c>
      <c r="I199" s="23">
        <v>0</v>
      </c>
      <c r="J199" s="23">
        <v>0</v>
      </c>
      <c r="K199" s="23">
        <v>0</v>
      </c>
    </row>
    <row r="200" spans="1:11" ht="13.4" customHeight="1">
      <c r="A200" t="s">
        <v>136</v>
      </c>
      <c r="B200" t="s">
        <v>306</v>
      </c>
      <c r="C200" s="23">
        <v>0</v>
      </c>
      <c r="D200" s="23">
        <v>0</v>
      </c>
      <c r="E200" s="23">
        <v>0</v>
      </c>
      <c r="F200" s="23">
        <v>0</v>
      </c>
      <c r="G200" s="23">
        <v>0</v>
      </c>
      <c r="H200" s="23">
        <v>0</v>
      </c>
      <c r="I200" s="23">
        <v>0</v>
      </c>
      <c r="J200" s="23">
        <v>0</v>
      </c>
      <c r="K200" s="23">
        <v>0</v>
      </c>
    </row>
    <row r="201" spans="1:11" ht="13.4" customHeight="1">
      <c r="A201" t="s">
        <v>137</v>
      </c>
      <c r="B201" t="s">
        <v>305</v>
      </c>
      <c r="C201" s="23">
        <v>0</v>
      </c>
      <c r="D201" s="23">
        <v>0</v>
      </c>
      <c r="E201" s="23">
        <v>0</v>
      </c>
      <c r="F201" s="23">
        <v>0</v>
      </c>
      <c r="G201" s="23">
        <v>-1E-4</v>
      </c>
      <c r="H201" s="23">
        <v>0</v>
      </c>
      <c r="I201" s="23">
        <v>-1E-4</v>
      </c>
      <c r="J201" s="23">
        <v>-1E-4</v>
      </c>
      <c r="K201" s="23">
        <v>0</v>
      </c>
    </row>
    <row r="202" spans="1:11" ht="13.4" customHeight="1">
      <c r="A202" t="s">
        <v>138</v>
      </c>
      <c r="B202" t="s">
        <v>305</v>
      </c>
      <c r="C202" s="23">
        <v>-2.9999999999999997E-4</v>
      </c>
      <c r="D202" s="23">
        <v>-2.9999999999999997E-4</v>
      </c>
      <c r="E202" s="23">
        <v>-4.0000000000000002E-4</v>
      </c>
      <c r="F202" s="23">
        <v>-2.9999999999999997E-4</v>
      </c>
      <c r="G202" s="23">
        <v>-4.0000000000000002E-4</v>
      </c>
      <c r="H202" s="23">
        <v>-2.0000000000000001E-4</v>
      </c>
      <c r="I202" s="23">
        <v>-4.0000000000000002E-4</v>
      </c>
      <c r="J202" s="23">
        <v>-2.9999999999999997E-4</v>
      </c>
      <c r="K202" s="23">
        <v>-5.9999999999999995E-4</v>
      </c>
    </row>
    <row r="203" spans="1:11" ht="13.4" customHeight="1">
      <c r="A203" t="s">
        <v>139</v>
      </c>
      <c r="B203" t="s">
        <v>304</v>
      </c>
      <c r="C203" s="23">
        <v>0</v>
      </c>
      <c r="D203" s="23">
        <v>0</v>
      </c>
      <c r="E203" s="23">
        <v>0</v>
      </c>
      <c r="F203" s="23">
        <v>0</v>
      </c>
      <c r="G203" s="23">
        <v>0</v>
      </c>
      <c r="H203" s="23">
        <v>0</v>
      </c>
      <c r="I203" s="23">
        <v>0</v>
      </c>
      <c r="J203" s="23">
        <v>0</v>
      </c>
      <c r="K203" s="23">
        <v>0</v>
      </c>
    </row>
    <row r="204" spans="1:11" ht="13.4" customHeight="1">
      <c r="A204" t="s">
        <v>140</v>
      </c>
      <c r="B204" t="s">
        <v>304</v>
      </c>
      <c r="C204" s="23">
        <v>0</v>
      </c>
      <c r="D204" s="23">
        <v>0</v>
      </c>
      <c r="E204" s="23">
        <v>0</v>
      </c>
      <c r="F204" s="23">
        <v>0</v>
      </c>
      <c r="G204" s="23">
        <v>0</v>
      </c>
      <c r="H204" s="23">
        <v>0</v>
      </c>
      <c r="I204" s="23">
        <v>0</v>
      </c>
      <c r="J204" s="23">
        <v>0</v>
      </c>
      <c r="K204" s="23">
        <v>0</v>
      </c>
    </row>
    <row r="205" spans="1:11" ht="13.4" customHeight="1">
      <c r="A205" t="s">
        <v>141</v>
      </c>
      <c r="B205" t="s">
        <v>304</v>
      </c>
      <c r="C205" s="23">
        <v>0</v>
      </c>
      <c r="D205" s="23">
        <v>0</v>
      </c>
      <c r="E205" s="23">
        <v>0</v>
      </c>
      <c r="F205" s="23">
        <v>0</v>
      </c>
      <c r="G205" s="23">
        <v>-1E-4</v>
      </c>
      <c r="H205" s="23">
        <v>0</v>
      </c>
      <c r="I205" s="23">
        <v>-1E-4</v>
      </c>
      <c r="J205" s="23">
        <v>0</v>
      </c>
      <c r="K205" s="23">
        <v>0</v>
      </c>
    </row>
    <row r="206" spans="1:11" ht="13.4" customHeight="1">
      <c r="A206" t="s">
        <v>142</v>
      </c>
      <c r="B206" t="s">
        <v>303</v>
      </c>
      <c r="C206" s="23">
        <v>0</v>
      </c>
      <c r="D206" s="23">
        <v>0</v>
      </c>
      <c r="E206" s="23">
        <v>0</v>
      </c>
      <c r="F206" s="23">
        <v>0</v>
      </c>
      <c r="G206" s="23">
        <v>0</v>
      </c>
      <c r="H206" s="23">
        <v>0</v>
      </c>
      <c r="I206" s="23">
        <v>0</v>
      </c>
      <c r="J206" s="23">
        <v>0</v>
      </c>
      <c r="K206" s="23">
        <v>0</v>
      </c>
    </row>
    <row r="207" spans="1:11" ht="13.4" customHeight="1">
      <c r="A207" t="s">
        <v>143</v>
      </c>
      <c r="B207" t="s">
        <v>303</v>
      </c>
      <c r="C207" s="23">
        <v>0</v>
      </c>
      <c r="D207" s="23">
        <v>0</v>
      </c>
      <c r="E207" s="23">
        <v>0</v>
      </c>
      <c r="F207" s="23">
        <v>0</v>
      </c>
      <c r="G207" s="23">
        <v>0</v>
      </c>
      <c r="H207" s="23">
        <v>0</v>
      </c>
      <c r="I207" s="23">
        <v>0</v>
      </c>
      <c r="J207" s="23">
        <v>0</v>
      </c>
      <c r="K207" s="23">
        <v>0</v>
      </c>
    </row>
    <row r="208" spans="1:11" ht="13.4" customHeight="1">
      <c r="A208" t="s">
        <v>144</v>
      </c>
      <c r="B208" t="s">
        <v>303</v>
      </c>
      <c r="C208" s="23">
        <v>0</v>
      </c>
      <c r="D208" s="23">
        <v>0</v>
      </c>
      <c r="E208" s="23">
        <v>0</v>
      </c>
      <c r="F208" s="23">
        <v>0</v>
      </c>
      <c r="G208" s="23">
        <v>0</v>
      </c>
      <c r="H208" s="23">
        <v>0</v>
      </c>
      <c r="I208" s="23">
        <v>0</v>
      </c>
      <c r="J208" s="23">
        <v>0</v>
      </c>
      <c r="K208" s="23">
        <v>0</v>
      </c>
    </row>
    <row r="209" spans="1:11" ht="13.4" customHeight="1">
      <c r="A209" t="s">
        <v>145</v>
      </c>
      <c r="B209" t="s">
        <v>302</v>
      </c>
      <c r="C209" s="23">
        <v>1E-4</v>
      </c>
      <c r="D209" s="23">
        <v>1E-4</v>
      </c>
      <c r="E209" s="23">
        <v>1E-4</v>
      </c>
      <c r="F209" s="23">
        <v>1E-4</v>
      </c>
      <c r="G209" s="23">
        <v>1E-4</v>
      </c>
      <c r="H209" s="23">
        <v>1E-4</v>
      </c>
      <c r="I209" s="23">
        <v>1E-4</v>
      </c>
      <c r="J209" s="23">
        <v>1E-4</v>
      </c>
      <c r="K209" s="23">
        <v>0</v>
      </c>
    </row>
    <row r="210" spans="1:11" ht="13.4" customHeight="1">
      <c r="A210" t="s">
        <v>146</v>
      </c>
      <c r="B210" t="s">
        <v>302</v>
      </c>
      <c r="C210" s="23">
        <v>0</v>
      </c>
      <c r="D210" s="23">
        <v>0</v>
      </c>
      <c r="E210" s="23">
        <v>0</v>
      </c>
      <c r="F210" s="23">
        <v>0</v>
      </c>
      <c r="G210" s="23">
        <v>0</v>
      </c>
      <c r="H210" s="23">
        <v>0</v>
      </c>
      <c r="I210" s="23">
        <v>0</v>
      </c>
      <c r="J210" s="23">
        <v>0</v>
      </c>
      <c r="K210" s="23">
        <v>0</v>
      </c>
    </row>
    <row r="211" spans="1:11" ht="13.4" customHeight="1">
      <c r="A211" t="s">
        <v>147</v>
      </c>
      <c r="B211" t="s">
        <v>302</v>
      </c>
      <c r="C211" s="23">
        <v>0</v>
      </c>
      <c r="D211" s="23">
        <v>0</v>
      </c>
      <c r="E211" s="23">
        <v>0</v>
      </c>
      <c r="F211" s="23">
        <v>0</v>
      </c>
      <c r="G211" s="23">
        <v>0</v>
      </c>
      <c r="H211" s="23">
        <v>0</v>
      </c>
      <c r="I211" s="23">
        <v>0</v>
      </c>
      <c r="J211" s="23">
        <v>0</v>
      </c>
      <c r="K211" s="23">
        <v>0</v>
      </c>
    </row>
    <row r="212" spans="1:11" ht="13.4" customHeight="1">
      <c r="A212" t="s">
        <v>148</v>
      </c>
      <c r="B212" t="s">
        <v>302</v>
      </c>
      <c r="C212" s="23">
        <v>0</v>
      </c>
      <c r="D212" s="23">
        <v>0</v>
      </c>
      <c r="E212" s="23">
        <v>0</v>
      </c>
      <c r="F212" s="23">
        <v>0</v>
      </c>
      <c r="G212" s="23">
        <v>0</v>
      </c>
      <c r="H212" s="23">
        <v>0</v>
      </c>
      <c r="I212" s="23">
        <v>0</v>
      </c>
      <c r="J212" s="23">
        <v>0</v>
      </c>
      <c r="K212" s="23">
        <v>0</v>
      </c>
    </row>
    <row r="213" spans="1:11" ht="13.4" customHeight="1">
      <c r="A213" s="1" t="s">
        <v>301</v>
      </c>
      <c r="B213" s="1"/>
      <c r="C213" s="22">
        <v>3.8999999999999998E-3</v>
      </c>
      <c r="D213" s="22">
        <v>5.0000000000000001E-3</v>
      </c>
      <c r="E213" s="22">
        <v>5.4999999999999997E-3</v>
      </c>
      <c r="F213" s="22">
        <v>3.3999999999999998E-3</v>
      </c>
      <c r="G213" s="22">
        <v>5.1999999999999998E-3</v>
      </c>
      <c r="H213" s="22">
        <v>-5.0000000000000001E-4</v>
      </c>
      <c r="I213" s="22">
        <v>5.7000000000000002E-3</v>
      </c>
      <c r="J213" s="22">
        <v>5.9999999999999995E-4</v>
      </c>
      <c r="K213" s="22">
        <v>2.7000000000000001E-3</v>
      </c>
    </row>
    <row r="214" spans="1:11" ht="13.4" customHeight="1">
      <c r="A214" t="s">
        <v>300</v>
      </c>
      <c r="C214" s="23">
        <v>1E-4</v>
      </c>
      <c r="D214" s="23">
        <v>1E-4</v>
      </c>
      <c r="E214" s="23">
        <v>0</v>
      </c>
      <c r="F214" s="23">
        <v>2.0000000000000001E-4</v>
      </c>
      <c r="G214" s="23">
        <v>1E-4</v>
      </c>
      <c r="H214" s="23">
        <v>2.9999999999999997E-4</v>
      </c>
      <c r="I214" s="23">
        <v>0</v>
      </c>
      <c r="J214" s="23">
        <v>2.0000000000000001E-4</v>
      </c>
      <c r="K214" s="23">
        <v>1E-4</v>
      </c>
    </row>
    <row r="215" spans="1:11" ht="13.4" customHeight="1">
      <c r="A215" s="1" t="s">
        <v>299</v>
      </c>
      <c r="B215" s="1"/>
      <c r="C215" s="22">
        <v>4.1000000000000003E-3</v>
      </c>
      <c r="D215" s="22">
        <v>5.1000000000000004E-3</v>
      </c>
      <c r="E215" s="22">
        <v>5.4999999999999997E-3</v>
      </c>
      <c r="F215" s="22">
        <v>3.5999999999999999E-3</v>
      </c>
      <c r="G215" s="22">
        <v>5.3E-3</v>
      </c>
      <c r="H215" s="22">
        <v>-1E-4</v>
      </c>
      <c r="I215" s="22">
        <v>5.7000000000000002E-3</v>
      </c>
      <c r="J215" s="22">
        <v>8.0000000000000004E-4</v>
      </c>
      <c r="K215" s="22">
        <v>2.8E-3</v>
      </c>
    </row>
  </sheetData>
  <pageMargins left="0.7" right="0.7" top="0.75" bottom="0.75" header="0.3" footer="0.3"/>
  <pageSetup paperSize="9" orientation="portrait" r:id="rId1"/>
  <headerFooter>
    <oddHeader>&amp;C&amp;"Calibri"&amp;12&amp;KFF0000  OFFICIAL // Sensitive&amp;1#_x000D_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C2961-9480-47DC-BA08-03700A28CD7E}">
  <sheetPr codeName="Sheet2">
    <tabColor rgb="FFBFBFBF"/>
  </sheetPr>
  <dimension ref="A1:F98"/>
  <sheetViews>
    <sheetView showGridLines="0" tabSelected="1" zoomScale="175" zoomScaleNormal="175" workbookViewId="0">
      <pane ySplit="4" topLeftCell="A5" activePane="bottomLeft" state="frozen"/>
      <selection sqref="A1:XFD1048576"/>
      <selection pane="bottomLeft"/>
    </sheetView>
  </sheetViews>
  <sheetFormatPr defaultColWidth="10.6640625" defaultRowHeight="13.4" customHeight="1"/>
  <cols>
    <col min="1" max="1" width="28.21875" bestFit="1" customWidth="1"/>
    <col min="2" max="2" width="60" bestFit="1" customWidth="1"/>
    <col min="3" max="3" width="7.5546875" bestFit="1" customWidth="1"/>
    <col min="5" max="5" width="5.6640625" bestFit="1" customWidth="1"/>
    <col min="6" max="6" width="5" bestFit="1" customWidth="1"/>
  </cols>
  <sheetData>
    <row r="1" spans="1:6" ht="21">
      <c r="A1" s="5" t="s">
        <v>533</v>
      </c>
      <c r="B1" s="5"/>
    </row>
    <row r="4" spans="1:6" ht="13.4" customHeight="1">
      <c r="A4" s="57" t="s">
        <v>532</v>
      </c>
      <c r="B4" s="57" t="s">
        <v>534</v>
      </c>
      <c r="D4" s="55"/>
      <c r="F4" s="54"/>
    </row>
    <row r="5" spans="1:6" ht="13.4" customHeight="1">
      <c r="A5" s="55" t="str">
        <f>HYPERLINK("[ncp-pc-national-modelling.xlsx]'About'!A1","About")</f>
        <v>About</v>
      </c>
      <c r="B5" s="55" t="str">
        <f>About!$A$2</f>
        <v>About this workbook</v>
      </c>
      <c r="C5" s="55"/>
      <c r="D5" s="55"/>
    </row>
    <row r="6" spans="1:6" ht="13.4" customHeight="1">
      <c r="A6" s="55" t="str">
        <f>HYPERLINK("[ncp-pc-national-modelling.xlsx]'Initial data'!A1","Initial data")</f>
        <v>Initial data</v>
      </c>
      <c r="B6" s="55" t="str">
        <f>'Initial data'!$A$1</f>
        <v>Initial data</v>
      </c>
      <c r="C6" s="54"/>
    </row>
    <row r="7" spans="1:6" ht="13.4" customHeight="1">
      <c r="A7" s="55"/>
      <c r="B7" s="55"/>
      <c r="C7" s="54"/>
    </row>
    <row r="8" spans="1:6" ht="13.4" customHeight="1">
      <c r="A8" s="56" t="s">
        <v>536</v>
      </c>
      <c r="B8" s="55"/>
      <c r="C8" s="54"/>
    </row>
    <row r="9" spans="1:6" ht="13.4" customHeight="1">
      <c r="A9" s="55" t="str">
        <f>HYPERLINK("[ncp-pc-national-modelling.xlsx]'B2'!A1","B2")</f>
        <v>B2</v>
      </c>
      <c r="B9" s="55" t="str">
        <f>'B2'!$A$1</f>
        <v>B2: Commercial planning and zoning</v>
      </c>
      <c r="C9" s="54"/>
    </row>
    <row r="10" spans="1:6" ht="13.4" customHeight="1">
      <c r="A10" s="55" t="str">
        <f>HYPERLINK("[ncp-pc-national-modelling.xlsx]'B3'!A1","B3")</f>
        <v>B3</v>
      </c>
      <c r="B10" s="55" t="str">
        <f>'B3'!$A$1</f>
        <v>B3: Public procurement</v>
      </c>
      <c r="C10" s="54"/>
    </row>
    <row r="11" spans="1:6" ht="13.4" customHeight="1">
      <c r="A11" s="55" t="str">
        <f>HYPERLINK("[ncp-pc-national-modelling.xlsx]'B7ice'!A1","B7ice")</f>
        <v>B7ice</v>
      </c>
      <c r="B11" s="55" t="str">
        <f>B7ice!$A$1</f>
        <v>B7ice:  Distribution networks (internal combustion engines)</v>
      </c>
      <c r="C11" s="54"/>
    </row>
    <row r="12" spans="1:6" ht="13.4" customHeight="1">
      <c r="A12" s="55" t="str">
        <f>HYPERLINK("[ncp-pc-national-modelling.xlsx]'B7tar'!A1","B7tar")</f>
        <v>B7tar</v>
      </c>
      <c r="B12" s="55" t="str">
        <f>B7tar!$A$1</f>
        <v>B7tar: Distribution networks (tariffs and compliance costs)</v>
      </c>
      <c r="C12" s="54"/>
    </row>
    <row r="13" spans="1:6" ht="13.4" customHeight="1">
      <c r="A13" s="55" t="str">
        <f>HYPERLINK("[ncp-pc-national-modelling.xlsx]'B7tar_lower'!A1","B7tar_lower")</f>
        <v>B7tar_lower</v>
      </c>
      <c r="B13" s="55" t="str">
        <f>B7tar_lower!$A$1</f>
        <v>B7tar: Distribution networks (tariffs and compliance costs) (lower estimate)</v>
      </c>
      <c r="C13" s="54"/>
    </row>
    <row r="14" spans="1:6" ht="13.4" customHeight="1">
      <c r="A14" s="55" t="str">
        <f>HYPERLINK("[ncp-pc-national-modelling.xlsx]'B7tar_upper'!A1","B7tar_higher")</f>
        <v>B7tar_higher</v>
      </c>
      <c r="B14" s="55" t="str">
        <f>B7tar_higher!$A$1</f>
        <v>B7tar: Distribution networks (tariffs and compliance costs) (higher estimate)</v>
      </c>
      <c r="C14" s="54"/>
    </row>
    <row r="15" spans="1:6" ht="13.4" customHeight="1">
      <c r="A15" s="55" t="str">
        <f>HYPERLINK("[ncp-pc-national-modelling.xlsx]'B8'!A1","B8")</f>
        <v>B8</v>
      </c>
      <c r="B15" s="55" t="str">
        <f>'B8'!$A$1</f>
        <v>B8: Efficient user charging (case study: road transport)</v>
      </c>
      <c r="C15" s="54"/>
    </row>
    <row r="16" spans="1:6" ht="13.4" customHeight="1">
      <c r="A16" s="55" t="str">
        <f>HYPERLINK("[ncp-pc-national-modelling.xlsx]'B9rc'!A1","B9rc")</f>
        <v>B9rc</v>
      </c>
      <c r="B16" s="55" t="str">
        <f>B9rc!$A$1</f>
        <v>B9rc: Modern methods of construction (residential construction)</v>
      </c>
      <c r="C16" s="54"/>
    </row>
    <row r="17" spans="1:3" ht="13.4" customHeight="1">
      <c r="A17" s="55" t="str">
        <f>HYPERLINK("[ncp-pc-national-modelling.xlsx]'B9nrc'!A1","B9nrc")</f>
        <v>B9nrc</v>
      </c>
      <c r="B17" s="55" t="str">
        <f>B9nrc!$A$1</f>
        <v>B9nrc: Modern methods of construction (non-residential construction)</v>
      </c>
      <c r="C17" s="54"/>
    </row>
    <row r="18" spans="1:3" ht="13.4" customHeight="1">
      <c r="A18" s="55" t="s">
        <v>558</v>
      </c>
      <c r="B18" s="55" t="s">
        <v>542</v>
      </c>
      <c r="C18" s="54"/>
    </row>
    <row r="20" spans="1:3" ht="13.4" customHeight="1">
      <c r="A20" s="56" t="s">
        <v>535</v>
      </c>
      <c r="B20" s="55"/>
      <c r="C20" s="54"/>
    </row>
    <row r="21" spans="1:3" ht="13.4" customHeight="1">
      <c r="A21" s="55" t="str">
        <f>HYPERLINK("[ncp-pc-national-modelling.xlsx]'NZ1rep'!A1","NZ1rep")</f>
        <v>NZ1rep</v>
      </c>
      <c r="B21" s="55" t="str">
        <f>NZ1rep!$A$1</f>
        <v>NZ1rep: Right to repair (repair rents)</v>
      </c>
      <c r="C21" s="54"/>
    </row>
    <row r="22" spans="1:3" ht="13.4" customHeight="1">
      <c r="A22" s="55" t="str">
        <f>HYPERLINK("[ncp-pc-national-modelling.xlsx]'NZ1agr'!A1","NZ1agr")</f>
        <v>NZ1agr</v>
      </c>
      <c r="B22" s="55" t="str">
        <f>NZ1agr!$A$1</f>
        <v>NZ1agr: Right to repair (grains)</v>
      </c>
      <c r="C22" s="54"/>
    </row>
    <row r="23" spans="1:3" ht="13.4" customHeight="1">
      <c r="A23" s="55" t="str">
        <f>HYPERLINK("[ncp-pc-national-modelling.xlsx]'NZ3aml'!A1","NZ3aml")</f>
        <v>NZ3aml</v>
      </c>
      <c r="B23" s="55" t="str">
        <f>NZ3aml!$A$1</f>
        <v>NZ3aml: Heavy Evs (steering axle mass limit)</v>
      </c>
      <c r="C23" s="54"/>
    </row>
    <row r="24" spans="1:3" ht="13.4" customHeight="1">
      <c r="A24" s="55" t="str">
        <f>HYPERLINK("[ncp-pc-national-modelling.xlsx]'NZ3aml_lower'!A1","NZ3aml_lower")</f>
        <v>NZ3aml_lower</v>
      </c>
      <c r="B24" s="55" t="str">
        <f>NZ3aml_lower!$A$1</f>
        <v>NZ3aml: Heavy Evs (steering axle mass limit) (lower estimate)</v>
      </c>
      <c r="C24" s="54"/>
    </row>
    <row r="25" spans="1:3" ht="13.4" customHeight="1">
      <c r="A25" s="55" t="str">
        <f>HYPERLINK("[ncp-pc-national-modelling.xlsx]'NZ3pir'!A1","NZ3pir")</f>
        <v>NZ3pir</v>
      </c>
      <c r="B25" s="55" t="str">
        <f>NZ3pir!$A$1</f>
        <v>NZ3pir: Heavy Evs (parallel import restrictions)</v>
      </c>
      <c r="C25" s="54"/>
    </row>
    <row r="26" spans="1:3" ht="13.4" customHeight="1">
      <c r="A26" s="55" t="str">
        <f>HYPERLINK("[ncp-pc-national-modelling.xlsx]'NZ3tar'!A1","NZ3tar")</f>
        <v>NZ3tar</v>
      </c>
      <c r="B26" s="55" t="str">
        <f>NZ3tar!$A$1</f>
        <v>NZ3tar: Heavy EVs (tariffs)</v>
      </c>
      <c r="C26" s="54"/>
    </row>
    <row r="27" spans="1:3" ht="13.4" customHeight="1">
      <c r="A27" s="55" t="str">
        <f>HYPERLINK("[ncp-pc-national-modelling.xlsx]'NZ5'!A1","NZ5")</f>
        <v>NZ5</v>
      </c>
      <c r="B27" s="55" t="str">
        <f>'NZ5'!$A$1</f>
        <v>NZ5: EV imports</v>
      </c>
    </row>
    <row r="28" spans="1:3" ht="13.4" customHeight="1">
      <c r="A28" s="55"/>
      <c r="B28" s="55"/>
      <c r="C28" s="54"/>
    </row>
    <row r="29" spans="1:3" ht="13.4" customHeight="1">
      <c r="A29" s="56" t="s">
        <v>539</v>
      </c>
      <c r="B29" s="55"/>
      <c r="C29" s="54"/>
    </row>
    <row r="30" spans="1:3" ht="13.4" customHeight="1">
      <c r="A30" s="55" t="str">
        <f>HYPERLINK("[ncp-pc-national-modelling.xlsx]'L1'!A1","L1")</f>
        <v>L1</v>
      </c>
      <c r="B30" s="55" t="s">
        <v>563</v>
      </c>
      <c r="C30" s="54"/>
    </row>
    <row r="31" spans="1:3" ht="13.4" customHeight="1">
      <c r="A31" s="55" t="str">
        <f>HYPERLINK("[ncp-pc-national-modelling.xlsx]'L2'!A1","L2")</f>
        <v>L2</v>
      </c>
      <c r="B31" s="55" t="str">
        <f>'L2'!$A$1</f>
        <v xml:space="preserve">L2: Occupational licencing </v>
      </c>
      <c r="C31" s="54"/>
    </row>
    <row r="32" spans="1:3" ht="13.4" customHeight="1">
      <c r="A32" s="55" t="str">
        <f>HYPERLINK("[ncp-pc-national-modelling.xlsx]'L2_lower'!A1","L2_lower")</f>
        <v>L2_lower</v>
      </c>
      <c r="B32" s="55" t="str">
        <f>L2_lower!$A$1</f>
        <v>L2: Occupational licencing (lower estimate)</v>
      </c>
      <c r="C32" s="54"/>
    </row>
    <row r="33" spans="1:3" ht="13.4" customHeight="1">
      <c r="A33" s="55" t="s">
        <v>557</v>
      </c>
      <c r="B33" s="55" t="s">
        <v>541</v>
      </c>
      <c r="C33" s="54"/>
    </row>
    <row r="35" spans="1:3" ht="13.4" customHeight="1">
      <c r="A35" s="56" t="s">
        <v>538</v>
      </c>
      <c r="B35" s="55"/>
      <c r="C35" s="54"/>
    </row>
    <row r="36" spans="1:3" ht="13.4" customHeight="1">
      <c r="A36" s="55" t="str">
        <f>HYPERLINK("[ncp-pc-national-modelling.xlsx]'H1'!A1","H1")</f>
        <v>H1</v>
      </c>
      <c r="B36" s="55" t="str">
        <f>'H1'!$A$1</f>
        <v>H1: Matching</v>
      </c>
      <c r="C36" s="54"/>
    </row>
    <row r="37" spans="1:3" ht="13.4" customHeight="1">
      <c r="A37" s="55" t="s">
        <v>547</v>
      </c>
      <c r="B37" s="55" t="s">
        <v>551</v>
      </c>
    </row>
    <row r="38" spans="1:3" ht="13.4" customHeight="1">
      <c r="A38" s="55" t="str">
        <f>HYPERLINK("[ncp-pc-national-modelling.xlsx]'H2nur'!A1","H2nur")</f>
        <v>H2nur</v>
      </c>
      <c r="B38" s="55" t="str">
        <f>H2nur!$A$1</f>
        <v>H2: Labour mobility (case study: nurse practitioners)</v>
      </c>
      <c r="C38" s="54"/>
    </row>
    <row r="39" spans="1:3" ht="13.4" customHeight="1">
      <c r="A39" s="55" t="str">
        <f>HYPERLINK("[ncp-pc-national-modelling.xlsx]'H2nur_lower'!A1","H2nur_lower")</f>
        <v>H2nur_lower</v>
      </c>
      <c r="B39" s="55" t="str">
        <f>H2nur_lower!$A$1</f>
        <v>H2: Labour mobility (case study: nurse practitioners) (lower estimate)</v>
      </c>
      <c r="C39" s="54"/>
    </row>
    <row r="40" spans="1:3" ht="13.4" customHeight="1">
      <c r="A40" s="55" t="str">
        <f>HYPERLINK("[ncp-pc-national-modelling.xlsx]'H2pha'!A1","H2pha")</f>
        <v>H2pha</v>
      </c>
      <c r="B40" s="55" t="str">
        <f>H2pha!$A$1</f>
        <v>H2: Labour mobility (case study: pharmacists)</v>
      </c>
      <c r="C40" s="54"/>
    </row>
    <row r="41" spans="1:3" ht="13.4" customHeight="1">
      <c r="A41" s="55" t="str">
        <f>HYPERLINK("[ncp-pc-national-modelling.xlsx]'H3reg'!A1","H3reg")</f>
        <v>H3reg</v>
      </c>
      <c r="B41" s="55" t="str">
        <f>H3reg!$A$1</f>
        <v>H3: Access arrangements (regional health)</v>
      </c>
      <c r="C41" s="54"/>
    </row>
    <row r="42" spans="1:3" ht="13.4" customHeight="1">
      <c r="A42" s="55" t="str">
        <f>HYPERLINK("[ncp-pc-national-modelling.xlsx]'H3reg_lower'!A1","H3reg_lower")</f>
        <v>H3reg_lower</v>
      </c>
      <c r="B42" s="55" t="str">
        <f>H3reg_lower!$A$1</f>
        <v>H3: Access arrangements (regional health) (lower estimate)</v>
      </c>
      <c r="C42" s="54"/>
    </row>
    <row r="43" spans="1:3" ht="13.4" customHeight="1">
      <c r="A43" s="55" t="str">
        <f>HYPERLINK("[ncp-pc-national-modelling.xlsx]'H3hlt'!A1","H3hlt")</f>
        <v>H3hlt</v>
      </c>
      <c r="B43" s="55" t="str">
        <f>H3hlt!$A$1</f>
        <v>H3: Access arrangements (health sector productivity)</v>
      </c>
      <c r="C43" s="54"/>
    </row>
    <row r="44" spans="1:3" ht="13.4" customHeight="1">
      <c r="A44" s="58" t="str">
        <f>HYPERLINK("[ncp-pc-national-modelling.xlsx]'H4'!A1","H4")</f>
        <v>H4</v>
      </c>
      <c r="B44" s="55" t="str">
        <f>'H4'!$A$1</f>
        <v>H4: Medicine pricing</v>
      </c>
      <c r="C44" s="54"/>
    </row>
    <row r="45" spans="1:3" ht="13.4" customHeight="1">
      <c r="A45" s="55" t="str">
        <f>HYPERLINK("[ncp-pc-national-modelling.xlsx]'H5'!A1","H5")</f>
        <v>H5</v>
      </c>
      <c r="B45" s="55" t="str">
        <f>'H5'!$A$1</f>
        <v>H5: Telehealth</v>
      </c>
      <c r="C45" s="54"/>
    </row>
    <row r="47" spans="1:3" ht="13.4" customHeight="1">
      <c r="A47" s="56" t="s">
        <v>537</v>
      </c>
    </row>
    <row r="48" spans="1:3" ht="13.4" customHeight="1">
      <c r="A48" s="55" t="str">
        <f>HYPERLINK("[ncp-pc-national-modelling.xlsx]'D2'!A1","D2")</f>
        <v>D2</v>
      </c>
      <c r="B48" s="55" t="str">
        <f>'D2'!$A$1</f>
        <v>D2: Data sharing</v>
      </c>
      <c r="C48" s="54"/>
    </row>
    <row r="49" spans="1:3" ht="13.4" customHeight="1">
      <c r="A49" s="55" t="str">
        <f>HYPERLINK("[ncp-pc-national-modelling.xlsx]'D3'!A1","D3")</f>
        <v>D3</v>
      </c>
      <c r="B49" s="55" t="str">
        <f>'D3'!$A$1</f>
        <v>D3: Emerging technology</v>
      </c>
      <c r="C49" s="54"/>
    </row>
    <row r="50" spans="1:3" ht="13.4" customHeight="1">
      <c r="A50" s="55" t="str">
        <f>HYPERLINK("[ncp-pc-national-modelling.xlsx]'D4hl'!A1","D4hl")</f>
        <v>D4hl</v>
      </c>
      <c r="B50" s="55" t="str">
        <f>D4hl!$A$1</f>
        <v>D4: Banking (home loans)</v>
      </c>
      <c r="C50" s="54"/>
    </row>
    <row r="51" spans="1:3" ht="13.4" customHeight="1">
      <c r="A51" s="55" t="str">
        <f>HYPERLINK("[ncp-pc-national-modelling.xlsx]'D4hl_lower'!A1","D4hl_lower")</f>
        <v>D4hl_lower</v>
      </c>
      <c r="B51" s="55" t="str">
        <f>D4hl_lower!$A$1</f>
        <v>D4: Banking (home loans) (lower estimate)</v>
      </c>
      <c r="C51" s="54"/>
    </row>
    <row r="52" spans="1:3" ht="13.4" customHeight="1">
      <c r="A52" s="55" t="str">
        <f>HYPERLINK("[ncp-pc-national-modelling.xlsx]'D4bl'!A1","D4bl")</f>
        <v>D4bl</v>
      </c>
      <c r="B52" s="55" t="str">
        <f>D4bl!$A$1</f>
        <v>D4: Banking (business loans)</v>
      </c>
      <c r="C52" s="54"/>
    </row>
    <row r="53" spans="1:3" ht="13.4" customHeight="1">
      <c r="A53" s="55" t="str">
        <f>HYPERLINK("[ncp-pc-national-modelling.xlsx]'D5'!A1","D5")</f>
        <v>D5</v>
      </c>
      <c r="B53" s="55" t="str">
        <f>'D5'!$A$1</f>
        <v>D5: Payment systems</v>
      </c>
      <c r="C53" s="54"/>
    </row>
    <row r="54" spans="1:3" ht="13.4" customHeight="1">
      <c r="A54" s="55" t="str">
        <f>HYPERLINK("[ncp-pc-national-modelling.xlsx]'D5_lower'!A1","D5_lower")</f>
        <v>D5_lower</v>
      </c>
      <c r="B54" s="55" t="str">
        <f>D5_lower!$A$1</f>
        <v>D5: Payment systems (lower estimate)</v>
      </c>
      <c r="C54" s="54"/>
    </row>
    <row r="55" spans="1:3" ht="13.4" customHeight="1">
      <c r="A55" s="55" t="s">
        <v>559</v>
      </c>
      <c r="B55" s="55" t="s">
        <v>543</v>
      </c>
      <c r="C55" s="54"/>
    </row>
    <row r="56" spans="1:3" ht="13.4" customHeight="1">
      <c r="A56" s="55"/>
      <c r="B56" s="55"/>
      <c r="C56" s="54"/>
    </row>
    <row r="72" ht="10"/>
    <row r="86" ht="10"/>
    <row r="98" ht="10"/>
  </sheetData>
  <sortState xmlns:xlrd2="http://schemas.microsoft.com/office/spreadsheetml/2017/richdata2" ref="A5:F56">
    <sortCondition descending="1" ref="B5"/>
    <sortCondition ref="A5"/>
  </sortState>
  <hyperlinks>
    <hyperlink ref="A55" location="'D4hl Linearity sensitivity test'!A1" display="D4hl - Linearity sensitivity test" xr:uid="{6E0AABAC-F1C3-4BE4-BD97-C693F7EFC428}"/>
    <hyperlink ref="B55" location="'D4hl Linearity sensitivity test'!A1" display="D4hl linearity sensitivity test" xr:uid="{113F77AF-49E0-451F-836E-556B1B324267}"/>
    <hyperlink ref="A33" location="'L2 - Linearity sensitivity test'!A1" display="L2 - Linearity sensitivity test" xr:uid="{A3905F79-A062-405A-98C7-FA44D90D7D29}"/>
    <hyperlink ref="B33" location="'L - Linearity sensitivity test '!A1" display="L2 linearity sensitivity test" xr:uid="{729C15A0-C72D-4BE3-AE78-EE7BE9C3D68A}"/>
    <hyperlink ref="A18" location="'B9 - Linearity sensitivity test'!A1" display="B9 - Linearity sensitivity test" xr:uid="{6DB1621B-20FA-494B-B8AE-372881C62DF3}"/>
    <hyperlink ref="B18" location="'B - Linearity sensitivity tests'!A1" display="B9rc and B9nrc linearity sensitivity tests" xr:uid="{0E8E0357-0261-4410-9788-704643A88AA1}"/>
    <hyperlink ref="A37" location="H1_lower!A1" display="H1_lower" xr:uid="{C206C4D2-8014-4BA2-8EC8-DD4478982A1B}"/>
    <hyperlink ref="B37" location="H1_lower!A1" display="H1_lower!A1" xr:uid="{2C2EE617-98C6-451E-9680-074EB613705B}"/>
  </hyperlinks>
  <pageMargins left="0.7" right="0.7" top="0.75" bottom="0.75" header="0.3" footer="0.3"/>
  <pageSetup paperSize="9" orientation="portrait" r:id="rId1"/>
  <headerFooter>
    <oddHeader>&amp;C&amp;"Calibri"&amp;12&amp;KFF0000  OFFICIAL // Sensitive&amp;1#_x000D_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5081F-333A-485B-9D77-1CA05C635E03}">
  <sheetPr codeName="Sheet10">
    <tabColor rgb="FF265A9A"/>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5" ht="21">
      <c r="A1" s="5" t="s">
        <v>382</v>
      </c>
      <c r="B1" s="5"/>
    </row>
    <row r="3" spans="1:5" ht="13.4" customHeight="1">
      <c r="A3" t="s">
        <v>366</v>
      </c>
      <c r="C3" t="s">
        <v>381</v>
      </c>
    </row>
    <row r="4" spans="1:5" ht="13.4" customHeight="1">
      <c r="A4" t="s">
        <v>364</v>
      </c>
      <c r="C4" t="s">
        <v>373</v>
      </c>
    </row>
    <row r="5" spans="1:5" ht="13.4" customHeight="1">
      <c r="A5" t="s">
        <v>362</v>
      </c>
      <c r="C5" t="s">
        <v>380</v>
      </c>
    </row>
    <row r="10" spans="1:5" ht="17.149999999999999" customHeight="1">
      <c r="A10" s="6" t="s">
        <v>360</v>
      </c>
      <c r="B10" s="6"/>
      <c r="C10" s="7"/>
    </row>
    <row r="11" spans="1:5" ht="13.4" customHeight="1">
      <c r="A11" t="s">
        <v>379</v>
      </c>
    </row>
    <row r="14" spans="1:5" ht="17.149999999999999" customHeight="1">
      <c r="A14" s="6" t="s">
        <v>358</v>
      </c>
      <c r="B14" s="6"/>
      <c r="C14" s="7"/>
    </row>
    <row r="15" spans="1:5" ht="13.4" customHeight="1">
      <c r="A15" t="s">
        <v>357</v>
      </c>
      <c r="C15" s="23">
        <v>1.26E-2</v>
      </c>
      <c r="D15" s="30"/>
      <c r="E15" s="32"/>
    </row>
    <row r="16" spans="1:5" ht="13.4" customHeight="1">
      <c r="A16" t="s">
        <v>356</v>
      </c>
      <c r="C16" s="23">
        <v>9.5999999999999992E-3</v>
      </c>
      <c r="D16" s="30"/>
    </row>
    <row r="17" spans="1:5" ht="13.4" customHeight="1">
      <c r="A17" t="s">
        <v>355</v>
      </c>
      <c r="C17" s="23">
        <v>1.23E-2</v>
      </c>
      <c r="D17" s="30"/>
    </row>
    <row r="18" spans="1:5" ht="13.4" customHeight="1">
      <c r="A18" t="s">
        <v>354</v>
      </c>
      <c r="C18" s="23">
        <v>2.0999999999999999E-3</v>
      </c>
      <c r="D18" s="30"/>
    </row>
    <row r="19" spans="1:5" ht="13.4" customHeight="1">
      <c r="A19" t="s">
        <v>353</v>
      </c>
      <c r="C19" s="23">
        <v>4.5199999999999997E-2</v>
      </c>
      <c r="D19" s="30"/>
    </row>
    <row r="20" spans="1:5" ht="13.4" customHeight="1">
      <c r="A20" t="s">
        <v>352</v>
      </c>
      <c r="C20" s="23">
        <v>3.1399999999999997E-2</v>
      </c>
      <c r="D20" s="30"/>
    </row>
    <row r="21" spans="1:5" ht="13.4" customHeight="1">
      <c r="A21" t="s">
        <v>351</v>
      </c>
      <c r="C21" s="23">
        <v>2.2200000000000001E-2</v>
      </c>
      <c r="D21" s="30"/>
      <c r="E21" s="31"/>
    </row>
    <row r="22" spans="1:5" ht="13.4" customHeight="1">
      <c r="A22" t="s">
        <v>350</v>
      </c>
      <c r="C22" s="23">
        <v>0</v>
      </c>
      <c r="D22" s="30"/>
    </row>
    <row r="23" spans="1:5" ht="13.4" customHeight="1">
      <c r="A23" t="s">
        <v>349</v>
      </c>
      <c r="C23" s="23">
        <v>0</v>
      </c>
    </row>
    <row r="24" spans="1:5" ht="13.4" customHeight="1">
      <c r="A24" t="s">
        <v>348</v>
      </c>
      <c r="C24" s="23">
        <v>2.75E-2</v>
      </c>
    </row>
    <row r="25" spans="1:5" ht="13.4" customHeight="1">
      <c r="A25" t="s">
        <v>347</v>
      </c>
      <c r="C25" s="23">
        <v>0</v>
      </c>
    </row>
    <row r="26" spans="1:5" ht="13.4" customHeight="1">
      <c r="A26" t="s">
        <v>346</v>
      </c>
      <c r="C26" s="23">
        <v>-5.1999999999999998E-3</v>
      </c>
      <c r="D26" s="30"/>
    </row>
    <row r="27" spans="1:5" ht="13.4" customHeight="1">
      <c r="A27" t="s">
        <v>345</v>
      </c>
      <c r="C27" s="23">
        <v>-1.1599999999999999E-2</v>
      </c>
      <c r="D27" s="30"/>
    </row>
    <row r="28" spans="1:5" ht="13.4" customHeight="1">
      <c r="A28" t="s">
        <v>344</v>
      </c>
      <c r="C28" s="23">
        <v>-9.1000000000000004E-3</v>
      </c>
      <c r="D28" s="30"/>
    </row>
    <row r="29" spans="1:5" ht="13.4" customHeight="1">
      <c r="A29" t="s">
        <v>343</v>
      </c>
      <c r="C29" s="23">
        <v>-3.8300000000000001E-2</v>
      </c>
    </row>
    <row r="30" spans="1:5" ht="13.4" customHeight="1">
      <c r="A30" t="s">
        <v>342</v>
      </c>
      <c r="C30" s="23">
        <v>2.93E-2</v>
      </c>
      <c r="D30" s="30"/>
    </row>
    <row r="31" spans="1:5" ht="13.4" customHeight="1">
      <c r="A31" t="s">
        <v>341</v>
      </c>
      <c r="C31" s="23">
        <v>-2.1899999999999999E-2</v>
      </c>
      <c r="D31" s="30"/>
    </row>
    <row r="32" spans="1:5" ht="13.4" customHeight="1">
      <c r="A32" t="s">
        <v>340</v>
      </c>
      <c r="C32" s="23">
        <v>-2.1899999999999999E-2</v>
      </c>
      <c r="D32" s="30"/>
    </row>
    <row r="33" spans="1:13" ht="13.4" customHeight="1">
      <c r="A33" t="s">
        <v>339</v>
      </c>
      <c r="C33" s="23">
        <v>1.8E-3</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35.089799999999997</v>
      </c>
      <c r="D39" s="2">
        <v>0</v>
      </c>
      <c r="E39" s="2">
        <v>0</v>
      </c>
      <c r="F39" s="2">
        <v>0</v>
      </c>
      <c r="G39" s="2">
        <v>0</v>
      </c>
      <c r="H39" s="2">
        <v>0</v>
      </c>
      <c r="I39" s="2">
        <v>0</v>
      </c>
      <c r="J39" s="2">
        <v>0</v>
      </c>
      <c r="K39" s="2">
        <v>0</v>
      </c>
      <c r="L39" s="2">
        <f t="shared" ref="L39:L48" si="0">SUM(D39:K39)</f>
        <v>0</v>
      </c>
      <c r="M39" s="2">
        <f t="shared" ref="M39:M48" si="1">SUM(C39+L39)</f>
        <v>35.089799999999997</v>
      </c>
    </row>
    <row r="40" spans="1:13" ht="13.4" customHeight="1">
      <c r="A40" t="s">
        <v>13</v>
      </c>
      <c r="C40" s="2">
        <v>0.1293</v>
      </c>
      <c r="D40" s="2">
        <v>1.7683</v>
      </c>
      <c r="E40" s="2">
        <v>1.5780000000000001</v>
      </c>
      <c r="F40" s="2">
        <v>1.0429999999999999</v>
      </c>
      <c r="G40" s="2">
        <v>0.3377</v>
      </c>
      <c r="H40" s="2">
        <v>0.78059999999999996</v>
      </c>
      <c r="I40" s="2">
        <v>9.3200000000000005E-2</v>
      </c>
      <c r="J40" s="2">
        <v>3.8300000000000001E-2</v>
      </c>
      <c r="K40" s="2">
        <v>0.14069999999999999</v>
      </c>
      <c r="L40" s="2">
        <f t="shared" si="0"/>
        <v>5.7798000000000007</v>
      </c>
      <c r="M40" s="2">
        <f t="shared" si="1"/>
        <v>5.9091000000000005</v>
      </c>
    </row>
    <row r="41" spans="1:13" ht="13.4" customHeight="1">
      <c r="A41" s="29" t="s">
        <v>14</v>
      </c>
      <c r="B41" s="29"/>
      <c r="C41" s="2">
        <v>-1.6993</v>
      </c>
      <c r="D41" s="2">
        <v>-3.3515999999999999</v>
      </c>
      <c r="E41" s="2">
        <v>-2.4708000000000001</v>
      </c>
      <c r="F41" s="2">
        <v>-2.0952000000000002</v>
      </c>
      <c r="G41" s="2">
        <v>-0.59809999999999997</v>
      </c>
      <c r="H41" s="2">
        <v>-1.3085</v>
      </c>
      <c r="I41" s="2">
        <v>-0.157</v>
      </c>
      <c r="J41" s="2">
        <v>-5.0799999999999998E-2</v>
      </c>
      <c r="K41" s="2">
        <v>-0.1681</v>
      </c>
      <c r="L41" s="2">
        <f t="shared" si="0"/>
        <v>-10.200100000000003</v>
      </c>
      <c r="M41" s="2">
        <f t="shared" si="1"/>
        <v>-11.899400000000004</v>
      </c>
    </row>
    <row r="42" spans="1:13" ht="13.4" customHeight="1">
      <c r="A42" t="s">
        <v>15</v>
      </c>
      <c r="C42" s="2">
        <v>0</v>
      </c>
      <c r="D42" s="2">
        <v>-0.74619999999999997</v>
      </c>
      <c r="E42" s="2">
        <v>-0.58579999999999999</v>
      </c>
      <c r="F42" s="2">
        <v>-0.52939999999999998</v>
      </c>
      <c r="G42" s="2">
        <v>-0.2278</v>
      </c>
      <c r="H42" s="2">
        <v>-0.1782</v>
      </c>
      <c r="I42" s="2">
        <v>-0.1013</v>
      </c>
      <c r="J42" s="2">
        <v>-0.1128</v>
      </c>
      <c r="K42" s="2">
        <v>-4.7899999999999998E-2</v>
      </c>
      <c r="L42" s="2">
        <f t="shared" si="0"/>
        <v>-2.5293999999999999</v>
      </c>
      <c r="M42" s="2">
        <f t="shared" si="1"/>
        <v>-2.5293999999999999</v>
      </c>
    </row>
    <row r="43" spans="1:13" ht="13.4" customHeight="1">
      <c r="A43" t="s">
        <v>16</v>
      </c>
      <c r="C43" s="2">
        <v>0</v>
      </c>
      <c r="D43" s="2">
        <v>-2.4517000000000002</v>
      </c>
      <c r="E43" s="2">
        <v>-1.9913000000000001</v>
      </c>
      <c r="F43" s="2">
        <v>-1.4555</v>
      </c>
      <c r="G43" s="2">
        <v>-0.46579999999999999</v>
      </c>
      <c r="H43" s="2">
        <v>-0.84850000000000003</v>
      </c>
      <c r="I43" s="2">
        <v>-0.1726</v>
      </c>
      <c r="J43" s="2">
        <v>-0.15049999999999999</v>
      </c>
      <c r="K43" s="2">
        <v>-0.1507</v>
      </c>
      <c r="L43" s="2">
        <f t="shared" si="0"/>
        <v>-7.6865999999999994</v>
      </c>
      <c r="M43" s="2">
        <f t="shared" si="1"/>
        <v>-7.6865999999999994</v>
      </c>
    </row>
    <row r="44" spans="1:13" ht="13.4" customHeight="1">
      <c r="A44" t="s">
        <v>17</v>
      </c>
      <c r="C44" s="2">
        <v>0.80630000000000002</v>
      </c>
      <c r="D44" s="2">
        <v>0.88980000000000004</v>
      </c>
      <c r="E44" s="2">
        <v>0.85919999999999996</v>
      </c>
      <c r="F44" s="2">
        <v>0.81499999999999995</v>
      </c>
      <c r="G44" s="2">
        <v>0.2752</v>
      </c>
      <c r="H44" s="2">
        <v>0.34599999999999997</v>
      </c>
      <c r="I44" s="2">
        <v>6.6699999999999995E-2</v>
      </c>
      <c r="J44" s="2">
        <v>4.2500000000000003E-2</v>
      </c>
      <c r="K44" s="2">
        <v>4.7199999999999999E-2</v>
      </c>
      <c r="L44" s="2">
        <f t="shared" si="0"/>
        <v>3.3416000000000001</v>
      </c>
      <c r="M44" s="2">
        <f t="shared" si="1"/>
        <v>4.1478999999999999</v>
      </c>
    </row>
    <row r="45" spans="1:13" ht="13.4" customHeight="1">
      <c r="A45" t="s">
        <v>18</v>
      </c>
      <c r="C45" s="2">
        <v>0.37909999999999999</v>
      </c>
      <c r="D45" s="2">
        <v>2.7799999999999998E-2</v>
      </c>
      <c r="E45" s="2">
        <v>4.9200000000000001E-2</v>
      </c>
      <c r="F45" s="2">
        <v>0.22020000000000001</v>
      </c>
      <c r="G45" s="2">
        <v>1.4E-3</v>
      </c>
      <c r="H45" s="2">
        <v>1.43E-2</v>
      </c>
      <c r="I45" s="2">
        <v>1.4E-3</v>
      </c>
      <c r="J45" s="2">
        <v>8.6999999999999994E-3</v>
      </c>
      <c r="K45" s="2">
        <v>1.17E-2</v>
      </c>
      <c r="L45" s="2">
        <f t="shared" si="0"/>
        <v>0.3347</v>
      </c>
      <c r="M45" s="2">
        <f t="shared" si="1"/>
        <v>0.71379999999999999</v>
      </c>
    </row>
    <row r="46" spans="1:13" ht="13.4" customHeight="1">
      <c r="A46" t="s">
        <v>19</v>
      </c>
      <c r="C46" s="2">
        <v>0.96689999999999998</v>
      </c>
      <c r="D46" s="2">
        <v>0.25940000000000002</v>
      </c>
      <c r="E46" s="2">
        <v>4.58E-2</v>
      </c>
      <c r="F46" s="2">
        <v>6.9599999999999995E-2</v>
      </c>
      <c r="G46" s="2">
        <v>2.06E-2</v>
      </c>
      <c r="H46" s="2">
        <v>6.7000000000000004E-2</v>
      </c>
      <c r="I46" s="2">
        <v>2.3699999999999999E-2</v>
      </c>
      <c r="J46" s="2">
        <v>4.1000000000000003E-3</v>
      </c>
      <c r="K46" s="2">
        <v>4.3099999999999999E-2</v>
      </c>
      <c r="L46" s="2">
        <f t="shared" si="0"/>
        <v>0.5333</v>
      </c>
      <c r="M46" s="2">
        <f t="shared" si="1"/>
        <v>1.5002</v>
      </c>
    </row>
    <row r="47" spans="1:13" ht="13.4" customHeight="1">
      <c r="A47" t="s">
        <v>20</v>
      </c>
      <c r="C47" s="2">
        <v>2.0798000000000001</v>
      </c>
      <c r="D47" s="2">
        <v>1.0751999999999999</v>
      </c>
      <c r="E47" s="2">
        <v>0.63539999999999996</v>
      </c>
      <c r="F47" s="2">
        <v>1.3231999999999999</v>
      </c>
      <c r="G47" s="2">
        <v>0.21859999999999999</v>
      </c>
      <c r="H47" s="2">
        <v>1.1667000000000001</v>
      </c>
      <c r="I47" s="2">
        <v>6.3700000000000007E-2</v>
      </c>
      <c r="J47" s="2">
        <v>6.5600000000000006E-2</v>
      </c>
      <c r="K47" s="2">
        <v>3.6900000000000002E-2</v>
      </c>
      <c r="L47" s="2">
        <f t="shared" si="0"/>
        <v>4.5853000000000002</v>
      </c>
      <c r="M47" s="2">
        <f t="shared" si="1"/>
        <v>6.6651000000000007</v>
      </c>
    </row>
    <row r="48" spans="1:13" ht="13.4" customHeight="1">
      <c r="A48" t="s">
        <v>21</v>
      </c>
      <c r="C48" s="2">
        <v>37.752000000000002</v>
      </c>
      <c r="D48" s="2">
        <v>-2.5289999999999999</v>
      </c>
      <c r="E48" s="2">
        <v>-1.8803000000000001</v>
      </c>
      <c r="F48" s="2">
        <v>-0.60909999999999997</v>
      </c>
      <c r="G48" s="2">
        <v>-0.43819999999999998</v>
      </c>
      <c r="H48" s="2">
        <v>3.9399999999999998E-2</v>
      </c>
      <c r="I48" s="2">
        <v>-0.1822</v>
      </c>
      <c r="J48" s="2">
        <v>-0.15490000000000001</v>
      </c>
      <c r="K48" s="2">
        <v>-8.72E-2</v>
      </c>
      <c r="L48" s="2">
        <f t="shared" si="0"/>
        <v>-5.8414999999999999</v>
      </c>
      <c r="M48" s="2">
        <f t="shared" si="1"/>
        <v>31.910500000000003</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13.8607</v>
      </c>
      <c r="D52" s="2">
        <v>7.8384999999999998</v>
      </c>
      <c r="E52" s="2">
        <v>6.6631999999999998</v>
      </c>
      <c r="F52" s="2">
        <v>5.5717999999999996</v>
      </c>
      <c r="G52" s="2">
        <v>1.8333999999999999</v>
      </c>
      <c r="H52" s="2">
        <v>2.9962</v>
      </c>
      <c r="I52" s="2">
        <v>0.64070000000000005</v>
      </c>
      <c r="J52" s="2">
        <v>0.53690000000000004</v>
      </c>
      <c r="K52" s="2">
        <v>0.50939999999999996</v>
      </c>
      <c r="L52" s="2">
        <f t="shared" ref="L52:L61" si="2">SUM(D52:K52)</f>
        <v>26.5901</v>
      </c>
      <c r="M52" s="2">
        <f t="shared" ref="M52:M61" si="3">C52+L52</f>
        <v>40.450800000000001</v>
      </c>
      <c r="O52" s="2"/>
    </row>
    <row r="53" spans="1:15" ht="13.4" customHeight="1">
      <c r="A53" t="s">
        <v>24</v>
      </c>
      <c r="C53" s="2">
        <v>2.3426</v>
      </c>
      <c r="D53" s="2">
        <v>0.30919999999999997</v>
      </c>
      <c r="E53" s="2">
        <v>0.2727</v>
      </c>
      <c r="F53" s="2">
        <v>0.17480000000000001</v>
      </c>
      <c r="G53" s="2">
        <v>5.28E-2</v>
      </c>
      <c r="H53" s="2">
        <v>8.0500000000000002E-2</v>
      </c>
      <c r="I53" s="2">
        <v>2.07E-2</v>
      </c>
      <c r="J53" s="2">
        <v>3.4500000000000003E-2</v>
      </c>
      <c r="K53" s="2">
        <v>4.5400000000000003E-2</v>
      </c>
      <c r="L53" s="2">
        <f t="shared" si="2"/>
        <v>0.99059999999999993</v>
      </c>
      <c r="M53" s="2">
        <f t="shared" si="3"/>
        <v>3.3331999999999997</v>
      </c>
    </row>
    <row r="54" spans="1:15" ht="13.4" customHeight="1">
      <c r="A54" t="s">
        <v>25</v>
      </c>
      <c r="C54" s="2">
        <v>0</v>
      </c>
      <c r="D54" s="2">
        <v>0</v>
      </c>
      <c r="E54" s="2">
        <v>0</v>
      </c>
      <c r="F54" s="2">
        <v>0</v>
      </c>
      <c r="G54" s="2">
        <v>0</v>
      </c>
      <c r="H54" s="2">
        <v>0</v>
      </c>
      <c r="I54" s="2">
        <v>0</v>
      </c>
      <c r="J54" s="2">
        <v>2.9999999999999997E-4</v>
      </c>
      <c r="K54" s="2">
        <v>0</v>
      </c>
      <c r="L54" s="2">
        <f t="shared" si="2"/>
        <v>2.9999999999999997E-4</v>
      </c>
      <c r="M54" s="2">
        <f t="shared" si="3"/>
        <v>2.9999999999999997E-4</v>
      </c>
    </row>
    <row r="55" spans="1:15" ht="13.4" customHeight="1">
      <c r="A55" t="s">
        <v>26</v>
      </c>
      <c r="C55" s="2">
        <v>-2.5293999999999999</v>
      </c>
      <c r="D55" s="2">
        <v>0</v>
      </c>
      <c r="E55" s="2">
        <v>0</v>
      </c>
      <c r="F55" s="2">
        <v>0</v>
      </c>
      <c r="G55" s="2">
        <v>0</v>
      </c>
      <c r="H55" s="2">
        <v>0</v>
      </c>
      <c r="I55" s="2">
        <v>0</v>
      </c>
      <c r="J55" s="2">
        <v>0</v>
      </c>
      <c r="K55" s="2">
        <v>0</v>
      </c>
      <c r="L55" s="2">
        <f t="shared" si="2"/>
        <v>0</v>
      </c>
      <c r="M55" s="2">
        <f t="shared" si="3"/>
        <v>-2.5293999999999999</v>
      </c>
    </row>
    <row r="56" spans="1:15" ht="13.4" customHeight="1">
      <c r="A56" t="s">
        <v>27</v>
      </c>
      <c r="C56" s="2">
        <v>-7.6864999999999997</v>
      </c>
      <c r="D56" s="2">
        <v>0</v>
      </c>
      <c r="E56" s="2">
        <v>0</v>
      </c>
      <c r="F56" s="2">
        <v>0</v>
      </c>
      <c r="G56" s="2">
        <v>0</v>
      </c>
      <c r="H56" s="2">
        <v>0</v>
      </c>
      <c r="I56" s="2">
        <v>0</v>
      </c>
      <c r="J56" s="2">
        <v>0</v>
      </c>
      <c r="K56" s="2">
        <v>0</v>
      </c>
      <c r="L56" s="2">
        <f t="shared" si="2"/>
        <v>0</v>
      </c>
      <c r="M56" s="2">
        <f t="shared" si="3"/>
        <v>-7.6864999999999997</v>
      </c>
    </row>
    <row r="57" spans="1:15" ht="13.4" customHeight="1">
      <c r="A57" t="s">
        <v>28</v>
      </c>
      <c r="C57" s="2">
        <v>1.2798</v>
      </c>
      <c r="D57" s="2">
        <v>0.28820000000000001</v>
      </c>
      <c r="E57" s="2">
        <v>0.30309999999999998</v>
      </c>
      <c r="F57" s="2">
        <v>0.17610000000000001</v>
      </c>
      <c r="G57" s="2">
        <v>6.0499999999999998E-2</v>
      </c>
      <c r="H57" s="2">
        <v>8.2500000000000004E-2</v>
      </c>
      <c r="I57" s="2">
        <v>2E-3</v>
      </c>
      <c r="J57" s="2">
        <v>1.66E-2</v>
      </c>
      <c r="K57" s="2">
        <v>2.0000000000000001E-4</v>
      </c>
      <c r="L57" s="2">
        <f t="shared" si="2"/>
        <v>0.92919999999999991</v>
      </c>
      <c r="M57" s="2">
        <f t="shared" si="3"/>
        <v>2.2090000000000001</v>
      </c>
    </row>
    <row r="58" spans="1:15" ht="13.4" customHeight="1">
      <c r="A58" t="s">
        <v>29</v>
      </c>
      <c r="C58" s="2">
        <v>1.6128</v>
      </c>
      <c r="D58" s="2">
        <v>1.3907</v>
      </c>
      <c r="E58" s="2">
        <v>1.0261</v>
      </c>
      <c r="F58" s="2">
        <v>0.27689999999999998</v>
      </c>
      <c r="G58" s="2">
        <v>4.7899999999999998E-2</v>
      </c>
      <c r="H58" s="2">
        <v>7.6300000000000007E-2</v>
      </c>
      <c r="I58" s="2">
        <v>1.06E-2</v>
      </c>
      <c r="J58" s="2">
        <v>7.9000000000000008E-3</v>
      </c>
      <c r="K58" s="2">
        <v>5.1200000000000002E-2</v>
      </c>
      <c r="L58" s="2">
        <f t="shared" si="2"/>
        <v>2.8875999999999999</v>
      </c>
      <c r="M58" s="2">
        <f t="shared" si="3"/>
        <v>4.5004</v>
      </c>
    </row>
    <row r="59" spans="1:15" ht="13.4" customHeight="1">
      <c r="A59" t="s">
        <v>30</v>
      </c>
      <c r="C59" s="2">
        <v>-23.3047</v>
      </c>
      <c r="D59" s="2">
        <v>0.1933</v>
      </c>
      <c r="E59" s="2">
        <v>7.8799999999999995E-2</v>
      </c>
      <c r="F59" s="2">
        <v>9.1600000000000001E-2</v>
      </c>
      <c r="G59" s="2">
        <v>3.3099999999999997E-2</v>
      </c>
      <c r="H59" s="2">
        <v>4.1000000000000002E-2</v>
      </c>
      <c r="I59" s="2">
        <v>2.2200000000000001E-2</v>
      </c>
      <c r="J59" s="2">
        <v>1.3100000000000001E-2</v>
      </c>
      <c r="K59" s="2">
        <v>1.84E-2</v>
      </c>
      <c r="L59" s="2">
        <f t="shared" si="2"/>
        <v>0.49150000000000005</v>
      </c>
      <c r="M59" s="2">
        <f t="shared" si="3"/>
        <v>-22.813200000000002</v>
      </c>
    </row>
    <row r="60" spans="1:15" ht="13.4" customHeight="1">
      <c r="A60" t="s">
        <v>31</v>
      </c>
      <c r="C60" s="2">
        <v>1.8568</v>
      </c>
      <c r="D60" s="2">
        <v>7.0800000000000002E-2</v>
      </c>
      <c r="E60" s="2">
        <v>0.19800000000000001</v>
      </c>
      <c r="F60" s="2">
        <v>7.5800000000000006E-2</v>
      </c>
      <c r="G60" s="2">
        <v>3.3399999999999999E-2</v>
      </c>
      <c r="H60" s="2">
        <v>9.4100000000000003E-2</v>
      </c>
      <c r="I60" s="2">
        <v>3.3999999999999998E-3</v>
      </c>
      <c r="J60" s="2">
        <v>9.7000000000000003E-3</v>
      </c>
      <c r="K60" s="2">
        <v>2.2000000000000001E-3</v>
      </c>
      <c r="L60" s="2">
        <f t="shared" si="2"/>
        <v>0.4874</v>
      </c>
      <c r="M60" s="2">
        <f t="shared" si="3"/>
        <v>2.3441999999999998</v>
      </c>
    </row>
    <row r="61" spans="1:15" ht="13.4" customHeight="1">
      <c r="A61" t="s">
        <v>32</v>
      </c>
      <c r="C61" s="2">
        <v>-12.5678</v>
      </c>
      <c r="D61" s="2">
        <v>10.0907</v>
      </c>
      <c r="E61" s="2">
        <v>8.5419999999999998</v>
      </c>
      <c r="F61" s="2">
        <v>6.367</v>
      </c>
      <c r="G61" s="2">
        <v>2.0609999999999999</v>
      </c>
      <c r="H61" s="2">
        <v>3.3706</v>
      </c>
      <c r="I61" s="2">
        <v>0.69969999999999999</v>
      </c>
      <c r="J61" s="2">
        <v>0.61899999999999999</v>
      </c>
      <c r="K61" s="2">
        <v>0.62680000000000002</v>
      </c>
      <c r="L61" s="2">
        <f t="shared" si="2"/>
        <v>32.376800000000003</v>
      </c>
      <c r="M61" s="2">
        <f t="shared" si="3"/>
        <v>19.809000000000005</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37.752000000000002</v>
      </c>
      <c r="D66" s="2">
        <f t="shared" si="4"/>
        <v>-2.5289999999999999</v>
      </c>
      <c r="E66" s="2">
        <f t="shared" si="4"/>
        <v>-1.8803000000000001</v>
      </c>
      <c r="F66" s="2">
        <f t="shared" si="4"/>
        <v>-0.60909999999999997</v>
      </c>
      <c r="G66" s="2">
        <f t="shared" si="4"/>
        <v>-0.43819999999999998</v>
      </c>
      <c r="H66" s="2">
        <f t="shared" si="4"/>
        <v>3.9399999999999998E-2</v>
      </c>
      <c r="I66" s="2">
        <f t="shared" si="4"/>
        <v>-0.1822</v>
      </c>
      <c r="J66" s="2">
        <f t="shared" si="4"/>
        <v>-0.15490000000000001</v>
      </c>
      <c r="K66" s="2">
        <f t="shared" si="4"/>
        <v>-8.72E-2</v>
      </c>
      <c r="L66" s="2">
        <f t="shared" si="4"/>
        <v>-5.8414999999999999</v>
      </c>
      <c r="M66" s="2">
        <f t="shared" si="4"/>
        <v>31.910500000000003</v>
      </c>
    </row>
    <row r="67" spans="1:13" ht="13.4" customHeight="1">
      <c r="A67" t="s">
        <v>32</v>
      </c>
      <c r="C67" s="2">
        <f t="shared" ref="C67:M67" si="5">C61</f>
        <v>-12.5678</v>
      </c>
      <c r="D67" s="2">
        <f t="shared" si="5"/>
        <v>10.0907</v>
      </c>
      <c r="E67" s="2">
        <f t="shared" si="5"/>
        <v>8.5419999999999998</v>
      </c>
      <c r="F67" s="2">
        <f t="shared" si="5"/>
        <v>6.367</v>
      </c>
      <c r="G67" s="2">
        <f t="shared" si="5"/>
        <v>2.0609999999999999</v>
      </c>
      <c r="H67" s="2">
        <f t="shared" si="5"/>
        <v>3.3706</v>
      </c>
      <c r="I67" s="2">
        <f t="shared" si="5"/>
        <v>0.69969999999999999</v>
      </c>
      <c r="J67" s="2">
        <f t="shared" si="5"/>
        <v>0.61899999999999999</v>
      </c>
      <c r="K67" s="2">
        <f t="shared" si="5"/>
        <v>0.62680000000000002</v>
      </c>
      <c r="L67" s="2">
        <f t="shared" si="5"/>
        <v>32.376800000000003</v>
      </c>
      <c r="M67" s="2">
        <f t="shared" si="5"/>
        <v>19.809000000000005</v>
      </c>
    </row>
    <row r="68" spans="1:13" ht="13.4" customHeight="1">
      <c r="A68" t="s">
        <v>34</v>
      </c>
      <c r="C68" s="2">
        <f t="shared" ref="C68:M68" si="6">C66-C67</f>
        <v>50.319800000000001</v>
      </c>
      <c r="D68" s="2">
        <f t="shared" si="6"/>
        <v>-12.6197</v>
      </c>
      <c r="E68" s="2">
        <f t="shared" si="6"/>
        <v>-10.4223</v>
      </c>
      <c r="F68" s="2">
        <f t="shared" si="6"/>
        <v>-6.9760999999999997</v>
      </c>
      <c r="G68" s="2">
        <f t="shared" si="6"/>
        <v>-2.4992000000000001</v>
      </c>
      <c r="H68" s="2">
        <f t="shared" si="6"/>
        <v>-3.3311999999999999</v>
      </c>
      <c r="I68" s="2">
        <f t="shared" si="6"/>
        <v>-0.88190000000000002</v>
      </c>
      <c r="J68" s="2">
        <f t="shared" si="6"/>
        <v>-0.77390000000000003</v>
      </c>
      <c r="K68" s="2">
        <f t="shared" si="6"/>
        <v>-0.71399999999999997</v>
      </c>
      <c r="L68" s="2">
        <f t="shared" si="6"/>
        <v>-38.218299999999999</v>
      </c>
      <c r="M68" s="2">
        <f t="shared" si="6"/>
        <v>12.101499999999998</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-2.8E-3</v>
      </c>
    </row>
    <row r="74" spans="1:13" ht="13.4" customHeight="1">
      <c r="A74" t="s">
        <v>334</v>
      </c>
      <c r="C74" s="23">
        <v>-1.1999999999999999E-3</v>
      </c>
    </row>
    <row r="75" spans="1:13" ht="13.4" customHeight="1">
      <c r="A75" t="s">
        <v>333</v>
      </c>
      <c r="C75" s="23">
        <v>4.0000000000000002E-4</v>
      </c>
    </row>
    <row r="76" spans="1:13" ht="13.4" customHeight="1">
      <c r="A76" t="s">
        <v>332</v>
      </c>
      <c r="C76" s="23">
        <v>-7.3000000000000001E-3</v>
      </c>
    </row>
    <row r="77" spans="1:13" ht="13.4" customHeight="1">
      <c r="A77" t="s">
        <v>331</v>
      </c>
      <c r="C77" s="23">
        <v>0</v>
      </c>
    </row>
    <row r="78" spans="1:13" ht="13.4" customHeight="1">
      <c r="A78" t="s">
        <v>330</v>
      </c>
      <c r="C78" s="23">
        <v>2.2000000000000001E-3</v>
      </c>
    </row>
    <row r="79" spans="1:13" ht="13.4" customHeight="1">
      <c r="A79" t="s">
        <v>329</v>
      </c>
      <c r="C79" s="23">
        <v>-6.88E-2</v>
      </c>
    </row>
    <row r="80" spans="1:13" ht="13.4" customHeight="1">
      <c r="A80" t="s">
        <v>328</v>
      </c>
      <c r="C80" s="23">
        <v>-6.3E-3</v>
      </c>
    </row>
    <row r="81" spans="1:3" ht="13.4" customHeight="1">
      <c r="A81" t="s">
        <v>327</v>
      </c>
      <c r="C81" s="23">
        <v>-2.2000000000000001E-3</v>
      </c>
    </row>
    <row r="82" spans="1:3" ht="13.4" customHeight="1">
      <c r="A82" t="s">
        <v>326</v>
      </c>
      <c r="C82" s="23">
        <v>3.5999999999999999E-3</v>
      </c>
    </row>
    <row r="83" spans="1:3" ht="13.4" customHeight="1">
      <c r="A83" t="s">
        <v>325</v>
      </c>
      <c r="C83" s="23">
        <v>-2.5999999999999999E-3</v>
      </c>
    </row>
    <row r="84" spans="1:3" ht="13.4" customHeight="1">
      <c r="C84" s="26"/>
    </row>
    <row r="85" spans="1:3" ht="15.5">
      <c r="A85" s="6" t="s">
        <v>324</v>
      </c>
      <c r="B85" s="6"/>
    </row>
    <row r="86" spans="1:3" ht="13.4" customHeight="1">
      <c r="A86" t="s">
        <v>2</v>
      </c>
      <c r="C86" s="25">
        <v>9.4000000000000004E-3</v>
      </c>
    </row>
    <row r="87" spans="1:3" ht="13.4" customHeight="1">
      <c r="A87" t="s">
        <v>3</v>
      </c>
      <c r="C87" s="25">
        <v>5.7000000000000002E-3</v>
      </c>
    </row>
    <row r="88" spans="1:3" ht="13.4" customHeight="1">
      <c r="A88" t="s">
        <v>4</v>
      </c>
      <c r="C88" s="25">
        <v>1.4200000000000001E-2</v>
      </c>
    </row>
    <row r="89" spans="1:3" ht="13.4" customHeight="1">
      <c r="A89" t="s">
        <v>5</v>
      </c>
      <c r="C89" s="25">
        <v>8.8999999999999999E-3</v>
      </c>
    </row>
    <row r="90" spans="1:3" ht="13.4" customHeight="1">
      <c r="A90" t="s">
        <v>6</v>
      </c>
      <c r="C90" s="25">
        <v>3.0700000000000002E-2</v>
      </c>
    </row>
    <row r="91" spans="1:3" ht="13.4" customHeight="1">
      <c r="A91" t="s">
        <v>7</v>
      </c>
      <c r="C91" s="25">
        <v>0.01</v>
      </c>
    </row>
    <row r="92" spans="1:3" ht="13.4" customHeight="1">
      <c r="A92" t="s">
        <v>8</v>
      </c>
      <c r="C92" s="25">
        <v>1.9199999999999998E-2</v>
      </c>
    </row>
    <row r="93" spans="1:3" ht="13.4" customHeight="1">
      <c r="A93" t="s">
        <v>9</v>
      </c>
      <c r="C93" s="25">
        <v>5.8999999999999999E-3</v>
      </c>
    </row>
    <row r="94" spans="1:3" ht="13.4" customHeight="1">
      <c r="A94" t="s">
        <v>321</v>
      </c>
      <c r="C94" s="25">
        <v>1.26E-2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2.0000000000000001E-4</v>
      </c>
      <c r="D99" s="23">
        <v>2.0000000000000001E-4</v>
      </c>
      <c r="E99" s="23">
        <v>2.0000000000000001E-4</v>
      </c>
      <c r="F99" s="23">
        <v>2.0000000000000001E-4</v>
      </c>
      <c r="G99" s="23">
        <v>4.0000000000000002E-4</v>
      </c>
      <c r="H99" s="23">
        <v>2.0000000000000001E-4</v>
      </c>
      <c r="I99" s="23">
        <v>8.0000000000000004E-4</v>
      </c>
      <c r="J99" s="23">
        <v>5.0000000000000001E-4</v>
      </c>
      <c r="K99" s="23">
        <v>0</v>
      </c>
    </row>
    <row r="100" spans="1:11" ht="13.4" customHeight="1">
      <c r="A100" t="s">
        <v>36</v>
      </c>
      <c r="B100" t="s">
        <v>320</v>
      </c>
      <c r="C100" s="23">
        <v>0</v>
      </c>
      <c r="D100" s="23">
        <v>0</v>
      </c>
      <c r="E100" s="23">
        <v>0</v>
      </c>
      <c r="F100" s="23">
        <v>0</v>
      </c>
      <c r="G100" s="23">
        <v>1E-4</v>
      </c>
      <c r="H100" s="23">
        <v>0</v>
      </c>
      <c r="I100" s="23">
        <v>1E-4</v>
      </c>
      <c r="J100" s="23">
        <v>0</v>
      </c>
      <c r="K100" s="23">
        <v>0</v>
      </c>
    </row>
    <row r="101" spans="1:11" ht="13.4" customHeight="1">
      <c r="A101" t="s">
        <v>37</v>
      </c>
      <c r="B101" t="s">
        <v>320</v>
      </c>
      <c r="C101" s="23">
        <v>1E-4</v>
      </c>
      <c r="D101" s="23">
        <v>0</v>
      </c>
      <c r="E101" s="23">
        <v>1E-4</v>
      </c>
      <c r="F101" s="23">
        <v>1E-4</v>
      </c>
      <c r="G101" s="23">
        <v>2.0000000000000001E-4</v>
      </c>
      <c r="H101" s="23">
        <v>1E-4</v>
      </c>
      <c r="I101" s="23">
        <v>2.9999999999999997E-4</v>
      </c>
      <c r="J101" s="23">
        <v>0</v>
      </c>
      <c r="K101" s="23">
        <v>0</v>
      </c>
    </row>
    <row r="102" spans="1:11" ht="13.4" customHeight="1">
      <c r="A102" t="s">
        <v>38</v>
      </c>
      <c r="B102" t="s">
        <v>320</v>
      </c>
      <c r="C102" s="23">
        <v>0</v>
      </c>
      <c r="D102" s="23">
        <v>0</v>
      </c>
      <c r="E102" s="23">
        <v>0</v>
      </c>
      <c r="F102" s="23">
        <v>0</v>
      </c>
      <c r="G102" s="23">
        <v>0</v>
      </c>
      <c r="H102" s="23">
        <v>0</v>
      </c>
      <c r="I102" s="23">
        <v>1E-4</v>
      </c>
      <c r="J102" s="23">
        <v>0</v>
      </c>
      <c r="K102" s="23">
        <v>0</v>
      </c>
    </row>
    <row r="103" spans="1:11" ht="13.4" customHeight="1">
      <c r="A103" t="s">
        <v>39</v>
      </c>
      <c r="B103" t="s">
        <v>320</v>
      </c>
      <c r="C103" s="23">
        <v>0</v>
      </c>
      <c r="D103" s="23">
        <v>0</v>
      </c>
      <c r="E103" s="23">
        <v>0</v>
      </c>
      <c r="F103" s="23">
        <v>0</v>
      </c>
      <c r="G103" s="23">
        <v>1E-4</v>
      </c>
      <c r="H103" s="23">
        <v>0</v>
      </c>
      <c r="I103" s="23">
        <v>2.0000000000000001E-4</v>
      </c>
      <c r="J103" s="23">
        <v>0</v>
      </c>
      <c r="K103" s="23">
        <v>0</v>
      </c>
    </row>
    <row r="104" spans="1:11" ht="13.4" customHeight="1">
      <c r="A104" t="s">
        <v>40</v>
      </c>
      <c r="B104" t="s">
        <v>320</v>
      </c>
      <c r="C104" s="23">
        <v>0</v>
      </c>
      <c r="D104" s="23">
        <v>0</v>
      </c>
      <c r="E104" s="23">
        <v>0</v>
      </c>
      <c r="F104" s="23">
        <v>0</v>
      </c>
      <c r="G104" s="23">
        <v>1E-4</v>
      </c>
      <c r="H104" s="23">
        <v>1E-4</v>
      </c>
      <c r="I104" s="23">
        <v>1E-4</v>
      </c>
      <c r="J104" s="23">
        <v>0</v>
      </c>
      <c r="K104" s="23">
        <v>0</v>
      </c>
    </row>
    <row r="105" spans="1:11" ht="13.4" customHeight="1">
      <c r="A105" t="s">
        <v>41</v>
      </c>
      <c r="B105" t="s">
        <v>320</v>
      </c>
      <c r="C105" s="23">
        <v>0</v>
      </c>
      <c r="D105" s="23">
        <v>0</v>
      </c>
      <c r="E105" s="23">
        <v>0</v>
      </c>
      <c r="F105" s="23">
        <v>0</v>
      </c>
      <c r="G105" s="23">
        <v>1E-4</v>
      </c>
      <c r="H105" s="23">
        <v>0</v>
      </c>
      <c r="I105" s="23">
        <v>1E-4</v>
      </c>
      <c r="J105" s="23">
        <v>0</v>
      </c>
      <c r="K105" s="23">
        <v>0</v>
      </c>
    </row>
    <row r="106" spans="1:11" ht="13.4" customHeight="1">
      <c r="A106" t="s">
        <v>42</v>
      </c>
      <c r="B106" t="s">
        <v>319</v>
      </c>
      <c r="C106" s="23">
        <v>1.6000000000000001E-3</v>
      </c>
      <c r="D106" s="23">
        <v>1.8E-3</v>
      </c>
      <c r="E106" s="23">
        <v>1E-4</v>
      </c>
      <c r="F106" s="23">
        <v>4.8999999999999998E-3</v>
      </c>
      <c r="G106" s="23">
        <v>1E-4</v>
      </c>
      <c r="H106" s="23">
        <v>4.0000000000000002E-4</v>
      </c>
      <c r="I106" s="23">
        <v>1E-4</v>
      </c>
      <c r="J106" s="23">
        <v>4.0000000000000002E-4</v>
      </c>
      <c r="K106" s="23">
        <v>0</v>
      </c>
    </row>
    <row r="107" spans="1:11" ht="13.4" customHeight="1">
      <c r="A107" t="s">
        <v>43</v>
      </c>
      <c r="B107" t="s">
        <v>319</v>
      </c>
      <c r="C107" s="23">
        <v>2.3999999999999998E-3</v>
      </c>
      <c r="D107" s="23">
        <v>1E-4</v>
      </c>
      <c r="E107" s="23">
        <v>6.9999999999999999E-4</v>
      </c>
      <c r="F107" s="23">
        <v>3.5999999999999999E-3</v>
      </c>
      <c r="G107" s="23">
        <v>1.4E-3</v>
      </c>
      <c r="H107" s="23">
        <v>8.6999999999999994E-3</v>
      </c>
      <c r="I107" s="23">
        <v>1E-4</v>
      </c>
      <c r="J107" s="23">
        <v>1.1900000000000001E-2</v>
      </c>
      <c r="K107" s="23">
        <v>0</v>
      </c>
    </row>
    <row r="108" spans="1:11" ht="13.4" customHeight="1">
      <c r="A108" t="s">
        <v>44</v>
      </c>
      <c r="B108" t="s">
        <v>319</v>
      </c>
      <c r="C108" s="23">
        <v>2.5999999999999999E-3</v>
      </c>
      <c r="D108" s="23">
        <v>0</v>
      </c>
      <c r="E108" s="23">
        <v>0</v>
      </c>
      <c r="F108" s="23">
        <v>4.0000000000000002E-4</v>
      </c>
      <c r="G108" s="23">
        <v>2.9999999999999997E-4</v>
      </c>
      <c r="H108" s="23">
        <v>1.6400000000000001E-2</v>
      </c>
      <c r="I108" s="23">
        <v>1.6000000000000001E-3</v>
      </c>
      <c r="J108" s="23">
        <v>8.9999999999999998E-4</v>
      </c>
      <c r="K108" s="23">
        <v>0</v>
      </c>
    </row>
    <row r="109" spans="1:11" ht="13.4" customHeight="1">
      <c r="A109" t="s">
        <v>45</v>
      </c>
      <c r="B109" t="s">
        <v>319</v>
      </c>
      <c r="C109" s="23">
        <v>1E-4</v>
      </c>
      <c r="D109" s="23">
        <v>0</v>
      </c>
      <c r="E109" s="23">
        <v>0</v>
      </c>
      <c r="F109" s="23">
        <v>1E-4</v>
      </c>
      <c r="G109" s="23">
        <v>1E-4</v>
      </c>
      <c r="H109" s="23">
        <v>4.0000000000000002E-4</v>
      </c>
      <c r="I109" s="23">
        <v>1E-4</v>
      </c>
      <c r="J109" s="23">
        <v>8.0000000000000004E-4</v>
      </c>
      <c r="K109" s="23">
        <v>0</v>
      </c>
    </row>
    <row r="110" spans="1:11" ht="13.4" customHeight="1">
      <c r="A110" t="s">
        <v>46</v>
      </c>
      <c r="B110" t="s">
        <v>319</v>
      </c>
      <c r="C110" s="23">
        <v>0</v>
      </c>
      <c r="D110" s="23">
        <v>0</v>
      </c>
      <c r="E110" s="23">
        <v>0</v>
      </c>
      <c r="F110" s="23">
        <v>0</v>
      </c>
      <c r="G110" s="23">
        <v>0</v>
      </c>
      <c r="H110" s="23">
        <v>1E-4</v>
      </c>
      <c r="I110" s="23">
        <v>0</v>
      </c>
      <c r="J110" s="23">
        <v>0</v>
      </c>
      <c r="K110" s="23">
        <v>0</v>
      </c>
    </row>
    <row r="111" spans="1:11" ht="13.4" customHeight="1">
      <c r="A111" t="s">
        <v>47</v>
      </c>
      <c r="B111" t="s">
        <v>319</v>
      </c>
      <c r="C111" s="23">
        <v>1E-4</v>
      </c>
      <c r="D111" s="23">
        <v>0</v>
      </c>
      <c r="E111" s="23">
        <v>0</v>
      </c>
      <c r="F111" s="23">
        <v>1E-4</v>
      </c>
      <c r="G111" s="23">
        <v>1E-4</v>
      </c>
      <c r="H111" s="23">
        <v>6.9999999999999999E-4</v>
      </c>
      <c r="I111" s="23">
        <v>0</v>
      </c>
      <c r="J111" s="23">
        <v>2.0000000000000001E-4</v>
      </c>
      <c r="K111" s="23">
        <v>0</v>
      </c>
    </row>
    <row r="112" spans="1:11" ht="13.4" customHeight="1">
      <c r="A112" t="s">
        <v>48</v>
      </c>
      <c r="B112" t="s">
        <v>318</v>
      </c>
      <c r="C112" s="23">
        <v>1E-4</v>
      </c>
      <c r="D112" s="23">
        <v>1E-4</v>
      </c>
      <c r="E112" s="23">
        <v>1E-4</v>
      </c>
      <c r="F112" s="23">
        <v>1E-4</v>
      </c>
      <c r="G112" s="23">
        <v>1E-4</v>
      </c>
      <c r="H112" s="23">
        <v>0</v>
      </c>
      <c r="I112" s="23">
        <v>0</v>
      </c>
      <c r="J112" s="23">
        <v>0</v>
      </c>
      <c r="K112" s="23">
        <v>0</v>
      </c>
    </row>
    <row r="113" spans="1:11" ht="13.4" customHeight="1">
      <c r="A113" t="s">
        <v>49</v>
      </c>
      <c r="B113" t="s">
        <v>318</v>
      </c>
      <c r="C113" s="23">
        <v>0</v>
      </c>
      <c r="D113" s="23">
        <v>0</v>
      </c>
      <c r="E113" s="23">
        <v>0</v>
      </c>
      <c r="F113" s="23">
        <v>0</v>
      </c>
      <c r="G113" s="23">
        <v>0</v>
      </c>
      <c r="H113" s="23">
        <v>0</v>
      </c>
      <c r="I113" s="23">
        <v>0</v>
      </c>
      <c r="J113" s="23">
        <v>0</v>
      </c>
      <c r="K113" s="23">
        <v>0</v>
      </c>
    </row>
    <row r="114" spans="1:11" ht="13.4" customHeight="1">
      <c r="A114" t="s">
        <v>50</v>
      </c>
      <c r="B114" t="s">
        <v>318</v>
      </c>
      <c r="C114" s="23">
        <v>0</v>
      </c>
      <c r="D114" s="23">
        <v>0</v>
      </c>
      <c r="E114" s="23">
        <v>0</v>
      </c>
      <c r="F114" s="23">
        <v>0</v>
      </c>
      <c r="G114" s="23">
        <v>0</v>
      </c>
      <c r="H114" s="23">
        <v>0</v>
      </c>
      <c r="I114" s="23">
        <v>0</v>
      </c>
      <c r="J114" s="23">
        <v>0</v>
      </c>
      <c r="K114" s="23">
        <v>0</v>
      </c>
    </row>
    <row r="115" spans="1:11" ht="13.4" customHeight="1">
      <c r="A115" t="s">
        <v>51</v>
      </c>
      <c r="B115" t="s">
        <v>318</v>
      </c>
      <c r="C115" s="23">
        <v>0</v>
      </c>
      <c r="D115" s="23">
        <v>0</v>
      </c>
      <c r="E115" s="23">
        <v>0</v>
      </c>
      <c r="F115" s="23">
        <v>0</v>
      </c>
      <c r="G115" s="23">
        <v>0</v>
      </c>
      <c r="H115" s="23">
        <v>0</v>
      </c>
      <c r="I115" s="23">
        <v>0</v>
      </c>
      <c r="J115" s="23">
        <v>0</v>
      </c>
      <c r="K115" s="23">
        <v>0</v>
      </c>
    </row>
    <row r="116" spans="1:11" ht="13.4" customHeight="1">
      <c r="A116" t="s">
        <v>52</v>
      </c>
      <c r="B116" t="s">
        <v>318</v>
      </c>
      <c r="C116" s="23">
        <v>0</v>
      </c>
      <c r="D116" s="23">
        <v>0</v>
      </c>
      <c r="E116" s="23">
        <v>0</v>
      </c>
      <c r="F116" s="23">
        <v>0</v>
      </c>
      <c r="G116" s="23">
        <v>0</v>
      </c>
      <c r="H116" s="23">
        <v>0</v>
      </c>
      <c r="I116" s="23">
        <v>0</v>
      </c>
      <c r="J116" s="23">
        <v>0</v>
      </c>
      <c r="K116" s="23">
        <v>0</v>
      </c>
    </row>
    <row r="117" spans="1:11" ht="13.4" customHeight="1">
      <c r="A117" t="s">
        <v>53</v>
      </c>
      <c r="B117" t="s">
        <v>318</v>
      </c>
      <c r="C117" s="23">
        <v>0</v>
      </c>
      <c r="D117" s="23">
        <v>0</v>
      </c>
      <c r="E117" s="23">
        <v>0</v>
      </c>
      <c r="F117" s="23">
        <v>0</v>
      </c>
      <c r="G117" s="23">
        <v>0</v>
      </c>
      <c r="H117" s="23">
        <v>0</v>
      </c>
      <c r="I117" s="23">
        <v>0</v>
      </c>
      <c r="J117" s="23">
        <v>0</v>
      </c>
      <c r="K117" s="23">
        <v>0</v>
      </c>
    </row>
    <row r="118" spans="1:11" ht="13.4" customHeight="1">
      <c r="A118" t="s">
        <v>54</v>
      </c>
      <c r="B118" t="s">
        <v>318</v>
      </c>
      <c r="C118" s="23">
        <v>0</v>
      </c>
      <c r="D118" s="23">
        <v>0</v>
      </c>
      <c r="E118" s="23">
        <v>0</v>
      </c>
      <c r="F118" s="23">
        <v>0</v>
      </c>
      <c r="G118" s="23">
        <v>0</v>
      </c>
      <c r="H118" s="23">
        <v>0</v>
      </c>
      <c r="I118" s="23">
        <v>0</v>
      </c>
      <c r="J118" s="23">
        <v>0</v>
      </c>
      <c r="K118" s="23">
        <v>0</v>
      </c>
    </row>
    <row r="119" spans="1:11" ht="13.4" customHeight="1">
      <c r="A119" t="s">
        <v>55</v>
      </c>
      <c r="B119" t="s">
        <v>318</v>
      </c>
      <c r="C119" s="23">
        <v>0</v>
      </c>
      <c r="D119" s="23">
        <v>0</v>
      </c>
      <c r="E119" s="23">
        <v>0</v>
      </c>
      <c r="F119" s="23">
        <v>0</v>
      </c>
      <c r="G119" s="23">
        <v>0</v>
      </c>
      <c r="H119" s="23">
        <v>0</v>
      </c>
      <c r="I119" s="23">
        <v>0</v>
      </c>
      <c r="J119" s="23">
        <v>0</v>
      </c>
      <c r="K119" s="23">
        <v>0</v>
      </c>
    </row>
    <row r="120" spans="1:11" ht="13.4" customHeight="1">
      <c r="A120" t="s">
        <v>56</v>
      </c>
      <c r="B120" t="s">
        <v>318</v>
      </c>
      <c r="C120" s="23">
        <v>0</v>
      </c>
      <c r="D120" s="23">
        <v>0</v>
      </c>
      <c r="E120" s="23">
        <v>0</v>
      </c>
      <c r="F120" s="23">
        <v>0</v>
      </c>
      <c r="G120" s="23">
        <v>0</v>
      </c>
      <c r="H120" s="23">
        <v>0</v>
      </c>
      <c r="I120" s="23">
        <v>0</v>
      </c>
      <c r="J120" s="23">
        <v>0</v>
      </c>
      <c r="K120" s="23">
        <v>0</v>
      </c>
    </row>
    <row r="121" spans="1:11" ht="13.4" customHeight="1">
      <c r="A121" t="s">
        <v>57</v>
      </c>
      <c r="B121" t="s">
        <v>318</v>
      </c>
      <c r="C121" s="23">
        <v>0</v>
      </c>
      <c r="D121" s="23">
        <v>0</v>
      </c>
      <c r="E121" s="23">
        <v>0</v>
      </c>
      <c r="F121" s="23">
        <v>0</v>
      </c>
      <c r="G121" s="23">
        <v>0</v>
      </c>
      <c r="H121" s="23">
        <v>0</v>
      </c>
      <c r="I121" s="23">
        <v>0</v>
      </c>
      <c r="J121" s="23">
        <v>0</v>
      </c>
      <c r="K121" s="23">
        <v>0</v>
      </c>
    </row>
    <row r="122" spans="1:11" ht="13.4" customHeight="1">
      <c r="A122" t="s">
        <v>58</v>
      </c>
      <c r="B122" t="s">
        <v>318</v>
      </c>
      <c r="C122" s="23">
        <v>0</v>
      </c>
      <c r="D122" s="23">
        <v>0</v>
      </c>
      <c r="E122" s="23">
        <v>0</v>
      </c>
      <c r="F122" s="23">
        <v>0</v>
      </c>
      <c r="G122" s="23">
        <v>0</v>
      </c>
      <c r="H122" s="23">
        <v>0</v>
      </c>
      <c r="I122" s="23">
        <v>0</v>
      </c>
      <c r="J122" s="23">
        <v>0</v>
      </c>
      <c r="K122" s="23">
        <v>0</v>
      </c>
    </row>
    <row r="123" spans="1:11" ht="13.4" customHeight="1">
      <c r="A123" t="s">
        <v>59</v>
      </c>
      <c r="B123" t="s">
        <v>318</v>
      </c>
      <c r="C123" s="23">
        <v>0</v>
      </c>
      <c r="D123" s="23">
        <v>0</v>
      </c>
      <c r="E123" s="23">
        <v>0</v>
      </c>
      <c r="F123" s="23">
        <v>0</v>
      </c>
      <c r="G123" s="23">
        <v>1E-4</v>
      </c>
      <c r="H123" s="23">
        <v>0</v>
      </c>
      <c r="I123" s="23">
        <v>0</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0</v>
      </c>
      <c r="D125" s="23">
        <v>0</v>
      </c>
      <c r="E125" s="23">
        <v>0</v>
      </c>
      <c r="F125" s="23">
        <v>0</v>
      </c>
      <c r="G125" s="23">
        <v>0</v>
      </c>
      <c r="H125" s="23">
        <v>0</v>
      </c>
      <c r="I125" s="23">
        <v>0</v>
      </c>
      <c r="J125" s="23">
        <v>0</v>
      </c>
      <c r="K125" s="23">
        <v>0</v>
      </c>
    </row>
    <row r="126" spans="1:11" ht="13.4" customHeight="1">
      <c r="A126" t="s">
        <v>62</v>
      </c>
      <c r="B126" t="s">
        <v>318</v>
      </c>
      <c r="C126" s="23">
        <v>0</v>
      </c>
      <c r="D126" s="23">
        <v>0</v>
      </c>
      <c r="E126" s="23">
        <v>0</v>
      </c>
      <c r="F126" s="23">
        <v>0</v>
      </c>
      <c r="G126" s="23">
        <v>0</v>
      </c>
      <c r="H126" s="23">
        <v>0</v>
      </c>
      <c r="I126" s="23">
        <v>0</v>
      </c>
      <c r="J126" s="23">
        <v>0</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0</v>
      </c>
      <c r="D128" s="23">
        <v>0</v>
      </c>
      <c r="E128" s="23">
        <v>0</v>
      </c>
      <c r="F128" s="23">
        <v>0</v>
      </c>
      <c r="G128" s="23">
        <v>0</v>
      </c>
      <c r="H128" s="23">
        <v>0</v>
      </c>
      <c r="I128" s="23">
        <v>0</v>
      </c>
      <c r="J128" s="23">
        <v>0</v>
      </c>
      <c r="K128" s="23">
        <v>0</v>
      </c>
    </row>
    <row r="129" spans="1:11" ht="13.4" customHeight="1">
      <c r="A129" t="s">
        <v>65</v>
      </c>
      <c r="B129" t="s">
        <v>318</v>
      </c>
      <c r="C129" s="23">
        <v>0</v>
      </c>
      <c r="D129" s="23">
        <v>0</v>
      </c>
      <c r="E129" s="23">
        <v>0</v>
      </c>
      <c r="F129" s="23">
        <v>0</v>
      </c>
      <c r="G129" s="23">
        <v>0</v>
      </c>
      <c r="H129" s="23">
        <v>0</v>
      </c>
      <c r="I129" s="23">
        <v>0</v>
      </c>
      <c r="J129" s="23">
        <v>0</v>
      </c>
      <c r="K129" s="23">
        <v>0</v>
      </c>
    </row>
    <row r="130" spans="1:11" ht="13.4" customHeight="1">
      <c r="A130" t="s">
        <v>66</v>
      </c>
      <c r="B130" t="s">
        <v>318</v>
      </c>
      <c r="C130" s="23">
        <v>0</v>
      </c>
      <c r="D130" s="23">
        <v>0</v>
      </c>
      <c r="E130" s="23">
        <v>0</v>
      </c>
      <c r="F130" s="23">
        <v>0</v>
      </c>
      <c r="G130" s="23">
        <v>0</v>
      </c>
      <c r="H130" s="23">
        <v>0</v>
      </c>
      <c r="I130" s="23">
        <v>1E-4</v>
      </c>
      <c r="J130" s="23">
        <v>0</v>
      </c>
      <c r="K130" s="23">
        <v>0</v>
      </c>
    </row>
    <row r="131" spans="1:11" ht="13.4" customHeight="1">
      <c r="A131" t="s">
        <v>67</v>
      </c>
      <c r="B131" t="s">
        <v>318</v>
      </c>
      <c r="C131" s="23">
        <v>0</v>
      </c>
      <c r="D131" s="23">
        <v>0</v>
      </c>
      <c r="E131" s="23">
        <v>0</v>
      </c>
      <c r="F131" s="23">
        <v>0</v>
      </c>
      <c r="G131" s="23">
        <v>0</v>
      </c>
      <c r="H131" s="23">
        <v>0</v>
      </c>
      <c r="I131" s="23">
        <v>0</v>
      </c>
      <c r="J131" s="23">
        <v>0</v>
      </c>
      <c r="K131" s="23">
        <v>0</v>
      </c>
    </row>
    <row r="132" spans="1:11" ht="13.4" customHeight="1">
      <c r="A132" t="s">
        <v>68</v>
      </c>
      <c r="B132" t="s">
        <v>318</v>
      </c>
      <c r="C132" s="23">
        <v>0</v>
      </c>
      <c r="D132" s="23">
        <v>0</v>
      </c>
      <c r="E132" s="23">
        <v>0</v>
      </c>
      <c r="F132" s="23">
        <v>0</v>
      </c>
      <c r="G132" s="23">
        <v>0</v>
      </c>
      <c r="H132" s="23">
        <v>0</v>
      </c>
      <c r="I132" s="23">
        <v>1E-4</v>
      </c>
      <c r="J132" s="23">
        <v>0</v>
      </c>
      <c r="K132" s="23">
        <v>0</v>
      </c>
    </row>
    <row r="133" spans="1:11" ht="13.4" customHeight="1">
      <c r="A133" t="s">
        <v>69</v>
      </c>
      <c r="B133" t="s">
        <v>318</v>
      </c>
      <c r="C133" s="23">
        <v>0</v>
      </c>
      <c r="D133" s="23">
        <v>0</v>
      </c>
      <c r="E133" s="23">
        <v>0</v>
      </c>
      <c r="F133" s="23">
        <v>0</v>
      </c>
      <c r="G133" s="23">
        <v>0</v>
      </c>
      <c r="H133" s="23">
        <v>0</v>
      </c>
      <c r="I133" s="23">
        <v>0</v>
      </c>
      <c r="J133" s="23">
        <v>0</v>
      </c>
      <c r="K133" s="23">
        <v>0</v>
      </c>
    </row>
    <row r="134" spans="1:11" ht="13.4" customHeight="1">
      <c r="A134" t="s">
        <v>70</v>
      </c>
      <c r="B134" t="s">
        <v>318</v>
      </c>
      <c r="C134" s="23">
        <v>0</v>
      </c>
      <c r="D134" s="23">
        <v>0</v>
      </c>
      <c r="E134" s="23">
        <v>0</v>
      </c>
      <c r="F134" s="23">
        <v>0</v>
      </c>
      <c r="G134" s="23">
        <v>0</v>
      </c>
      <c r="H134" s="23">
        <v>0</v>
      </c>
      <c r="I134" s="23">
        <v>0</v>
      </c>
      <c r="J134" s="23">
        <v>0</v>
      </c>
      <c r="K134" s="23">
        <v>0</v>
      </c>
    </row>
    <row r="135" spans="1:11" ht="13.4" customHeight="1">
      <c r="A135" t="s">
        <v>71</v>
      </c>
      <c r="B135" t="s">
        <v>318</v>
      </c>
      <c r="C135" s="23">
        <v>1E-4</v>
      </c>
      <c r="D135" s="23">
        <v>0</v>
      </c>
      <c r="E135" s="23">
        <v>1E-4</v>
      </c>
      <c r="F135" s="23">
        <v>1E-4</v>
      </c>
      <c r="G135" s="23">
        <v>0</v>
      </c>
      <c r="H135" s="23">
        <v>1E-4</v>
      </c>
      <c r="I135" s="23">
        <v>0</v>
      </c>
      <c r="J135" s="23">
        <v>0</v>
      </c>
      <c r="K135" s="23">
        <v>0</v>
      </c>
    </row>
    <row r="136" spans="1:11" ht="13.4" customHeight="1">
      <c r="A136" t="s">
        <v>72</v>
      </c>
      <c r="B136" t="s">
        <v>318</v>
      </c>
      <c r="C136" s="23">
        <v>0</v>
      </c>
      <c r="D136" s="23">
        <v>0</v>
      </c>
      <c r="E136" s="23">
        <v>0</v>
      </c>
      <c r="F136" s="23">
        <v>0</v>
      </c>
      <c r="G136" s="23">
        <v>0</v>
      </c>
      <c r="H136" s="23">
        <v>0</v>
      </c>
      <c r="I136" s="23">
        <v>0</v>
      </c>
      <c r="J136" s="23">
        <v>0</v>
      </c>
      <c r="K136" s="23">
        <v>0</v>
      </c>
    </row>
    <row r="137" spans="1:11" ht="13.4" customHeight="1">
      <c r="A137" t="s">
        <v>73</v>
      </c>
      <c r="B137" t="s">
        <v>318</v>
      </c>
      <c r="C137" s="23">
        <v>0</v>
      </c>
      <c r="D137" s="23">
        <v>0</v>
      </c>
      <c r="E137" s="23">
        <v>0</v>
      </c>
      <c r="F137" s="23">
        <v>0</v>
      </c>
      <c r="G137" s="23">
        <v>0</v>
      </c>
      <c r="H137" s="23">
        <v>0</v>
      </c>
      <c r="I137" s="23">
        <v>0</v>
      </c>
      <c r="J137" s="23">
        <v>0</v>
      </c>
      <c r="K137" s="23">
        <v>0</v>
      </c>
    </row>
    <row r="138" spans="1:11" ht="13.4" customHeight="1">
      <c r="A138" t="s">
        <v>74</v>
      </c>
      <c r="B138" t="s">
        <v>318</v>
      </c>
      <c r="C138" s="23">
        <v>0</v>
      </c>
      <c r="D138" s="23">
        <v>0</v>
      </c>
      <c r="E138" s="23">
        <v>0</v>
      </c>
      <c r="F138" s="23">
        <v>1E-4</v>
      </c>
      <c r="G138" s="23">
        <v>0</v>
      </c>
      <c r="H138" s="23">
        <v>1E-4</v>
      </c>
      <c r="I138" s="23">
        <v>0</v>
      </c>
      <c r="J138" s="23">
        <v>0</v>
      </c>
      <c r="K138" s="23">
        <v>0</v>
      </c>
    </row>
    <row r="139" spans="1:11" ht="13.4" customHeight="1">
      <c r="A139" t="s">
        <v>75</v>
      </c>
      <c r="B139" t="s">
        <v>318</v>
      </c>
      <c r="C139" s="23">
        <v>0</v>
      </c>
      <c r="D139" s="23">
        <v>0</v>
      </c>
      <c r="E139" s="23">
        <v>0</v>
      </c>
      <c r="F139" s="23">
        <v>0</v>
      </c>
      <c r="G139" s="23">
        <v>0</v>
      </c>
      <c r="H139" s="23">
        <v>0</v>
      </c>
      <c r="I139" s="23">
        <v>0</v>
      </c>
      <c r="J139" s="23">
        <v>0</v>
      </c>
      <c r="K139" s="23">
        <v>0</v>
      </c>
    </row>
    <row r="140" spans="1:11" ht="13.4" customHeight="1">
      <c r="A140" t="s">
        <v>76</v>
      </c>
      <c r="B140" t="s">
        <v>318</v>
      </c>
      <c r="C140" s="23">
        <v>0</v>
      </c>
      <c r="D140" s="23">
        <v>0</v>
      </c>
      <c r="E140" s="23">
        <v>0</v>
      </c>
      <c r="F140" s="23">
        <v>0</v>
      </c>
      <c r="G140" s="23">
        <v>0</v>
      </c>
      <c r="H140" s="23">
        <v>0</v>
      </c>
      <c r="I140" s="23">
        <v>0</v>
      </c>
      <c r="J140" s="23">
        <v>0</v>
      </c>
      <c r="K140" s="23">
        <v>0</v>
      </c>
    </row>
    <row r="141" spans="1:11" ht="13.4" customHeight="1">
      <c r="A141" t="s">
        <v>77</v>
      </c>
      <c r="B141" t="s">
        <v>318</v>
      </c>
      <c r="C141" s="23">
        <v>0</v>
      </c>
      <c r="D141" s="23">
        <v>0</v>
      </c>
      <c r="E141" s="23">
        <v>0</v>
      </c>
      <c r="F141" s="23">
        <v>0</v>
      </c>
      <c r="G141" s="23">
        <v>0</v>
      </c>
      <c r="H141" s="23">
        <v>0</v>
      </c>
      <c r="I141" s="23">
        <v>0</v>
      </c>
      <c r="J141" s="23">
        <v>0</v>
      </c>
      <c r="K141" s="23">
        <v>0</v>
      </c>
    </row>
    <row r="142" spans="1:11" ht="13.4" customHeight="1">
      <c r="A142" t="s">
        <v>78</v>
      </c>
      <c r="B142" t="s">
        <v>318</v>
      </c>
      <c r="C142" s="23">
        <v>0</v>
      </c>
      <c r="D142" s="23">
        <v>0</v>
      </c>
      <c r="E142" s="23">
        <v>0</v>
      </c>
      <c r="F142" s="23">
        <v>0</v>
      </c>
      <c r="G142" s="23">
        <v>0</v>
      </c>
      <c r="H142" s="23">
        <v>0</v>
      </c>
      <c r="I142" s="23">
        <v>0</v>
      </c>
      <c r="J142" s="23">
        <v>0</v>
      </c>
      <c r="K142" s="23">
        <v>0</v>
      </c>
    </row>
    <row r="143" spans="1:11" ht="13.4" customHeight="1">
      <c r="A143" t="s">
        <v>79</v>
      </c>
      <c r="B143" t="s">
        <v>318</v>
      </c>
      <c r="C143" s="23">
        <v>0</v>
      </c>
      <c r="D143" s="23">
        <v>0</v>
      </c>
      <c r="E143" s="23">
        <v>0</v>
      </c>
      <c r="F143" s="23">
        <v>0</v>
      </c>
      <c r="G143" s="23">
        <v>0</v>
      </c>
      <c r="H143" s="23">
        <v>0</v>
      </c>
      <c r="I143" s="23">
        <v>0</v>
      </c>
      <c r="J143" s="23">
        <v>0</v>
      </c>
      <c r="K143" s="23">
        <v>0</v>
      </c>
    </row>
    <row r="144" spans="1:11" ht="13.4" customHeight="1">
      <c r="A144" t="s">
        <v>80</v>
      </c>
      <c r="B144" t="s">
        <v>318</v>
      </c>
      <c r="C144" s="23">
        <v>0</v>
      </c>
      <c r="D144" s="23">
        <v>0</v>
      </c>
      <c r="E144" s="23">
        <v>0</v>
      </c>
      <c r="F144" s="23">
        <v>0</v>
      </c>
      <c r="G144" s="23">
        <v>0</v>
      </c>
      <c r="H144" s="23">
        <v>0</v>
      </c>
      <c r="I144" s="23">
        <v>0</v>
      </c>
      <c r="J144" s="23">
        <v>0</v>
      </c>
      <c r="K144" s="23">
        <v>0</v>
      </c>
    </row>
    <row r="145" spans="1:11" ht="13.4" customHeight="1">
      <c r="A145" t="s">
        <v>81</v>
      </c>
      <c r="B145" t="s">
        <v>318</v>
      </c>
      <c r="C145" s="23">
        <v>0</v>
      </c>
      <c r="D145" s="23">
        <v>0</v>
      </c>
      <c r="E145" s="23">
        <v>0</v>
      </c>
      <c r="F145" s="23">
        <v>0</v>
      </c>
      <c r="G145" s="23">
        <v>0</v>
      </c>
      <c r="H145" s="23">
        <v>0</v>
      </c>
      <c r="I145" s="23">
        <v>0</v>
      </c>
      <c r="J145" s="23">
        <v>0</v>
      </c>
      <c r="K145" s="23">
        <v>0</v>
      </c>
    </row>
    <row r="146" spans="1:11" ht="13.4" customHeight="1">
      <c r="A146" t="s">
        <v>82</v>
      </c>
      <c r="B146" t="s">
        <v>318</v>
      </c>
      <c r="C146" s="23">
        <v>0</v>
      </c>
      <c r="D146" s="23">
        <v>0</v>
      </c>
      <c r="E146" s="23">
        <v>0</v>
      </c>
      <c r="F146" s="23">
        <v>0</v>
      </c>
      <c r="G146" s="23">
        <v>0</v>
      </c>
      <c r="H146" s="23">
        <v>0</v>
      </c>
      <c r="I146" s="23">
        <v>0</v>
      </c>
      <c r="J146" s="23">
        <v>0</v>
      </c>
      <c r="K146" s="23">
        <v>0</v>
      </c>
    </row>
    <row r="147" spans="1:11" ht="13.4" customHeight="1">
      <c r="A147" t="s">
        <v>83</v>
      </c>
      <c r="B147" t="s">
        <v>318</v>
      </c>
      <c r="C147" s="23">
        <v>0</v>
      </c>
      <c r="D147" s="23">
        <v>0</v>
      </c>
      <c r="E147" s="23">
        <v>0</v>
      </c>
      <c r="F147" s="23">
        <v>0</v>
      </c>
      <c r="G147" s="23">
        <v>0</v>
      </c>
      <c r="H147" s="23">
        <v>0</v>
      </c>
      <c r="I147" s="23">
        <v>0</v>
      </c>
      <c r="J147" s="23">
        <v>0</v>
      </c>
      <c r="K147" s="23">
        <v>0</v>
      </c>
    </row>
    <row r="148" spans="1:11" ht="13.4" customHeight="1">
      <c r="A148" t="s">
        <v>84</v>
      </c>
      <c r="B148" t="s">
        <v>318</v>
      </c>
      <c r="C148" s="23">
        <v>0</v>
      </c>
      <c r="D148" s="23">
        <v>0</v>
      </c>
      <c r="E148" s="23">
        <v>0</v>
      </c>
      <c r="F148" s="23">
        <v>0</v>
      </c>
      <c r="G148" s="23">
        <v>0</v>
      </c>
      <c r="H148" s="23">
        <v>1E-4</v>
      </c>
      <c r="I148" s="23">
        <v>0</v>
      </c>
      <c r="J148" s="23">
        <v>0</v>
      </c>
      <c r="K148" s="23">
        <v>0</v>
      </c>
    </row>
    <row r="149" spans="1:11" ht="13.4" customHeight="1">
      <c r="A149" t="s">
        <v>85</v>
      </c>
      <c r="B149" t="s">
        <v>318</v>
      </c>
      <c r="C149" s="23">
        <v>0</v>
      </c>
      <c r="D149" s="23">
        <v>0</v>
      </c>
      <c r="E149" s="23">
        <v>0</v>
      </c>
      <c r="F149" s="23">
        <v>0</v>
      </c>
      <c r="G149" s="23">
        <v>0</v>
      </c>
      <c r="H149" s="23">
        <v>0</v>
      </c>
      <c r="I149" s="23">
        <v>0</v>
      </c>
      <c r="J149" s="23">
        <v>1E-4</v>
      </c>
      <c r="K149" s="23">
        <v>0</v>
      </c>
    </row>
    <row r="150" spans="1:11" ht="13.4" customHeight="1">
      <c r="A150" t="s">
        <v>86</v>
      </c>
      <c r="B150" t="s">
        <v>318</v>
      </c>
      <c r="C150" s="23">
        <v>1E-4</v>
      </c>
      <c r="D150" s="23">
        <v>0</v>
      </c>
      <c r="E150" s="23">
        <v>1E-4</v>
      </c>
      <c r="F150" s="23">
        <v>1E-4</v>
      </c>
      <c r="G150" s="23">
        <v>1E-4</v>
      </c>
      <c r="H150" s="23">
        <v>0</v>
      </c>
      <c r="I150" s="23">
        <v>1E-4</v>
      </c>
      <c r="J150" s="23">
        <v>1E-4</v>
      </c>
      <c r="K150" s="23">
        <v>0</v>
      </c>
    </row>
    <row r="151" spans="1:11" ht="13.4" customHeight="1">
      <c r="A151" t="s">
        <v>87</v>
      </c>
      <c r="B151" t="s">
        <v>318</v>
      </c>
      <c r="C151" s="23">
        <v>0</v>
      </c>
      <c r="D151" s="23">
        <v>0</v>
      </c>
      <c r="E151" s="23">
        <v>0</v>
      </c>
      <c r="F151" s="23">
        <v>0</v>
      </c>
      <c r="G151" s="23">
        <v>0</v>
      </c>
      <c r="H151" s="23">
        <v>0</v>
      </c>
      <c r="I151" s="23">
        <v>0</v>
      </c>
      <c r="J151" s="23">
        <v>0</v>
      </c>
      <c r="K151" s="23">
        <v>0</v>
      </c>
    </row>
    <row r="152" spans="1:11" ht="13.4" customHeight="1">
      <c r="A152" t="s">
        <v>88</v>
      </c>
      <c r="B152" t="s">
        <v>318</v>
      </c>
      <c r="C152" s="23">
        <v>0</v>
      </c>
      <c r="D152" s="23">
        <v>0</v>
      </c>
      <c r="E152" s="23">
        <v>0</v>
      </c>
      <c r="F152" s="23">
        <v>0</v>
      </c>
      <c r="G152" s="23">
        <v>0</v>
      </c>
      <c r="H152" s="23">
        <v>0</v>
      </c>
      <c r="I152" s="23">
        <v>0</v>
      </c>
      <c r="J152" s="23">
        <v>0</v>
      </c>
      <c r="K152" s="23">
        <v>0</v>
      </c>
    </row>
    <row r="153" spans="1:11" ht="13.4" customHeight="1">
      <c r="A153" t="s">
        <v>89</v>
      </c>
      <c r="B153" t="s">
        <v>318</v>
      </c>
      <c r="C153" s="23">
        <v>-1.9E-3</v>
      </c>
      <c r="D153" s="23">
        <v>-8.9999999999999998E-4</v>
      </c>
      <c r="E153" s="23">
        <v>-4.1000000000000003E-3</v>
      </c>
      <c r="F153" s="23">
        <v>-2.2000000000000001E-3</v>
      </c>
      <c r="G153" s="23">
        <v>-1.6000000000000001E-3</v>
      </c>
      <c r="H153" s="23">
        <v>-8.0000000000000004E-4</v>
      </c>
      <c r="I153" s="23">
        <v>-4.0000000000000002E-4</v>
      </c>
      <c r="J153" s="23">
        <v>-1E-3</v>
      </c>
      <c r="K153" s="23">
        <v>-1E-4</v>
      </c>
    </row>
    <row r="154" spans="1:11" ht="13.4" customHeight="1">
      <c r="A154" t="s">
        <v>90</v>
      </c>
      <c r="B154" t="s">
        <v>318</v>
      </c>
      <c r="C154" s="23">
        <v>0</v>
      </c>
      <c r="D154" s="23">
        <v>0</v>
      </c>
      <c r="E154" s="23">
        <v>0</v>
      </c>
      <c r="F154" s="23">
        <v>0</v>
      </c>
      <c r="G154" s="23">
        <v>-1E-4</v>
      </c>
      <c r="H154" s="23">
        <v>0</v>
      </c>
      <c r="I154" s="23">
        <v>0</v>
      </c>
      <c r="J154" s="23">
        <v>-1E-4</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0</v>
      </c>
      <c r="D156" s="23">
        <v>0</v>
      </c>
      <c r="E156" s="23">
        <v>0</v>
      </c>
      <c r="F156" s="23">
        <v>0</v>
      </c>
      <c r="G156" s="23">
        <v>0</v>
      </c>
      <c r="H156" s="23">
        <v>0</v>
      </c>
      <c r="I156" s="23">
        <v>0</v>
      </c>
      <c r="J156" s="23">
        <v>0</v>
      </c>
      <c r="K156" s="23">
        <v>0</v>
      </c>
    </row>
    <row r="157" spans="1:11" ht="13.4" customHeight="1">
      <c r="A157" t="s">
        <v>93</v>
      </c>
      <c r="B157" t="s">
        <v>318</v>
      </c>
      <c r="C157" s="23">
        <v>0</v>
      </c>
      <c r="D157" s="23">
        <v>1E-4</v>
      </c>
      <c r="E157" s="23">
        <v>0</v>
      </c>
      <c r="F157" s="23">
        <v>0</v>
      </c>
      <c r="G157" s="23">
        <v>0</v>
      </c>
      <c r="H157" s="23">
        <v>0</v>
      </c>
      <c r="I157" s="23">
        <v>0</v>
      </c>
      <c r="J157" s="23">
        <v>0</v>
      </c>
      <c r="K157" s="23">
        <v>0</v>
      </c>
    </row>
    <row r="158" spans="1:11" ht="13.4" customHeight="1">
      <c r="A158" t="s">
        <v>94</v>
      </c>
      <c r="B158" t="s">
        <v>318</v>
      </c>
      <c r="C158" s="23">
        <v>0</v>
      </c>
      <c r="D158" s="23">
        <v>0</v>
      </c>
      <c r="E158" s="23">
        <v>0</v>
      </c>
      <c r="F158" s="23">
        <v>0</v>
      </c>
      <c r="G158" s="23">
        <v>0</v>
      </c>
      <c r="H158" s="23">
        <v>0</v>
      </c>
      <c r="I158" s="23">
        <v>0</v>
      </c>
      <c r="J158" s="23">
        <v>1E-4</v>
      </c>
      <c r="K158" s="23">
        <v>0</v>
      </c>
    </row>
    <row r="159" spans="1:11" ht="13.4" customHeight="1">
      <c r="A159" t="s">
        <v>95</v>
      </c>
      <c r="B159" t="s">
        <v>318</v>
      </c>
      <c r="C159" s="23">
        <v>0</v>
      </c>
      <c r="D159" s="23">
        <v>0</v>
      </c>
      <c r="E159" s="23">
        <v>0</v>
      </c>
      <c r="F159" s="23">
        <v>0</v>
      </c>
      <c r="G159" s="23">
        <v>0</v>
      </c>
      <c r="H159" s="23">
        <v>0</v>
      </c>
      <c r="I159" s="23">
        <v>0</v>
      </c>
      <c r="J159" s="23">
        <v>0</v>
      </c>
      <c r="K159" s="23">
        <v>0</v>
      </c>
    </row>
    <row r="160" spans="1:11" ht="13.4" customHeight="1">
      <c r="A160" t="s">
        <v>96</v>
      </c>
      <c r="B160" t="s">
        <v>318</v>
      </c>
      <c r="C160" s="23">
        <v>0</v>
      </c>
      <c r="D160" s="23">
        <v>0</v>
      </c>
      <c r="E160" s="23">
        <v>0</v>
      </c>
      <c r="F160" s="23">
        <v>0</v>
      </c>
      <c r="G160" s="23">
        <v>0</v>
      </c>
      <c r="H160" s="23">
        <v>0</v>
      </c>
      <c r="I160" s="23">
        <v>0</v>
      </c>
      <c r="J160" s="23">
        <v>0</v>
      </c>
      <c r="K160" s="23">
        <v>0</v>
      </c>
    </row>
    <row r="161" spans="1:11" ht="13.4" customHeight="1">
      <c r="A161" t="s">
        <v>97</v>
      </c>
      <c r="B161" t="s">
        <v>318</v>
      </c>
      <c r="C161" s="23">
        <v>0</v>
      </c>
      <c r="D161" s="23">
        <v>0</v>
      </c>
      <c r="E161" s="23">
        <v>0</v>
      </c>
      <c r="F161" s="23">
        <v>0</v>
      </c>
      <c r="G161" s="23">
        <v>0</v>
      </c>
      <c r="H161" s="23">
        <v>0</v>
      </c>
      <c r="I161" s="23">
        <v>0</v>
      </c>
      <c r="J161" s="23">
        <v>0</v>
      </c>
      <c r="K161" s="23">
        <v>0</v>
      </c>
    </row>
    <row r="162" spans="1:11" ht="13.4" customHeight="1">
      <c r="A162" t="s">
        <v>98</v>
      </c>
      <c r="B162" t="s">
        <v>318</v>
      </c>
      <c r="C162" s="23">
        <v>0</v>
      </c>
      <c r="D162" s="23">
        <v>0</v>
      </c>
      <c r="E162" s="23">
        <v>0</v>
      </c>
      <c r="F162" s="23">
        <v>0</v>
      </c>
      <c r="G162" s="23">
        <v>0</v>
      </c>
      <c r="H162" s="23">
        <v>0</v>
      </c>
      <c r="I162" s="23">
        <v>0</v>
      </c>
      <c r="J162" s="23">
        <v>0</v>
      </c>
      <c r="K162" s="23">
        <v>0</v>
      </c>
    </row>
    <row r="163" spans="1:11" ht="13.4" customHeight="1">
      <c r="A163" t="s">
        <v>99</v>
      </c>
      <c r="B163" t="s">
        <v>317</v>
      </c>
      <c r="C163" s="23">
        <v>0</v>
      </c>
      <c r="D163" s="23">
        <v>0</v>
      </c>
      <c r="E163" s="23">
        <v>0</v>
      </c>
      <c r="F163" s="23">
        <v>0</v>
      </c>
      <c r="G163" s="23">
        <v>0</v>
      </c>
      <c r="H163" s="23">
        <v>0</v>
      </c>
      <c r="I163" s="23">
        <v>0</v>
      </c>
      <c r="J163" s="23">
        <v>0</v>
      </c>
      <c r="K163" s="23">
        <v>0</v>
      </c>
    </row>
    <row r="164" spans="1:11" ht="13.4" customHeight="1">
      <c r="A164" t="s">
        <v>100</v>
      </c>
      <c r="B164" t="s">
        <v>317</v>
      </c>
      <c r="C164" s="23">
        <v>1E-4</v>
      </c>
      <c r="D164" s="23">
        <v>1E-4</v>
      </c>
      <c r="E164" s="23">
        <v>1E-4</v>
      </c>
      <c r="F164" s="23">
        <v>1E-4</v>
      </c>
      <c r="G164" s="23">
        <v>2.0000000000000001E-4</v>
      </c>
      <c r="H164" s="23">
        <v>1E-4</v>
      </c>
      <c r="I164" s="23">
        <v>1E-4</v>
      </c>
      <c r="J164" s="23">
        <v>1E-4</v>
      </c>
      <c r="K164" s="23">
        <v>1E-4</v>
      </c>
    </row>
    <row r="165" spans="1:11" ht="13.4" customHeight="1">
      <c r="A165" t="s">
        <v>101</v>
      </c>
      <c r="B165" t="s">
        <v>317</v>
      </c>
      <c r="C165" s="23">
        <v>0</v>
      </c>
      <c r="D165" s="23">
        <v>0</v>
      </c>
      <c r="E165" s="23">
        <v>0</v>
      </c>
      <c r="F165" s="23">
        <v>0</v>
      </c>
      <c r="G165" s="23">
        <v>0</v>
      </c>
      <c r="H165" s="23">
        <v>0</v>
      </c>
      <c r="I165" s="23">
        <v>0</v>
      </c>
      <c r="J165" s="23">
        <v>0</v>
      </c>
      <c r="K165" s="23">
        <v>0</v>
      </c>
    </row>
    <row r="166" spans="1:11" ht="13.4" customHeight="1">
      <c r="A166" t="s">
        <v>102</v>
      </c>
      <c r="B166" t="s">
        <v>317</v>
      </c>
      <c r="C166" s="23">
        <v>0</v>
      </c>
      <c r="D166" s="23">
        <v>0</v>
      </c>
      <c r="E166" s="23">
        <v>0</v>
      </c>
      <c r="F166" s="23">
        <v>0</v>
      </c>
      <c r="G166" s="23">
        <v>1E-4</v>
      </c>
      <c r="H166" s="23">
        <v>0</v>
      </c>
      <c r="I166" s="23">
        <v>0</v>
      </c>
      <c r="J166" s="23">
        <v>0</v>
      </c>
      <c r="K166" s="23">
        <v>1E-4</v>
      </c>
    </row>
    <row r="167" spans="1:11" ht="13.4" customHeight="1">
      <c r="A167" t="s">
        <v>103</v>
      </c>
      <c r="B167" t="s">
        <v>317</v>
      </c>
      <c r="C167" s="23">
        <v>0</v>
      </c>
      <c r="D167" s="23">
        <v>0</v>
      </c>
      <c r="E167" s="23">
        <v>0</v>
      </c>
      <c r="F167" s="23">
        <v>0</v>
      </c>
      <c r="G167" s="23">
        <v>0</v>
      </c>
      <c r="H167" s="23">
        <v>0</v>
      </c>
      <c r="I167" s="23">
        <v>0</v>
      </c>
      <c r="J167" s="23">
        <v>0</v>
      </c>
      <c r="K167" s="23">
        <v>0</v>
      </c>
    </row>
    <row r="168" spans="1:11" ht="13.4" customHeight="1">
      <c r="A168" t="s">
        <v>104</v>
      </c>
      <c r="B168" t="s">
        <v>316</v>
      </c>
      <c r="C168" s="23">
        <v>1E-4</v>
      </c>
      <c r="D168" s="23">
        <v>2.0000000000000001E-4</v>
      </c>
      <c r="E168" s="23">
        <v>2.0000000000000001E-4</v>
      </c>
      <c r="F168" s="23">
        <v>1E-4</v>
      </c>
      <c r="G168" s="23">
        <v>1E-4</v>
      </c>
      <c r="H168" s="23">
        <v>1E-4</v>
      </c>
      <c r="I168" s="23">
        <v>1E-4</v>
      </c>
      <c r="J168" s="23">
        <v>1E-4</v>
      </c>
      <c r="K168" s="23">
        <v>2.0000000000000001E-4</v>
      </c>
    </row>
    <row r="169" spans="1:11" ht="13.4" customHeight="1">
      <c r="A169" t="s">
        <v>105</v>
      </c>
      <c r="B169" t="s">
        <v>316</v>
      </c>
      <c r="C169" s="23">
        <v>0</v>
      </c>
      <c r="D169" s="23">
        <v>1E-4</v>
      </c>
      <c r="E169" s="23">
        <v>1E-4</v>
      </c>
      <c r="F169" s="23">
        <v>0</v>
      </c>
      <c r="G169" s="23">
        <v>0</v>
      </c>
      <c r="H169" s="23">
        <v>0</v>
      </c>
      <c r="I169" s="23">
        <v>0</v>
      </c>
      <c r="J169" s="23">
        <v>0</v>
      </c>
      <c r="K169" s="23">
        <v>1E-4</v>
      </c>
    </row>
    <row r="170" spans="1:11" ht="13.4" customHeight="1">
      <c r="A170" t="s">
        <v>106</v>
      </c>
      <c r="B170" t="s">
        <v>316</v>
      </c>
      <c r="C170" s="23">
        <v>2.0000000000000001E-4</v>
      </c>
      <c r="D170" s="23">
        <v>2.0000000000000001E-4</v>
      </c>
      <c r="E170" s="23">
        <v>2.0000000000000001E-4</v>
      </c>
      <c r="F170" s="23">
        <v>2.0000000000000001E-4</v>
      </c>
      <c r="G170" s="23">
        <v>2.0000000000000001E-4</v>
      </c>
      <c r="H170" s="23">
        <v>2.0000000000000001E-4</v>
      </c>
      <c r="I170" s="23">
        <v>1E-4</v>
      </c>
      <c r="J170" s="23">
        <v>2.0000000000000001E-4</v>
      </c>
      <c r="K170" s="23">
        <v>1E-4</v>
      </c>
    </row>
    <row r="171" spans="1:11" ht="13.4" customHeight="1">
      <c r="A171" t="s">
        <v>107</v>
      </c>
      <c r="B171" t="s">
        <v>316</v>
      </c>
      <c r="C171" s="23">
        <v>6.9999999999999999E-4</v>
      </c>
      <c r="D171" s="23">
        <v>6.9999999999999999E-4</v>
      </c>
      <c r="E171" s="23">
        <v>6.9999999999999999E-4</v>
      </c>
      <c r="F171" s="23">
        <v>6.9999999999999999E-4</v>
      </c>
      <c r="G171" s="23">
        <v>6.9999999999999999E-4</v>
      </c>
      <c r="H171" s="23">
        <v>5.0000000000000001E-4</v>
      </c>
      <c r="I171" s="23">
        <v>6.9999999999999999E-4</v>
      </c>
      <c r="J171" s="23">
        <v>6.9999999999999999E-4</v>
      </c>
      <c r="K171" s="23">
        <v>8.0000000000000004E-4</v>
      </c>
    </row>
    <row r="172" spans="1:11" ht="13.4" customHeight="1">
      <c r="A172" t="s">
        <v>108</v>
      </c>
      <c r="B172" t="s">
        <v>315</v>
      </c>
      <c r="C172" s="23">
        <v>1E-3</v>
      </c>
      <c r="D172" s="23">
        <v>1E-3</v>
      </c>
      <c r="E172" s="23">
        <v>1.1000000000000001E-3</v>
      </c>
      <c r="F172" s="23">
        <v>1E-3</v>
      </c>
      <c r="G172" s="23">
        <v>1.1000000000000001E-3</v>
      </c>
      <c r="H172" s="23">
        <v>8.0000000000000004E-4</v>
      </c>
      <c r="I172" s="23">
        <v>1.1000000000000001E-3</v>
      </c>
      <c r="J172" s="23">
        <v>8.0000000000000004E-4</v>
      </c>
      <c r="K172" s="23">
        <v>6.9999999999999999E-4</v>
      </c>
    </row>
    <row r="173" spans="1:11" ht="13.4" customHeight="1">
      <c r="A173" t="s">
        <v>109</v>
      </c>
      <c r="B173" t="s">
        <v>314</v>
      </c>
      <c r="C173" s="23">
        <v>2.0000000000000001E-4</v>
      </c>
      <c r="D173" s="23">
        <v>2.9999999999999997E-4</v>
      </c>
      <c r="E173" s="23">
        <v>2.9999999999999997E-4</v>
      </c>
      <c r="F173" s="23">
        <v>2.0000000000000001E-4</v>
      </c>
      <c r="G173" s="23">
        <v>2.9999999999999997E-4</v>
      </c>
      <c r="H173" s="23">
        <v>2.0000000000000001E-4</v>
      </c>
      <c r="I173" s="23">
        <v>2.9999999999999997E-4</v>
      </c>
      <c r="J173" s="23">
        <v>2.0000000000000001E-4</v>
      </c>
      <c r="K173" s="23">
        <v>2.0000000000000001E-4</v>
      </c>
    </row>
    <row r="174" spans="1:11" ht="13.4" customHeight="1">
      <c r="A174" t="s">
        <v>110</v>
      </c>
      <c r="B174" t="s">
        <v>313</v>
      </c>
      <c r="C174" s="23">
        <v>1E-4</v>
      </c>
      <c r="D174" s="23">
        <v>1E-4</v>
      </c>
      <c r="E174" s="23">
        <v>0</v>
      </c>
      <c r="F174" s="23">
        <v>1E-4</v>
      </c>
      <c r="G174" s="23">
        <v>1E-4</v>
      </c>
      <c r="H174" s="23">
        <v>0</v>
      </c>
      <c r="I174" s="23">
        <v>1E-4</v>
      </c>
      <c r="J174" s="23">
        <v>1E-4</v>
      </c>
      <c r="K174" s="23">
        <v>0</v>
      </c>
    </row>
    <row r="175" spans="1:11" ht="13.4" customHeight="1">
      <c r="A175" t="s">
        <v>111</v>
      </c>
      <c r="B175" t="s">
        <v>313</v>
      </c>
      <c r="C175" s="23">
        <v>0</v>
      </c>
      <c r="D175" s="23">
        <v>0</v>
      </c>
      <c r="E175" s="23">
        <v>0</v>
      </c>
      <c r="F175" s="23">
        <v>0</v>
      </c>
      <c r="G175" s="23">
        <v>0</v>
      </c>
      <c r="H175" s="23">
        <v>0</v>
      </c>
      <c r="I175" s="23">
        <v>0</v>
      </c>
      <c r="J175" s="23">
        <v>0</v>
      </c>
      <c r="K175" s="23">
        <v>0</v>
      </c>
    </row>
    <row r="176" spans="1:11" ht="13.4" customHeight="1">
      <c r="A176" t="s">
        <v>112</v>
      </c>
      <c r="B176" t="s">
        <v>312</v>
      </c>
      <c r="C176" s="23">
        <v>2.0000000000000001E-4</v>
      </c>
      <c r="D176" s="23">
        <v>2.0000000000000001E-4</v>
      </c>
      <c r="E176" s="23">
        <v>2.0000000000000001E-4</v>
      </c>
      <c r="F176" s="23">
        <v>2.0000000000000001E-4</v>
      </c>
      <c r="G176" s="23">
        <v>2.9999999999999997E-4</v>
      </c>
      <c r="H176" s="23">
        <v>2.0000000000000001E-4</v>
      </c>
      <c r="I176" s="23">
        <v>2.9999999999999997E-4</v>
      </c>
      <c r="J176" s="23">
        <v>2.0000000000000001E-4</v>
      </c>
      <c r="K176" s="23">
        <v>1E-4</v>
      </c>
    </row>
    <row r="177" spans="1:11" ht="13.4" customHeight="1">
      <c r="A177" t="s">
        <v>113</v>
      </c>
      <c r="B177" t="s">
        <v>312</v>
      </c>
      <c r="C177" s="23">
        <v>1E-4</v>
      </c>
      <c r="D177" s="23">
        <v>1E-4</v>
      </c>
      <c r="E177" s="23">
        <v>1E-4</v>
      </c>
      <c r="F177" s="23">
        <v>1E-4</v>
      </c>
      <c r="G177" s="23">
        <v>0</v>
      </c>
      <c r="H177" s="23">
        <v>2.0000000000000001E-4</v>
      </c>
      <c r="I177" s="23">
        <v>0</v>
      </c>
      <c r="J177" s="23">
        <v>0</v>
      </c>
      <c r="K177" s="23">
        <v>0</v>
      </c>
    </row>
    <row r="178" spans="1:11" ht="13.4" customHeight="1">
      <c r="A178" t="s">
        <v>114</v>
      </c>
      <c r="B178" t="s">
        <v>312</v>
      </c>
      <c r="C178" s="23">
        <v>0</v>
      </c>
      <c r="D178" s="23">
        <v>0</v>
      </c>
      <c r="E178" s="23">
        <v>0</v>
      </c>
      <c r="F178" s="23">
        <v>1E-4</v>
      </c>
      <c r="G178" s="23">
        <v>1E-4</v>
      </c>
      <c r="H178" s="23">
        <v>1E-4</v>
      </c>
      <c r="I178" s="23">
        <v>2.0000000000000001E-4</v>
      </c>
      <c r="J178" s="23">
        <v>1E-4</v>
      </c>
      <c r="K178" s="23">
        <v>0</v>
      </c>
    </row>
    <row r="179" spans="1:11" ht="13.4" customHeight="1">
      <c r="A179" t="s">
        <v>115</v>
      </c>
      <c r="B179" t="s">
        <v>312</v>
      </c>
      <c r="C179" s="23">
        <v>0</v>
      </c>
      <c r="D179" s="23">
        <v>0</v>
      </c>
      <c r="E179" s="23">
        <v>0</v>
      </c>
      <c r="F179" s="23">
        <v>0</v>
      </c>
      <c r="G179" s="23">
        <v>0</v>
      </c>
      <c r="H179" s="23">
        <v>0</v>
      </c>
      <c r="I179" s="23">
        <v>0</v>
      </c>
      <c r="J179" s="23">
        <v>0</v>
      </c>
      <c r="K179" s="23">
        <v>0</v>
      </c>
    </row>
    <row r="180" spans="1:11" ht="13.4" customHeight="1">
      <c r="A180" t="s">
        <v>116</v>
      </c>
      <c r="B180" t="s">
        <v>312</v>
      </c>
      <c r="C180" s="23">
        <v>0</v>
      </c>
      <c r="D180" s="23">
        <v>0</v>
      </c>
      <c r="E180" s="23">
        <v>0</v>
      </c>
      <c r="F180" s="23">
        <v>0</v>
      </c>
      <c r="G180" s="23">
        <v>0</v>
      </c>
      <c r="H180" s="23">
        <v>0</v>
      </c>
      <c r="I180" s="23">
        <v>0</v>
      </c>
      <c r="J180" s="23">
        <v>0</v>
      </c>
      <c r="K180" s="23">
        <v>0</v>
      </c>
    </row>
    <row r="181" spans="1:11" ht="13.4" customHeight="1">
      <c r="A181" t="s">
        <v>117</v>
      </c>
      <c r="B181" t="s">
        <v>312</v>
      </c>
      <c r="C181" s="23">
        <v>1E-4</v>
      </c>
      <c r="D181" s="23">
        <v>1E-4</v>
      </c>
      <c r="E181" s="23">
        <v>1E-4</v>
      </c>
      <c r="F181" s="23">
        <v>1E-4</v>
      </c>
      <c r="G181" s="23">
        <v>1E-4</v>
      </c>
      <c r="H181" s="23">
        <v>1E-4</v>
      </c>
      <c r="I181" s="23">
        <v>1E-4</v>
      </c>
      <c r="J181" s="23">
        <v>1E-4</v>
      </c>
      <c r="K181" s="23">
        <v>0</v>
      </c>
    </row>
    <row r="182" spans="1:11" ht="13.4" customHeight="1">
      <c r="A182" t="s">
        <v>118</v>
      </c>
      <c r="B182" t="s">
        <v>311</v>
      </c>
      <c r="C182" s="23">
        <v>0</v>
      </c>
      <c r="D182" s="23">
        <v>0</v>
      </c>
      <c r="E182" s="23">
        <v>0</v>
      </c>
      <c r="F182" s="23">
        <v>0</v>
      </c>
      <c r="G182" s="23">
        <v>0</v>
      </c>
      <c r="H182" s="23">
        <v>0</v>
      </c>
      <c r="I182" s="23">
        <v>0</v>
      </c>
      <c r="J182" s="23">
        <v>0</v>
      </c>
      <c r="K182" s="23">
        <v>0</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0</v>
      </c>
      <c r="D184" s="23">
        <v>0</v>
      </c>
      <c r="E184" s="23">
        <v>0</v>
      </c>
      <c r="F184" s="23">
        <v>0</v>
      </c>
      <c r="G184" s="23">
        <v>0</v>
      </c>
      <c r="H184" s="23">
        <v>0</v>
      </c>
      <c r="I184" s="23">
        <v>0</v>
      </c>
      <c r="J184" s="23">
        <v>0</v>
      </c>
      <c r="K184" s="23">
        <v>0</v>
      </c>
    </row>
    <row r="185" spans="1:11" ht="13.4" customHeight="1">
      <c r="A185" t="s">
        <v>121</v>
      </c>
      <c r="B185" t="s">
        <v>311</v>
      </c>
      <c r="C185" s="23">
        <v>-2.0000000000000001E-4</v>
      </c>
      <c r="D185" s="23">
        <v>-2.9999999999999997E-4</v>
      </c>
      <c r="E185" s="23">
        <v>-2.0000000000000001E-4</v>
      </c>
      <c r="F185" s="23">
        <v>-1E-4</v>
      </c>
      <c r="G185" s="23">
        <v>-2.0000000000000001E-4</v>
      </c>
      <c r="H185" s="23">
        <v>-1E-4</v>
      </c>
      <c r="I185" s="23">
        <v>-2.0000000000000001E-4</v>
      </c>
      <c r="J185" s="23">
        <v>0</v>
      </c>
      <c r="K185" s="23">
        <v>-2.9999999999999997E-4</v>
      </c>
    </row>
    <row r="186" spans="1:11" ht="13.4" customHeight="1">
      <c r="A186" t="s">
        <v>122</v>
      </c>
      <c r="B186" t="s">
        <v>311</v>
      </c>
      <c r="C186" s="23">
        <v>1E-4</v>
      </c>
      <c r="D186" s="23">
        <v>1E-4</v>
      </c>
      <c r="E186" s="23">
        <v>1E-4</v>
      </c>
      <c r="F186" s="23">
        <v>0</v>
      </c>
      <c r="G186" s="23">
        <v>1E-4</v>
      </c>
      <c r="H186" s="23">
        <v>0</v>
      </c>
      <c r="I186" s="23">
        <v>1E-4</v>
      </c>
      <c r="J186" s="23">
        <v>0</v>
      </c>
      <c r="K186" s="23">
        <v>1E-4</v>
      </c>
    </row>
    <row r="187" spans="1:11" ht="13.4" customHeight="1">
      <c r="A187" t="s">
        <v>123</v>
      </c>
      <c r="B187" t="s">
        <v>311</v>
      </c>
      <c r="C187" s="23">
        <v>0</v>
      </c>
      <c r="D187" s="23">
        <v>0</v>
      </c>
      <c r="E187" s="23">
        <v>0</v>
      </c>
      <c r="F187" s="23">
        <v>0</v>
      </c>
      <c r="G187" s="23">
        <v>0</v>
      </c>
      <c r="H187" s="23">
        <v>0</v>
      </c>
      <c r="I187" s="23">
        <v>0</v>
      </c>
      <c r="J187" s="23">
        <v>0</v>
      </c>
      <c r="K187" s="23">
        <v>0</v>
      </c>
    </row>
    <row r="188" spans="1:11" ht="13.4" customHeight="1">
      <c r="A188" t="s">
        <v>124</v>
      </c>
      <c r="B188" t="s">
        <v>310</v>
      </c>
      <c r="C188" s="23">
        <v>1E-3</v>
      </c>
      <c r="D188" s="23">
        <v>1.2999999999999999E-3</v>
      </c>
      <c r="E188" s="23">
        <v>1.1999999999999999E-3</v>
      </c>
      <c r="F188" s="23">
        <v>5.9999999999999995E-4</v>
      </c>
      <c r="G188" s="23">
        <v>1E-3</v>
      </c>
      <c r="H188" s="23">
        <v>5.0000000000000001E-4</v>
      </c>
      <c r="I188" s="23">
        <v>6.9999999999999999E-4</v>
      </c>
      <c r="J188" s="23">
        <v>2.9999999999999997E-4</v>
      </c>
      <c r="K188" s="23">
        <v>2.9999999999999997E-4</v>
      </c>
    </row>
    <row r="189" spans="1:11" ht="13.4" customHeight="1">
      <c r="A189" t="s">
        <v>125</v>
      </c>
      <c r="B189" t="s">
        <v>310</v>
      </c>
      <c r="C189" s="23">
        <v>0</v>
      </c>
      <c r="D189" s="23">
        <v>0</v>
      </c>
      <c r="E189" s="23">
        <v>0</v>
      </c>
      <c r="F189" s="23">
        <v>0</v>
      </c>
      <c r="G189" s="23">
        <v>0</v>
      </c>
      <c r="H189" s="23">
        <v>0</v>
      </c>
      <c r="I189" s="23">
        <v>0</v>
      </c>
      <c r="J189" s="23">
        <v>0</v>
      </c>
      <c r="K189" s="23">
        <v>0</v>
      </c>
    </row>
    <row r="190" spans="1:11" ht="13.4" customHeight="1">
      <c r="A190" t="s">
        <v>126</v>
      </c>
      <c r="B190" t="s">
        <v>310</v>
      </c>
      <c r="C190" s="23">
        <v>1E-4</v>
      </c>
      <c r="D190" s="23">
        <v>2.0000000000000001E-4</v>
      </c>
      <c r="E190" s="23">
        <v>1E-4</v>
      </c>
      <c r="F190" s="23">
        <v>1E-4</v>
      </c>
      <c r="G190" s="23">
        <v>1E-4</v>
      </c>
      <c r="H190" s="23">
        <v>1E-4</v>
      </c>
      <c r="I190" s="23">
        <v>1E-4</v>
      </c>
      <c r="J190" s="23">
        <v>0</v>
      </c>
      <c r="K190" s="23">
        <v>1E-4</v>
      </c>
    </row>
    <row r="191" spans="1:11" ht="13.4" customHeight="1">
      <c r="A191" t="s">
        <v>127</v>
      </c>
      <c r="B191" t="s">
        <v>309</v>
      </c>
      <c r="C191" s="23">
        <v>0</v>
      </c>
      <c r="D191" s="23">
        <v>1E-4</v>
      </c>
      <c r="E191" s="23">
        <v>0</v>
      </c>
      <c r="F191" s="23">
        <v>1E-4</v>
      </c>
      <c r="G191" s="23">
        <v>0</v>
      </c>
      <c r="H191" s="23">
        <v>0</v>
      </c>
      <c r="I191" s="23">
        <v>0</v>
      </c>
      <c r="J191" s="23">
        <v>0</v>
      </c>
      <c r="K191" s="23">
        <v>0</v>
      </c>
    </row>
    <row r="192" spans="1:11" ht="13.4" customHeight="1">
      <c r="A192" t="s">
        <v>128</v>
      </c>
      <c r="B192" t="s">
        <v>309</v>
      </c>
      <c r="C192" s="23">
        <v>1.6000000000000001E-3</v>
      </c>
      <c r="D192" s="23">
        <v>1.6999999999999999E-3</v>
      </c>
      <c r="E192" s="23">
        <v>1.6999999999999999E-3</v>
      </c>
      <c r="F192" s="23">
        <v>1.5E-3</v>
      </c>
      <c r="G192" s="23">
        <v>1.8E-3</v>
      </c>
      <c r="H192" s="23">
        <v>1.1000000000000001E-3</v>
      </c>
      <c r="I192" s="23">
        <v>1.6999999999999999E-3</v>
      </c>
      <c r="J192" s="23">
        <v>1.2999999999999999E-3</v>
      </c>
      <c r="K192" s="23">
        <v>1.4E-3</v>
      </c>
    </row>
    <row r="193" spans="1:11" ht="13.4" customHeight="1">
      <c r="A193" t="s">
        <v>129</v>
      </c>
      <c r="B193" t="s">
        <v>309</v>
      </c>
      <c r="C193" s="23">
        <v>4.0000000000000002E-4</v>
      </c>
      <c r="D193" s="23">
        <v>5.9999999999999995E-4</v>
      </c>
      <c r="E193" s="23">
        <v>4.0000000000000002E-4</v>
      </c>
      <c r="F193" s="23">
        <v>2.9999999999999997E-4</v>
      </c>
      <c r="G193" s="23">
        <v>1E-4</v>
      </c>
      <c r="H193" s="23">
        <v>1E-4</v>
      </c>
      <c r="I193" s="23">
        <v>1E-4</v>
      </c>
      <c r="J193" s="23">
        <v>1E-4</v>
      </c>
      <c r="K193" s="23">
        <v>2.0000000000000001E-4</v>
      </c>
    </row>
    <row r="194" spans="1:11" ht="13.4" customHeight="1">
      <c r="A194" t="s">
        <v>130</v>
      </c>
      <c r="B194" t="s">
        <v>308</v>
      </c>
      <c r="C194" s="23">
        <v>5.9999999999999995E-4</v>
      </c>
      <c r="D194" s="23">
        <v>6.9999999999999999E-4</v>
      </c>
      <c r="E194" s="23">
        <v>6.9999999999999999E-4</v>
      </c>
      <c r="F194" s="23">
        <v>5.0000000000000001E-4</v>
      </c>
      <c r="G194" s="23">
        <v>5.0000000000000001E-4</v>
      </c>
      <c r="H194" s="23">
        <v>5.0000000000000001E-4</v>
      </c>
      <c r="I194" s="23">
        <v>2.9999999999999997E-4</v>
      </c>
      <c r="J194" s="23">
        <v>4.0000000000000002E-4</v>
      </c>
      <c r="K194" s="23">
        <v>6.9999999999999999E-4</v>
      </c>
    </row>
    <row r="195" spans="1:11" ht="13.4" customHeight="1">
      <c r="A195" t="s">
        <v>131</v>
      </c>
      <c r="B195" t="s">
        <v>308</v>
      </c>
      <c r="C195" s="23">
        <v>1E-4</v>
      </c>
      <c r="D195" s="23">
        <v>2.0000000000000001E-4</v>
      </c>
      <c r="E195" s="23">
        <v>1E-4</v>
      </c>
      <c r="F195" s="23">
        <v>1E-4</v>
      </c>
      <c r="G195" s="23">
        <v>1E-4</v>
      </c>
      <c r="H195" s="23">
        <v>0</v>
      </c>
      <c r="I195" s="23">
        <v>0</v>
      </c>
      <c r="J195" s="23">
        <v>1E-4</v>
      </c>
      <c r="K195" s="23">
        <v>2.0000000000000001E-4</v>
      </c>
    </row>
    <row r="196" spans="1:11" ht="13.4" customHeight="1">
      <c r="A196" t="s">
        <v>132</v>
      </c>
      <c r="B196" t="s">
        <v>307</v>
      </c>
      <c r="C196" s="23">
        <v>0</v>
      </c>
      <c r="D196" s="23">
        <v>0</v>
      </c>
      <c r="E196" s="23">
        <v>0</v>
      </c>
      <c r="F196" s="23">
        <v>0</v>
      </c>
      <c r="G196" s="23">
        <v>0</v>
      </c>
      <c r="H196" s="23">
        <v>0</v>
      </c>
      <c r="I196" s="23">
        <v>0</v>
      </c>
      <c r="J196" s="23">
        <v>0</v>
      </c>
      <c r="K196" s="23">
        <v>0</v>
      </c>
    </row>
    <row r="197" spans="1:11" ht="13.4" customHeight="1">
      <c r="A197" t="s">
        <v>133</v>
      </c>
      <c r="B197" t="s">
        <v>307</v>
      </c>
      <c r="C197" s="23">
        <v>0</v>
      </c>
      <c r="D197" s="23">
        <v>1E-4</v>
      </c>
      <c r="E197" s="23">
        <v>1E-4</v>
      </c>
      <c r="F197" s="23">
        <v>0</v>
      </c>
      <c r="G197" s="23">
        <v>0</v>
      </c>
      <c r="H197" s="23">
        <v>0</v>
      </c>
      <c r="I197" s="23">
        <v>0</v>
      </c>
      <c r="J197" s="23">
        <v>0</v>
      </c>
      <c r="K197" s="23">
        <v>0</v>
      </c>
    </row>
    <row r="198" spans="1:11" ht="13.4" customHeight="1">
      <c r="A198" t="s">
        <v>134</v>
      </c>
      <c r="B198" t="s">
        <v>306</v>
      </c>
      <c r="C198" s="23">
        <v>1E-4</v>
      </c>
      <c r="D198" s="23">
        <v>1E-4</v>
      </c>
      <c r="E198" s="23">
        <v>1E-4</v>
      </c>
      <c r="F198" s="23">
        <v>1E-4</v>
      </c>
      <c r="G198" s="23">
        <v>1E-4</v>
      </c>
      <c r="H198" s="23">
        <v>0</v>
      </c>
      <c r="I198" s="23">
        <v>1E-4</v>
      </c>
      <c r="J198" s="23">
        <v>1E-4</v>
      </c>
      <c r="K198" s="23">
        <v>5.0000000000000001E-4</v>
      </c>
    </row>
    <row r="199" spans="1:11" ht="13.4" customHeight="1">
      <c r="A199" t="s">
        <v>135</v>
      </c>
      <c r="B199" t="s">
        <v>306</v>
      </c>
      <c r="C199" s="23">
        <v>0</v>
      </c>
      <c r="D199" s="23">
        <v>0</v>
      </c>
      <c r="E199" s="23">
        <v>0</v>
      </c>
      <c r="F199" s="23">
        <v>0</v>
      </c>
      <c r="G199" s="23">
        <v>0</v>
      </c>
      <c r="H199" s="23">
        <v>0</v>
      </c>
      <c r="I199" s="23">
        <v>0</v>
      </c>
      <c r="J199" s="23">
        <v>0</v>
      </c>
      <c r="K199" s="23">
        <v>1E-4</v>
      </c>
    </row>
    <row r="200" spans="1:11" ht="13.4" customHeight="1">
      <c r="A200" t="s">
        <v>136</v>
      </c>
      <c r="B200" t="s">
        <v>306</v>
      </c>
      <c r="C200" s="23">
        <v>0</v>
      </c>
      <c r="D200" s="23">
        <v>0</v>
      </c>
      <c r="E200" s="23">
        <v>0</v>
      </c>
      <c r="F200" s="23">
        <v>0</v>
      </c>
      <c r="G200" s="23">
        <v>0</v>
      </c>
      <c r="H200" s="23">
        <v>0</v>
      </c>
      <c r="I200" s="23">
        <v>0</v>
      </c>
      <c r="J200" s="23">
        <v>0</v>
      </c>
      <c r="K200" s="23">
        <v>0</v>
      </c>
    </row>
    <row r="201" spans="1:11" ht="13.4" customHeight="1">
      <c r="A201" t="s">
        <v>137</v>
      </c>
      <c r="B201" t="s">
        <v>305</v>
      </c>
      <c r="C201" s="23">
        <v>0</v>
      </c>
      <c r="D201" s="23">
        <v>0</v>
      </c>
      <c r="E201" s="23">
        <v>0</v>
      </c>
      <c r="F201" s="23">
        <v>-1E-4</v>
      </c>
      <c r="G201" s="23">
        <v>-1E-4</v>
      </c>
      <c r="H201" s="23">
        <v>0</v>
      </c>
      <c r="I201" s="23">
        <v>-1E-4</v>
      </c>
      <c r="J201" s="23">
        <v>-1E-4</v>
      </c>
      <c r="K201" s="23">
        <v>0</v>
      </c>
    </row>
    <row r="202" spans="1:11" ht="13.4" customHeight="1">
      <c r="A202" t="s">
        <v>138</v>
      </c>
      <c r="B202" t="s">
        <v>305</v>
      </c>
      <c r="C202" s="23">
        <v>-1E-4</v>
      </c>
      <c r="D202" s="23">
        <v>-1E-4</v>
      </c>
      <c r="E202" s="23">
        <v>-1E-4</v>
      </c>
      <c r="F202" s="23">
        <v>-1E-4</v>
      </c>
      <c r="G202" s="23">
        <v>-1E-4</v>
      </c>
      <c r="H202" s="23">
        <v>-1E-4</v>
      </c>
      <c r="I202" s="23">
        <v>-1E-4</v>
      </c>
      <c r="J202" s="23">
        <v>-1E-4</v>
      </c>
      <c r="K202" s="23">
        <v>-2.0000000000000001E-4</v>
      </c>
    </row>
    <row r="203" spans="1:11" ht="13.4" customHeight="1">
      <c r="A203" t="s">
        <v>139</v>
      </c>
      <c r="B203" t="s">
        <v>304</v>
      </c>
      <c r="C203" s="23">
        <v>0</v>
      </c>
      <c r="D203" s="23">
        <v>0</v>
      </c>
      <c r="E203" s="23">
        <v>0</v>
      </c>
      <c r="F203" s="23">
        <v>0</v>
      </c>
      <c r="G203" s="23">
        <v>0</v>
      </c>
      <c r="H203" s="23">
        <v>0</v>
      </c>
      <c r="I203" s="23">
        <v>0</v>
      </c>
      <c r="J203" s="23">
        <v>0</v>
      </c>
      <c r="K203" s="23">
        <v>0</v>
      </c>
    </row>
    <row r="204" spans="1:11" ht="13.4" customHeight="1">
      <c r="A204" t="s">
        <v>140</v>
      </c>
      <c r="B204" t="s">
        <v>304</v>
      </c>
      <c r="C204" s="23">
        <v>0</v>
      </c>
      <c r="D204" s="23">
        <v>0</v>
      </c>
      <c r="E204" s="23">
        <v>0</v>
      </c>
      <c r="F204" s="23">
        <v>0</v>
      </c>
      <c r="G204" s="23">
        <v>0</v>
      </c>
      <c r="H204" s="23">
        <v>0</v>
      </c>
      <c r="I204" s="23">
        <v>0</v>
      </c>
      <c r="J204" s="23">
        <v>0</v>
      </c>
      <c r="K204" s="23">
        <v>0</v>
      </c>
    </row>
    <row r="205" spans="1:11" ht="13.4" customHeight="1">
      <c r="A205" t="s">
        <v>141</v>
      </c>
      <c r="B205" t="s">
        <v>304</v>
      </c>
      <c r="C205" s="23">
        <v>0</v>
      </c>
      <c r="D205" s="23">
        <v>0</v>
      </c>
      <c r="E205" s="23">
        <v>0</v>
      </c>
      <c r="F205" s="23">
        <v>0</v>
      </c>
      <c r="G205" s="23">
        <v>0</v>
      </c>
      <c r="H205" s="23">
        <v>0</v>
      </c>
      <c r="I205" s="23">
        <v>-1E-4</v>
      </c>
      <c r="J205" s="23">
        <v>0</v>
      </c>
      <c r="K205" s="23">
        <v>0</v>
      </c>
    </row>
    <row r="206" spans="1:11" ht="13.4" customHeight="1">
      <c r="A206" t="s">
        <v>142</v>
      </c>
      <c r="B206" t="s">
        <v>303</v>
      </c>
      <c r="C206" s="23">
        <v>0</v>
      </c>
      <c r="D206" s="23">
        <v>0</v>
      </c>
      <c r="E206" s="23">
        <v>0</v>
      </c>
      <c r="F206" s="23">
        <v>0</v>
      </c>
      <c r="G206" s="23">
        <v>0</v>
      </c>
      <c r="H206" s="23">
        <v>0</v>
      </c>
      <c r="I206" s="23">
        <v>0</v>
      </c>
      <c r="J206" s="23">
        <v>0</v>
      </c>
      <c r="K206" s="23">
        <v>0</v>
      </c>
    </row>
    <row r="207" spans="1:11" ht="13.4" customHeight="1">
      <c r="A207" t="s">
        <v>143</v>
      </c>
      <c r="B207" t="s">
        <v>303</v>
      </c>
      <c r="C207" s="23">
        <v>0</v>
      </c>
      <c r="D207" s="23">
        <v>0</v>
      </c>
      <c r="E207" s="23">
        <v>0</v>
      </c>
      <c r="F207" s="23">
        <v>0</v>
      </c>
      <c r="G207" s="23">
        <v>0</v>
      </c>
      <c r="H207" s="23">
        <v>0</v>
      </c>
      <c r="I207" s="23">
        <v>0</v>
      </c>
      <c r="J207" s="23">
        <v>0</v>
      </c>
      <c r="K207" s="23">
        <v>0</v>
      </c>
    </row>
    <row r="208" spans="1:11" ht="13.4" customHeight="1">
      <c r="A208" t="s">
        <v>144</v>
      </c>
      <c r="B208" t="s">
        <v>303</v>
      </c>
      <c r="C208" s="23">
        <v>0</v>
      </c>
      <c r="D208" s="23">
        <v>0</v>
      </c>
      <c r="E208" s="23">
        <v>0</v>
      </c>
      <c r="F208" s="23">
        <v>0</v>
      </c>
      <c r="G208" s="23">
        <v>0</v>
      </c>
      <c r="H208" s="23">
        <v>0</v>
      </c>
      <c r="I208" s="23">
        <v>0</v>
      </c>
      <c r="J208" s="23">
        <v>0</v>
      </c>
      <c r="K208" s="23">
        <v>0</v>
      </c>
    </row>
    <row r="209" spans="1:11" ht="13.4" customHeight="1">
      <c r="A209" t="s">
        <v>145</v>
      </c>
      <c r="B209" t="s">
        <v>302</v>
      </c>
      <c r="C209" s="23">
        <v>2.9999999999999997E-4</v>
      </c>
      <c r="D209" s="23">
        <v>2.9999999999999997E-4</v>
      </c>
      <c r="E209" s="23">
        <v>2.9999999999999997E-4</v>
      </c>
      <c r="F209" s="23">
        <v>2.9999999999999997E-4</v>
      </c>
      <c r="G209" s="23">
        <v>2.9999999999999997E-4</v>
      </c>
      <c r="H209" s="23">
        <v>2.0000000000000001E-4</v>
      </c>
      <c r="I209" s="23">
        <v>2.0000000000000001E-4</v>
      </c>
      <c r="J209" s="23">
        <v>2.0000000000000001E-4</v>
      </c>
      <c r="K209" s="23">
        <v>2.0000000000000001E-4</v>
      </c>
    </row>
    <row r="210" spans="1:11" ht="13.4" customHeight="1">
      <c r="A210" t="s">
        <v>146</v>
      </c>
      <c r="B210" t="s">
        <v>302</v>
      </c>
      <c r="C210" s="23">
        <v>0</v>
      </c>
      <c r="D210" s="23">
        <v>0</v>
      </c>
      <c r="E210" s="23">
        <v>0</v>
      </c>
      <c r="F210" s="23">
        <v>0</v>
      </c>
      <c r="G210" s="23">
        <v>0</v>
      </c>
      <c r="H210" s="23">
        <v>0</v>
      </c>
      <c r="I210" s="23">
        <v>0</v>
      </c>
      <c r="J210" s="23">
        <v>0</v>
      </c>
      <c r="K210" s="23">
        <v>0</v>
      </c>
    </row>
    <row r="211" spans="1:11" ht="13.4" customHeight="1">
      <c r="A211" t="s">
        <v>147</v>
      </c>
      <c r="B211" t="s">
        <v>302</v>
      </c>
      <c r="C211" s="23">
        <v>0</v>
      </c>
      <c r="D211" s="23">
        <v>0</v>
      </c>
      <c r="E211" s="23">
        <v>0</v>
      </c>
      <c r="F211" s="23">
        <v>0</v>
      </c>
      <c r="G211" s="23">
        <v>0</v>
      </c>
      <c r="H211" s="23">
        <v>0</v>
      </c>
      <c r="I211" s="23">
        <v>0</v>
      </c>
      <c r="J211" s="23">
        <v>0</v>
      </c>
      <c r="K211" s="23">
        <v>0</v>
      </c>
    </row>
    <row r="212" spans="1:11" ht="13.4" customHeight="1">
      <c r="A212" t="s">
        <v>148</v>
      </c>
      <c r="B212" t="s">
        <v>302</v>
      </c>
      <c r="C212" s="23">
        <v>0</v>
      </c>
      <c r="D212" s="23">
        <v>0</v>
      </c>
      <c r="E212" s="23">
        <v>0</v>
      </c>
      <c r="F212" s="23">
        <v>0</v>
      </c>
      <c r="G212" s="23">
        <v>0</v>
      </c>
      <c r="H212" s="23">
        <v>0</v>
      </c>
      <c r="I212" s="23">
        <v>0</v>
      </c>
      <c r="J212" s="23">
        <v>-1E-4</v>
      </c>
      <c r="K212" s="23">
        <v>-1E-4</v>
      </c>
    </row>
    <row r="213" spans="1:11" ht="13.4" customHeight="1">
      <c r="A213" s="1" t="s">
        <v>301</v>
      </c>
      <c r="B213" s="1"/>
      <c r="C213" s="22">
        <v>1.29E-2</v>
      </c>
      <c r="D213" s="22">
        <v>9.4999999999999998E-3</v>
      </c>
      <c r="E213" s="22">
        <v>5.4999999999999997E-3</v>
      </c>
      <c r="F213" s="22">
        <v>1.46E-2</v>
      </c>
      <c r="G213" s="22">
        <v>8.9999999999999993E-3</v>
      </c>
      <c r="H213" s="22">
        <v>3.1699999999999999E-2</v>
      </c>
      <c r="I213" s="22">
        <v>1.01E-2</v>
      </c>
      <c r="J213" s="22">
        <v>1.9699999999999999E-2</v>
      </c>
      <c r="K213" s="22">
        <v>5.7000000000000002E-3</v>
      </c>
    </row>
    <row r="214" spans="1:11" ht="13.4" customHeight="1">
      <c r="A214" t="s">
        <v>300</v>
      </c>
      <c r="C214" s="23">
        <v>-2.0000000000000001E-4</v>
      </c>
      <c r="D214" s="23">
        <v>-1E-4</v>
      </c>
      <c r="E214" s="23">
        <v>2.0000000000000001E-4</v>
      </c>
      <c r="F214" s="23">
        <v>-4.0000000000000002E-4</v>
      </c>
      <c r="G214" s="23">
        <v>0</v>
      </c>
      <c r="H214" s="23">
        <v>-8.9999999999999998E-4</v>
      </c>
      <c r="I214" s="23">
        <v>-1E-4</v>
      </c>
      <c r="J214" s="23">
        <v>-4.0000000000000002E-4</v>
      </c>
      <c r="K214" s="23">
        <v>2.0000000000000001E-4</v>
      </c>
    </row>
    <row r="215" spans="1:11" ht="13.4" customHeight="1">
      <c r="A215" s="1" t="s">
        <v>299</v>
      </c>
      <c r="B215" s="1"/>
      <c r="C215" s="22">
        <v>1.26E-2</v>
      </c>
      <c r="D215" s="22">
        <v>9.4000000000000004E-3</v>
      </c>
      <c r="E215" s="22">
        <v>5.7000000000000002E-3</v>
      </c>
      <c r="F215" s="22">
        <v>1.4200000000000001E-2</v>
      </c>
      <c r="G215" s="22">
        <v>8.8999999999999999E-3</v>
      </c>
      <c r="H215" s="22">
        <v>3.0700000000000002E-2</v>
      </c>
      <c r="I215" s="22">
        <v>0.01</v>
      </c>
      <c r="J215" s="22">
        <v>1.9199999999999998E-2</v>
      </c>
      <c r="K215" s="22">
        <v>5.8999999999999999E-3</v>
      </c>
    </row>
  </sheetData>
  <pageMargins left="0.7" right="0.7" top="0.75" bottom="0.75" header="0.3" footer="0.3"/>
  <pageSetup paperSize="9" orientation="portrait" r:id="rId1"/>
  <headerFooter>
    <oddHeader>&amp;C&amp;"Calibri"&amp;12&amp;KFF0000  OFFICIAL // Sensitive&amp;1#_x000D_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19AEC-CA30-42F7-ACF5-14FA72E5F66A}">
  <sheetPr codeName="Sheet11">
    <tabColor rgb="FF265A9A"/>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5" ht="21">
      <c r="A1" s="5" t="s">
        <v>562</v>
      </c>
      <c r="B1" s="5"/>
    </row>
    <row r="3" spans="1:5" ht="13.4" customHeight="1">
      <c r="A3" t="s">
        <v>366</v>
      </c>
      <c r="C3" t="s">
        <v>384</v>
      </c>
    </row>
    <row r="4" spans="1:5" ht="13.4" customHeight="1">
      <c r="A4" t="s">
        <v>364</v>
      </c>
      <c r="C4" t="s">
        <v>373</v>
      </c>
    </row>
    <row r="5" spans="1:5" ht="13.4" customHeight="1">
      <c r="A5" t="s">
        <v>362</v>
      </c>
      <c r="C5" t="s">
        <v>380</v>
      </c>
    </row>
    <row r="10" spans="1:5" ht="17.149999999999999" customHeight="1">
      <c r="A10" s="6" t="s">
        <v>360</v>
      </c>
      <c r="B10" s="6"/>
      <c r="C10" s="7"/>
    </row>
    <row r="11" spans="1:5" ht="13.4" customHeight="1">
      <c r="A11" t="s">
        <v>383</v>
      </c>
    </row>
    <row r="14" spans="1:5" ht="17.149999999999999" customHeight="1">
      <c r="A14" s="6" t="s">
        <v>358</v>
      </c>
      <c r="B14" s="6"/>
      <c r="C14" s="7"/>
    </row>
    <row r="15" spans="1:5" ht="13.4" customHeight="1">
      <c r="A15" t="s">
        <v>357</v>
      </c>
      <c r="C15" s="23">
        <v>1.03E-2</v>
      </c>
      <c r="D15" s="30"/>
      <c r="E15" s="32"/>
    </row>
    <row r="16" spans="1:5" ht="13.4" customHeight="1">
      <c r="A16" t="s">
        <v>356</v>
      </c>
      <c r="C16" s="23">
        <v>4.1999999999999997E-3</v>
      </c>
      <c r="D16" s="30"/>
    </row>
    <row r="17" spans="1:5" ht="13.4" customHeight="1">
      <c r="A17" t="s">
        <v>355</v>
      </c>
      <c r="C17" s="23">
        <v>5.1000000000000004E-3</v>
      </c>
      <c r="D17" s="30"/>
    </row>
    <row r="18" spans="1:5" ht="13.4" customHeight="1">
      <c r="A18" t="s">
        <v>354</v>
      </c>
      <c r="C18" s="23">
        <v>-2.4299999999999999E-2</v>
      </c>
      <c r="D18" s="30"/>
    </row>
    <row r="19" spans="1:5" ht="13.4" customHeight="1">
      <c r="A19" t="s">
        <v>353</v>
      </c>
      <c r="C19" s="23">
        <v>6.6699999999999995E-2</v>
      </c>
      <c r="D19" s="30"/>
    </row>
    <row r="20" spans="1:5" ht="13.4" customHeight="1">
      <c r="A20" t="s">
        <v>352</v>
      </c>
      <c r="C20" s="23">
        <v>2.0199999999999999E-2</v>
      </c>
      <c r="D20" s="30"/>
    </row>
    <row r="21" spans="1:5" ht="13.4" customHeight="1">
      <c r="A21" t="s">
        <v>351</v>
      </c>
      <c r="C21" s="23">
        <v>9.4000000000000004E-3</v>
      </c>
      <c r="D21" s="30"/>
      <c r="E21" s="31"/>
    </row>
    <row r="22" spans="1:5" ht="13.4" customHeight="1">
      <c r="A22" t="s">
        <v>350</v>
      </c>
      <c r="C22" s="23">
        <v>0</v>
      </c>
      <c r="D22" s="30"/>
    </row>
    <row r="23" spans="1:5" ht="13.4" customHeight="1">
      <c r="A23" t="s">
        <v>349</v>
      </c>
      <c r="C23" s="23">
        <v>0</v>
      </c>
    </row>
    <row r="24" spans="1:5" ht="13.4" customHeight="1">
      <c r="A24" t="s">
        <v>348</v>
      </c>
      <c r="C24" s="23">
        <v>2.3099999999999999E-2</v>
      </c>
    </row>
    <row r="25" spans="1:5" ht="13.4" customHeight="1">
      <c r="A25" t="s">
        <v>347</v>
      </c>
      <c r="C25" s="23">
        <v>0</v>
      </c>
    </row>
    <row r="26" spans="1:5" ht="13.4" customHeight="1">
      <c r="A26" t="s">
        <v>346</v>
      </c>
      <c r="C26" s="23">
        <v>-1.8100000000000002E-2</v>
      </c>
      <c r="D26" s="30"/>
    </row>
    <row r="27" spans="1:5" ht="13.4" customHeight="1">
      <c r="A27" t="s">
        <v>345</v>
      </c>
      <c r="C27" s="23">
        <v>-1.5699999999999999E-2</v>
      </c>
      <c r="D27" s="30"/>
    </row>
    <row r="28" spans="1:5" ht="13.4" customHeight="1">
      <c r="A28" t="s">
        <v>344</v>
      </c>
      <c r="C28" s="23">
        <v>-1.34E-2</v>
      </c>
      <c r="D28" s="30"/>
    </row>
    <row r="29" spans="1:5" ht="13.4" customHeight="1">
      <c r="A29" t="s">
        <v>343</v>
      </c>
      <c r="C29" s="23">
        <v>0</v>
      </c>
    </row>
    <row r="30" spans="1:5" ht="13.4" customHeight="1">
      <c r="A30" t="s">
        <v>342</v>
      </c>
      <c r="C30" s="23">
        <v>-1.34E-2</v>
      </c>
      <c r="D30" s="30"/>
    </row>
    <row r="31" spans="1:5" ht="13.4" customHeight="1">
      <c r="A31" t="s">
        <v>341</v>
      </c>
      <c r="C31" s="23">
        <v>-1.9699999999999999E-2</v>
      </c>
      <c r="D31" s="30"/>
    </row>
    <row r="32" spans="1:5" ht="13.4" customHeight="1">
      <c r="A32" t="s">
        <v>340</v>
      </c>
      <c r="C32" s="23">
        <v>-1.9699999999999999E-2</v>
      </c>
      <c r="D32" s="30"/>
    </row>
    <row r="33" spans="1:13" ht="13.4" customHeight="1">
      <c r="A33" t="s">
        <v>339</v>
      </c>
      <c r="C33" s="23">
        <v>-9.1000000000000004E-3</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0.76039999999999996</v>
      </c>
      <c r="D39" s="2">
        <v>0</v>
      </c>
      <c r="E39" s="2">
        <v>0</v>
      </c>
      <c r="F39" s="2">
        <v>0</v>
      </c>
      <c r="G39" s="2">
        <v>0</v>
      </c>
      <c r="H39" s="2">
        <v>0</v>
      </c>
      <c r="I39" s="2">
        <v>0</v>
      </c>
      <c r="J39" s="2">
        <v>0</v>
      </c>
      <c r="K39" s="2">
        <v>0</v>
      </c>
      <c r="L39" s="2">
        <f t="shared" ref="L39:L48" si="0">SUM(D39:K39)</f>
        <v>0</v>
      </c>
      <c r="M39" s="2">
        <f t="shared" ref="M39:M48" si="1">C39+L39</f>
        <v>0.76039999999999996</v>
      </c>
    </row>
    <row r="40" spans="1:13" ht="13.4" customHeight="1">
      <c r="A40" t="s">
        <v>13</v>
      </c>
      <c r="C40" s="2">
        <v>-7.5399999999999995E-2</v>
      </c>
      <c r="D40" s="2">
        <v>-0.2475</v>
      </c>
      <c r="E40" s="2">
        <v>-6.9800000000000001E-2</v>
      </c>
      <c r="F40" s="2">
        <v>-9.1999999999999998E-2</v>
      </c>
      <c r="G40" s="2">
        <v>-5.4000000000000003E-3</v>
      </c>
      <c r="H40" s="2">
        <v>-0.16669999999999999</v>
      </c>
      <c r="I40" s="2">
        <v>-5.3E-3</v>
      </c>
      <c r="J40" s="2">
        <v>-1.09E-2</v>
      </c>
      <c r="K40" s="2">
        <v>-9.7000000000000003E-3</v>
      </c>
      <c r="L40" s="2">
        <f t="shared" si="0"/>
        <v>-0.60730000000000006</v>
      </c>
      <c r="M40" s="2">
        <f t="shared" si="1"/>
        <v>-0.68270000000000008</v>
      </c>
    </row>
    <row r="41" spans="1:13" ht="13.4" customHeight="1">
      <c r="A41" s="29" t="s">
        <v>14</v>
      </c>
      <c r="B41" s="29"/>
      <c r="C41" s="2">
        <v>-127.0962</v>
      </c>
      <c r="D41" s="2">
        <v>-4.0744999999999996</v>
      </c>
      <c r="E41" s="2">
        <v>-2.8849</v>
      </c>
      <c r="F41" s="2">
        <v>-2.1865999999999999</v>
      </c>
      <c r="G41" s="2">
        <v>-0.60580000000000001</v>
      </c>
      <c r="H41" s="2">
        <v>-1.276</v>
      </c>
      <c r="I41" s="2">
        <v>-0.16850000000000001</v>
      </c>
      <c r="J41" s="2">
        <v>-6.5000000000000002E-2</v>
      </c>
      <c r="K41" s="2">
        <v>-0.1641</v>
      </c>
      <c r="L41" s="2">
        <f t="shared" si="0"/>
        <v>-11.425399999999998</v>
      </c>
      <c r="M41" s="2">
        <f t="shared" si="1"/>
        <v>-138.52160000000001</v>
      </c>
    </row>
    <row r="42" spans="1:13" ht="13.4" customHeight="1">
      <c r="A42" t="s">
        <v>15</v>
      </c>
      <c r="C42" s="2">
        <v>0</v>
      </c>
      <c r="D42" s="2">
        <v>-2.9887999999999999</v>
      </c>
      <c r="E42" s="2">
        <v>-2.3466</v>
      </c>
      <c r="F42" s="2">
        <v>-2.1204000000000001</v>
      </c>
      <c r="G42" s="2">
        <v>-0.91259999999999997</v>
      </c>
      <c r="H42" s="2">
        <v>-0.71389999999999998</v>
      </c>
      <c r="I42" s="2">
        <v>-0.40560000000000002</v>
      </c>
      <c r="J42" s="2">
        <v>-0.45200000000000001</v>
      </c>
      <c r="K42" s="2">
        <v>-0.19189999999999999</v>
      </c>
      <c r="L42" s="2">
        <f t="shared" si="0"/>
        <v>-10.1318</v>
      </c>
      <c r="M42" s="2">
        <f t="shared" si="1"/>
        <v>-10.1318</v>
      </c>
    </row>
    <row r="43" spans="1:13" ht="13.4" customHeight="1">
      <c r="A43" t="s">
        <v>16</v>
      </c>
      <c r="C43" s="2">
        <v>0</v>
      </c>
      <c r="D43" s="2">
        <v>-3.3149000000000002</v>
      </c>
      <c r="E43" s="2">
        <v>-2.6924000000000001</v>
      </c>
      <c r="F43" s="2">
        <v>-1.968</v>
      </c>
      <c r="G43" s="2">
        <v>-0.62980000000000003</v>
      </c>
      <c r="H43" s="2">
        <v>-1.1473</v>
      </c>
      <c r="I43" s="2">
        <v>-0.2334</v>
      </c>
      <c r="J43" s="2">
        <v>-0.2034</v>
      </c>
      <c r="K43" s="2">
        <v>-0.20380000000000001</v>
      </c>
      <c r="L43" s="2">
        <f t="shared" si="0"/>
        <v>-10.392999999999999</v>
      </c>
      <c r="M43" s="2">
        <f t="shared" si="1"/>
        <v>-10.392999999999999</v>
      </c>
    </row>
    <row r="44" spans="1:13" ht="13.4" customHeight="1">
      <c r="A44" t="s">
        <v>17</v>
      </c>
      <c r="C44" s="2">
        <v>-0.85009999999999997</v>
      </c>
      <c r="D44" s="2">
        <v>-0.93820000000000003</v>
      </c>
      <c r="E44" s="2">
        <v>-0.90590000000000004</v>
      </c>
      <c r="F44" s="2">
        <v>-0.85929999999999995</v>
      </c>
      <c r="G44" s="2">
        <v>-0.29020000000000001</v>
      </c>
      <c r="H44" s="2">
        <v>-0.36480000000000001</v>
      </c>
      <c r="I44" s="2">
        <v>-7.0300000000000001E-2</v>
      </c>
      <c r="J44" s="2">
        <v>-4.48E-2</v>
      </c>
      <c r="K44" s="2">
        <v>-4.9799999999999997E-2</v>
      </c>
      <c r="L44" s="2">
        <f t="shared" si="0"/>
        <v>-3.5233000000000003</v>
      </c>
      <c r="M44" s="2">
        <f t="shared" si="1"/>
        <v>-4.3734000000000002</v>
      </c>
    </row>
    <row r="45" spans="1:13" ht="13.4" customHeight="1">
      <c r="A45" t="s">
        <v>18</v>
      </c>
      <c r="C45" s="2">
        <v>-0.3997</v>
      </c>
      <c r="D45" s="2">
        <v>-2.93E-2</v>
      </c>
      <c r="E45" s="2">
        <v>-5.1799999999999999E-2</v>
      </c>
      <c r="F45" s="2">
        <v>-0.2321</v>
      </c>
      <c r="G45" s="2">
        <v>-1.4E-3</v>
      </c>
      <c r="H45" s="2">
        <v>-1.4999999999999999E-2</v>
      </c>
      <c r="I45" s="2">
        <v>-1.4E-3</v>
      </c>
      <c r="J45" s="2">
        <v>-9.1999999999999998E-3</v>
      </c>
      <c r="K45" s="2">
        <v>-1.23E-2</v>
      </c>
      <c r="L45" s="2">
        <f t="shared" si="0"/>
        <v>-0.35250000000000004</v>
      </c>
      <c r="M45" s="2">
        <f t="shared" si="1"/>
        <v>-0.75219999999999998</v>
      </c>
    </row>
    <row r="46" spans="1:13" ht="13.4" customHeight="1">
      <c r="A46" t="s">
        <v>19</v>
      </c>
      <c r="C46" s="2">
        <v>-1.0194000000000001</v>
      </c>
      <c r="D46" s="2">
        <v>-0.27339999999999998</v>
      </c>
      <c r="E46" s="2">
        <v>-4.8300000000000003E-2</v>
      </c>
      <c r="F46" s="2">
        <v>-7.3400000000000007E-2</v>
      </c>
      <c r="G46" s="2">
        <v>-2.1700000000000001E-2</v>
      </c>
      <c r="H46" s="2">
        <v>-7.0599999999999996E-2</v>
      </c>
      <c r="I46" s="2">
        <v>-2.5000000000000001E-2</v>
      </c>
      <c r="J46" s="2">
        <v>-4.3E-3</v>
      </c>
      <c r="K46" s="2">
        <v>-4.5400000000000003E-2</v>
      </c>
      <c r="L46" s="2">
        <f t="shared" si="0"/>
        <v>-0.56209999999999993</v>
      </c>
      <c r="M46" s="2">
        <f t="shared" si="1"/>
        <v>-1.5815000000000001</v>
      </c>
    </row>
    <row r="47" spans="1:13" ht="13.4" customHeight="1">
      <c r="A47" t="s">
        <v>20</v>
      </c>
      <c r="C47" s="2">
        <v>-2.1928000000000001</v>
      </c>
      <c r="D47" s="2">
        <v>-1.1335999999999999</v>
      </c>
      <c r="E47" s="2">
        <v>-0.67</v>
      </c>
      <c r="F47" s="2">
        <v>-1.395</v>
      </c>
      <c r="G47" s="2">
        <v>-0.23039999999999999</v>
      </c>
      <c r="H47" s="2">
        <v>-1.23</v>
      </c>
      <c r="I47" s="2">
        <v>-6.7100000000000007E-2</v>
      </c>
      <c r="J47" s="2">
        <v>-6.9199999999999998E-2</v>
      </c>
      <c r="K47" s="2">
        <v>-3.8899999999999997E-2</v>
      </c>
      <c r="L47" s="2">
        <f t="shared" si="0"/>
        <v>-4.8342000000000001</v>
      </c>
      <c r="M47" s="2">
        <f t="shared" si="1"/>
        <v>-7.0270000000000001</v>
      </c>
    </row>
    <row r="48" spans="1:13" ht="13.4" customHeight="1">
      <c r="A48" t="s">
        <v>21</v>
      </c>
      <c r="C48" s="2">
        <v>-130.8732</v>
      </c>
      <c r="D48" s="2">
        <v>-13.000299999999999</v>
      </c>
      <c r="E48" s="2">
        <v>-9.6696000000000009</v>
      </c>
      <c r="F48" s="2">
        <v>-8.9268000000000001</v>
      </c>
      <c r="G48" s="2">
        <v>-2.6974</v>
      </c>
      <c r="H48" s="2">
        <v>-4.9843000000000002</v>
      </c>
      <c r="I48" s="2">
        <v>-0.97660000000000002</v>
      </c>
      <c r="J48" s="2">
        <v>-0.85870000000000002</v>
      </c>
      <c r="K48" s="2">
        <v>-0.71589999999999998</v>
      </c>
      <c r="L48" s="2">
        <f t="shared" si="0"/>
        <v>-41.829599999999992</v>
      </c>
      <c r="M48" s="2">
        <f t="shared" si="1"/>
        <v>-172.7028</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-70.170199999999994</v>
      </c>
      <c r="D52" s="2">
        <v>-16.249400000000001</v>
      </c>
      <c r="E52" s="2">
        <v>-15.2034</v>
      </c>
      <c r="F52" s="2">
        <v>-9.5396000000000001</v>
      </c>
      <c r="G52" s="2">
        <v>-3.7014</v>
      </c>
      <c r="H52" s="2">
        <v>-6.6101999999999999</v>
      </c>
      <c r="I52" s="2">
        <v>-1.1993</v>
      </c>
      <c r="J52" s="2">
        <v>-1.0397000000000001</v>
      </c>
      <c r="K52" s="2">
        <v>-0.85760000000000003</v>
      </c>
      <c r="L52" s="2">
        <f t="shared" ref="L52:L61" si="2">SUM(D52:K52)</f>
        <v>-54.400600000000004</v>
      </c>
      <c r="M52" s="2">
        <f t="shared" ref="M52:M61" si="3">C52+L52</f>
        <v>-124.57079999999999</v>
      </c>
      <c r="O52" s="2"/>
    </row>
    <row r="53" spans="1:15" ht="13.4" customHeight="1">
      <c r="A53" t="s">
        <v>24</v>
      </c>
      <c r="C53" s="2">
        <v>-2.4699</v>
      </c>
      <c r="D53" s="2">
        <v>-0.32600000000000001</v>
      </c>
      <c r="E53" s="2">
        <v>-0.28749999999999998</v>
      </c>
      <c r="F53" s="2">
        <v>-0.18429999999999999</v>
      </c>
      <c r="G53" s="2">
        <v>-5.57E-2</v>
      </c>
      <c r="H53" s="2">
        <v>-8.4900000000000003E-2</v>
      </c>
      <c r="I53" s="2">
        <v>-2.18E-2</v>
      </c>
      <c r="J53" s="2">
        <v>-3.6299999999999999E-2</v>
      </c>
      <c r="K53" s="2">
        <v>-4.7899999999999998E-2</v>
      </c>
      <c r="L53" s="2">
        <f t="shared" si="2"/>
        <v>-1.0444</v>
      </c>
      <c r="M53" s="2">
        <f t="shared" si="3"/>
        <v>-3.5143</v>
      </c>
    </row>
    <row r="54" spans="1:15" ht="13.4" customHeight="1">
      <c r="A54" t="s">
        <v>25</v>
      </c>
      <c r="C54" s="2">
        <v>0</v>
      </c>
      <c r="D54" s="2">
        <v>0</v>
      </c>
      <c r="E54" s="2">
        <v>0</v>
      </c>
      <c r="F54" s="2">
        <v>0</v>
      </c>
      <c r="G54" s="2">
        <v>0</v>
      </c>
      <c r="H54" s="2">
        <v>0</v>
      </c>
      <c r="I54" s="2">
        <v>0</v>
      </c>
      <c r="J54" s="2">
        <v>-4.0000000000000002E-4</v>
      </c>
      <c r="K54" s="2">
        <v>0</v>
      </c>
      <c r="L54" s="2">
        <f t="shared" si="2"/>
        <v>-4.0000000000000002E-4</v>
      </c>
      <c r="M54" s="2">
        <f t="shared" si="3"/>
        <v>-4.0000000000000002E-4</v>
      </c>
    </row>
    <row r="55" spans="1:15" ht="13.4" customHeight="1">
      <c r="A55" t="s">
        <v>26</v>
      </c>
      <c r="C55" s="2">
        <v>-10.1317</v>
      </c>
      <c r="D55" s="2">
        <v>0</v>
      </c>
      <c r="E55" s="2">
        <v>0</v>
      </c>
      <c r="F55" s="2">
        <v>0</v>
      </c>
      <c r="G55" s="2">
        <v>0</v>
      </c>
      <c r="H55" s="2">
        <v>0</v>
      </c>
      <c r="I55" s="2">
        <v>0</v>
      </c>
      <c r="J55" s="2">
        <v>0</v>
      </c>
      <c r="K55" s="2">
        <v>0</v>
      </c>
      <c r="L55" s="2">
        <f t="shared" si="2"/>
        <v>0</v>
      </c>
      <c r="M55" s="2">
        <f t="shared" si="3"/>
        <v>-10.1317</v>
      </c>
    </row>
    <row r="56" spans="1:15" ht="13.4" customHeight="1">
      <c r="A56" t="s">
        <v>27</v>
      </c>
      <c r="C56" s="2">
        <v>-10.392899999999999</v>
      </c>
      <c r="D56" s="2">
        <v>0</v>
      </c>
      <c r="E56" s="2">
        <v>0</v>
      </c>
      <c r="F56" s="2">
        <v>0</v>
      </c>
      <c r="G56" s="2">
        <v>0</v>
      </c>
      <c r="H56" s="2">
        <v>0</v>
      </c>
      <c r="I56" s="2">
        <v>0</v>
      </c>
      <c r="J56" s="2">
        <v>0</v>
      </c>
      <c r="K56" s="2">
        <v>0</v>
      </c>
      <c r="L56" s="2">
        <f t="shared" si="2"/>
        <v>0</v>
      </c>
      <c r="M56" s="2">
        <f t="shared" si="3"/>
        <v>-10.392899999999999</v>
      </c>
    </row>
    <row r="57" spans="1:15" ht="13.4" customHeight="1">
      <c r="A57" t="s">
        <v>28</v>
      </c>
      <c r="C57" s="2">
        <v>-1.3493999999999999</v>
      </c>
      <c r="D57" s="2">
        <v>-0.30380000000000001</v>
      </c>
      <c r="E57" s="2">
        <v>-0.3196</v>
      </c>
      <c r="F57" s="2">
        <v>-0.1857</v>
      </c>
      <c r="G57" s="2">
        <v>-6.3799999999999996E-2</v>
      </c>
      <c r="H57" s="2">
        <v>-8.6999999999999994E-2</v>
      </c>
      <c r="I57" s="2">
        <v>-2.0999999999999999E-3</v>
      </c>
      <c r="J57" s="2">
        <v>-1.7500000000000002E-2</v>
      </c>
      <c r="K57" s="2">
        <v>-2.0000000000000001E-4</v>
      </c>
      <c r="L57" s="2">
        <f t="shared" si="2"/>
        <v>-0.97969999999999979</v>
      </c>
      <c r="M57" s="2">
        <f t="shared" si="3"/>
        <v>-2.3290999999999995</v>
      </c>
    </row>
    <row r="58" spans="1:15" ht="13.4" customHeight="1">
      <c r="A58" t="s">
        <v>29</v>
      </c>
      <c r="C58" s="2">
        <v>-1.7003999999999999</v>
      </c>
      <c r="D58" s="2">
        <v>-1.4662999999999999</v>
      </c>
      <c r="E58" s="2">
        <v>-1.0819000000000001</v>
      </c>
      <c r="F58" s="2">
        <v>-0.29199999999999998</v>
      </c>
      <c r="G58" s="2">
        <v>-5.0500000000000003E-2</v>
      </c>
      <c r="H58" s="2">
        <v>-8.0500000000000002E-2</v>
      </c>
      <c r="I58" s="2">
        <v>-1.12E-2</v>
      </c>
      <c r="J58" s="2">
        <v>-8.3999999999999995E-3</v>
      </c>
      <c r="K58" s="2">
        <v>-5.3999999999999999E-2</v>
      </c>
      <c r="L58" s="2">
        <f t="shared" si="2"/>
        <v>-3.0447999999999995</v>
      </c>
      <c r="M58" s="2">
        <f t="shared" si="3"/>
        <v>-4.7451999999999996</v>
      </c>
    </row>
    <row r="59" spans="1:15" ht="13.4" customHeight="1">
      <c r="A59" t="s">
        <v>30</v>
      </c>
      <c r="C59" s="2">
        <v>-31.510400000000001</v>
      </c>
      <c r="D59" s="2">
        <v>-0.95650000000000002</v>
      </c>
      <c r="E59" s="2">
        <v>-0.38979999999999998</v>
      </c>
      <c r="F59" s="2">
        <v>-0.45300000000000001</v>
      </c>
      <c r="G59" s="2">
        <v>-0.16370000000000001</v>
      </c>
      <c r="H59" s="2">
        <v>-0.20269999999999999</v>
      </c>
      <c r="I59" s="2">
        <v>-0.11</v>
      </c>
      <c r="J59" s="2">
        <v>-6.4799999999999996E-2</v>
      </c>
      <c r="K59" s="2">
        <v>-9.11E-2</v>
      </c>
      <c r="L59" s="2">
        <f t="shared" si="2"/>
        <v>-2.4316</v>
      </c>
      <c r="M59" s="2">
        <f t="shared" si="3"/>
        <v>-33.942</v>
      </c>
    </row>
    <row r="60" spans="1:15" ht="13.4" customHeight="1">
      <c r="A60" t="s">
        <v>31</v>
      </c>
      <c r="C60" s="2">
        <v>-1.9576</v>
      </c>
      <c r="D60" s="2">
        <v>-7.46E-2</v>
      </c>
      <c r="E60" s="2">
        <v>-0.20880000000000001</v>
      </c>
      <c r="F60" s="2">
        <v>-7.9899999999999999E-2</v>
      </c>
      <c r="G60" s="2">
        <v>-3.5299999999999998E-2</v>
      </c>
      <c r="H60" s="2">
        <v>-9.9199999999999997E-2</v>
      </c>
      <c r="I60" s="2">
        <v>-3.5999999999999999E-3</v>
      </c>
      <c r="J60" s="2">
        <v>-1.0200000000000001E-2</v>
      </c>
      <c r="K60" s="2">
        <v>-2.3E-3</v>
      </c>
      <c r="L60" s="2">
        <f t="shared" si="2"/>
        <v>-0.51389999999999991</v>
      </c>
      <c r="M60" s="2">
        <f t="shared" si="3"/>
        <v>-2.4714999999999998</v>
      </c>
    </row>
    <row r="61" spans="1:15" ht="13.4" customHeight="1">
      <c r="A61" t="s">
        <v>32</v>
      </c>
      <c r="C61" s="2">
        <v>-129.6825</v>
      </c>
      <c r="D61" s="2">
        <v>-19.3766</v>
      </c>
      <c r="E61" s="2">
        <v>-17.491</v>
      </c>
      <c r="F61" s="2">
        <v>-10.734299999999999</v>
      </c>
      <c r="G61" s="2">
        <v>-4.0702999999999996</v>
      </c>
      <c r="H61" s="2">
        <v>-7.1643999999999997</v>
      </c>
      <c r="I61" s="2">
        <v>-1.3481000000000001</v>
      </c>
      <c r="J61" s="2">
        <v>-1.1773</v>
      </c>
      <c r="K61" s="2">
        <v>-1.0529999999999999</v>
      </c>
      <c r="L61" s="2">
        <f t="shared" si="2"/>
        <v>-62.414999999999992</v>
      </c>
      <c r="M61" s="2">
        <f t="shared" si="3"/>
        <v>-192.0975</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-130.8732</v>
      </c>
      <c r="D66" s="2">
        <f t="shared" si="4"/>
        <v>-13.000299999999999</v>
      </c>
      <c r="E66" s="2">
        <f t="shared" si="4"/>
        <v>-9.6696000000000009</v>
      </c>
      <c r="F66" s="2">
        <f t="shared" si="4"/>
        <v>-8.9268000000000001</v>
      </c>
      <c r="G66" s="2">
        <f t="shared" si="4"/>
        <v>-2.6974</v>
      </c>
      <c r="H66" s="2">
        <f t="shared" si="4"/>
        <v>-4.9843000000000002</v>
      </c>
      <c r="I66" s="2">
        <f t="shared" si="4"/>
        <v>-0.97660000000000002</v>
      </c>
      <c r="J66" s="2">
        <f t="shared" si="4"/>
        <v>-0.85870000000000002</v>
      </c>
      <c r="K66" s="2">
        <f t="shared" si="4"/>
        <v>-0.71589999999999998</v>
      </c>
      <c r="L66" s="2">
        <f t="shared" si="4"/>
        <v>-41.829599999999992</v>
      </c>
      <c r="M66" s="2">
        <f t="shared" si="4"/>
        <v>-172.7028</v>
      </c>
    </row>
    <row r="67" spans="1:13" ht="13.4" customHeight="1">
      <c r="A67" t="s">
        <v>32</v>
      </c>
      <c r="C67" s="2">
        <f t="shared" ref="C67:M67" si="5">C61</f>
        <v>-129.6825</v>
      </c>
      <c r="D67" s="2">
        <f t="shared" si="5"/>
        <v>-19.3766</v>
      </c>
      <c r="E67" s="2">
        <f t="shared" si="5"/>
        <v>-17.491</v>
      </c>
      <c r="F67" s="2">
        <f t="shared" si="5"/>
        <v>-10.734299999999999</v>
      </c>
      <c r="G67" s="2">
        <f t="shared" si="5"/>
        <v>-4.0702999999999996</v>
      </c>
      <c r="H67" s="2">
        <f t="shared" si="5"/>
        <v>-7.1643999999999997</v>
      </c>
      <c r="I67" s="2">
        <f t="shared" si="5"/>
        <v>-1.3481000000000001</v>
      </c>
      <c r="J67" s="2">
        <f t="shared" si="5"/>
        <v>-1.1773</v>
      </c>
      <c r="K67" s="2">
        <f t="shared" si="5"/>
        <v>-1.0529999999999999</v>
      </c>
      <c r="L67" s="2">
        <f t="shared" si="5"/>
        <v>-62.414999999999992</v>
      </c>
      <c r="M67" s="2">
        <f t="shared" si="5"/>
        <v>-192.0975</v>
      </c>
    </row>
    <row r="68" spans="1:13" ht="13.4" customHeight="1">
      <c r="A68" t="s">
        <v>34</v>
      </c>
      <c r="C68" s="2">
        <f t="shared" ref="C68:M68" si="6">C66-C67</f>
        <v>-1.1906999999999925</v>
      </c>
      <c r="D68" s="2">
        <f t="shared" si="6"/>
        <v>6.3763000000000005</v>
      </c>
      <c r="E68" s="2">
        <f t="shared" si="6"/>
        <v>7.8213999999999988</v>
      </c>
      <c r="F68" s="2">
        <f t="shared" si="6"/>
        <v>1.8074999999999992</v>
      </c>
      <c r="G68" s="2">
        <f t="shared" si="6"/>
        <v>1.3728999999999996</v>
      </c>
      <c r="H68" s="2">
        <f t="shared" si="6"/>
        <v>2.1800999999999995</v>
      </c>
      <c r="I68" s="2">
        <f t="shared" si="6"/>
        <v>0.37150000000000005</v>
      </c>
      <c r="J68" s="2">
        <f t="shared" si="6"/>
        <v>0.31859999999999999</v>
      </c>
      <c r="K68" s="2">
        <f t="shared" si="6"/>
        <v>0.33709999999999996</v>
      </c>
      <c r="L68" s="2">
        <f t="shared" si="6"/>
        <v>20.5854</v>
      </c>
      <c r="M68" s="2">
        <f t="shared" si="6"/>
        <v>19.3947</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-9.1999999999999998E-3</v>
      </c>
    </row>
    <row r="74" spans="1:13" ht="13.4" customHeight="1">
      <c r="A74" t="s">
        <v>334</v>
      </c>
      <c r="C74" s="23">
        <v>-7.6E-3</v>
      </c>
    </row>
    <row r="75" spans="1:13" ht="13.4" customHeight="1">
      <c r="A75" t="s">
        <v>333</v>
      </c>
      <c r="C75" s="23">
        <v>-5.5999999999999999E-3</v>
      </c>
    </row>
    <row r="76" spans="1:13" ht="13.4" customHeight="1">
      <c r="A76" t="s">
        <v>332</v>
      </c>
      <c r="C76" s="23">
        <v>-9.1999999999999998E-3</v>
      </c>
    </row>
    <row r="77" spans="1:13" ht="13.4" customHeight="1">
      <c r="A77" t="s">
        <v>331</v>
      </c>
      <c r="C77" s="23">
        <v>-7.1999999999999998E-3</v>
      </c>
    </row>
    <row r="78" spans="1:13" ht="13.4" customHeight="1">
      <c r="A78" t="s">
        <v>330</v>
      </c>
      <c r="C78" s="23">
        <v>-7.9000000000000008E-3</v>
      </c>
    </row>
    <row r="79" spans="1:13" ht="13.4" customHeight="1">
      <c r="A79" t="s">
        <v>329</v>
      </c>
      <c r="C79" s="23">
        <v>-5.9299999999999999E-2</v>
      </c>
    </row>
    <row r="80" spans="1:13" ht="13.4" customHeight="1">
      <c r="A80" t="s">
        <v>328</v>
      </c>
      <c r="C80" s="23">
        <v>-1.21E-2</v>
      </c>
    </row>
    <row r="81" spans="1:3" ht="13.4" customHeight="1">
      <c r="A81" t="s">
        <v>327</v>
      </c>
      <c r="C81" s="23">
        <v>-7.6E-3</v>
      </c>
    </row>
    <row r="82" spans="1:3" ht="13.4" customHeight="1">
      <c r="A82" t="s">
        <v>326</v>
      </c>
      <c r="C82" s="23">
        <v>-8.3999999999999995E-3</v>
      </c>
    </row>
    <row r="83" spans="1:3" ht="13.4" customHeight="1">
      <c r="A83" t="s">
        <v>325</v>
      </c>
      <c r="C83" s="23">
        <v>-1.0999999999999999E-2</v>
      </c>
    </row>
    <row r="84" spans="1:3" ht="13.4" customHeight="1">
      <c r="C84" s="26"/>
    </row>
    <row r="85" spans="1:3" ht="15.5">
      <c r="A85" s="6" t="s">
        <v>324</v>
      </c>
      <c r="B85" s="6"/>
    </row>
    <row r="86" spans="1:3" ht="13.4" customHeight="1">
      <c r="A86" t="s">
        <v>2</v>
      </c>
      <c r="C86" s="25">
        <v>6.4999999999999997E-3</v>
      </c>
    </row>
    <row r="87" spans="1:3" ht="13.4" customHeight="1">
      <c r="A87" t="s">
        <v>3</v>
      </c>
      <c r="C87" s="25">
        <v>3.0999999999999999E-3</v>
      </c>
    </row>
    <row r="88" spans="1:3" ht="13.4" customHeight="1">
      <c r="A88" t="s">
        <v>4</v>
      </c>
      <c r="C88" s="25">
        <v>1.2699999999999999E-2</v>
      </c>
    </row>
    <row r="89" spans="1:3" ht="13.4" customHeight="1">
      <c r="A89" t="s">
        <v>5</v>
      </c>
      <c r="C89" s="25">
        <v>5.7999999999999996E-3</v>
      </c>
    </row>
    <row r="90" spans="1:3" ht="13.4" customHeight="1">
      <c r="A90" t="s">
        <v>6</v>
      </c>
      <c r="C90" s="25">
        <v>3.1E-2</v>
      </c>
    </row>
    <row r="91" spans="1:3" ht="13.4" customHeight="1">
      <c r="A91" t="s">
        <v>7</v>
      </c>
      <c r="C91" s="25">
        <v>6.4999999999999997E-3</v>
      </c>
    </row>
    <row r="92" spans="1:3" ht="13.4" customHeight="1">
      <c r="A92" t="s">
        <v>8</v>
      </c>
      <c r="C92" s="25">
        <v>1.7600000000000001E-2</v>
      </c>
    </row>
    <row r="93" spans="1:3" ht="13.4" customHeight="1">
      <c r="A93" t="s">
        <v>9</v>
      </c>
      <c r="C93" s="25">
        <v>-2.8999999999999998E-3</v>
      </c>
    </row>
    <row r="94" spans="1:3" ht="13.4" customHeight="1">
      <c r="A94" t="s">
        <v>321</v>
      </c>
      <c r="C94" s="25">
        <v>1.04E-2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2.9999999999999997E-4</v>
      </c>
      <c r="D99" s="23">
        <v>2.0000000000000001E-4</v>
      </c>
      <c r="E99" s="23">
        <v>2.9999999999999997E-4</v>
      </c>
      <c r="F99" s="23">
        <v>2.9999999999999997E-4</v>
      </c>
      <c r="G99" s="23">
        <v>6.9999999999999999E-4</v>
      </c>
      <c r="H99" s="23">
        <v>4.0000000000000002E-4</v>
      </c>
      <c r="I99" s="23">
        <v>1.1999999999999999E-3</v>
      </c>
      <c r="J99" s="23">
        <v>8.0000000000000004E-4</v>
      </c>
      <c r="K99" s="23">
        <v>0</v>
      </c>
    </row>
    <row r="100" spans="1:11" ht="13.4" customHeight="1">
      <c r="A100" t="s">
        <v>36</v>
      </c>
      <c r="B100" t="s">
        <v>320</v>
      </c>
      <c r="C100" s="23">
        <v>1E-4</v>
      </c>
      <c r="D100" s="23">
        <v>1E-4</v>
      </c>
      <c r="E100" s="23">
        <v>0</v>
      </c>
      <c r="F100" s="23">
        <v>1E-4</v>
      </c>
      <c r="G100" s="23">
        <v>1E-4</v>
      </c>
      <c r="H100" s="23">
        <v>0</v>
      </c>
      <c r="I100" s="23">
        <v>1E-4</v>
      </c>
      <c r="J100" s="23">
        <v>0</v>
      </c>
      <c r="K100" s="23">
        <v>0</v>
      </c>
    </row>
    <row r="101" spans="1:11" ht="13.4" customHeight="1">
      <c r="A101" t="s">
        <v>37</v>
      </c>
      <c r="B101" t="s">
        <v>320</v>
      </c>
      <c r="C101" s="23">
        <v>1E-4</v>
      </c>
      <c r="D101" s="23">
        <v>1E-4</v>
      </c>
      <c r="E101" s="23">
        <v>1E-4</v>
      </c>
      <c r="F101" s="23">
        <v>2.0000000000000001E-4</v>
      </c>
      <c r="G101" s="23">
        <v>4.0000000000000002E-4</v>
      </c>
      <c r="H101" s="23">
        <v>1E-4</v>
      </c>
      <c r="I101" s="23">
        <v>5.0000000000000001E-4</v>
      </c>
      <c r="J101" s="23">
        <v>1E-4</v>
      </c>
      <c r="K101" s="23">
        <v>0</v>
      </c>
    </row>
    <row r="102" spans="1:11" ht="13.4" customHeight="1">
      <c r="A102" t="s">
        <v>38</v>
      </c>
      <c r="B102" t="s">
        <v>320</v>
      </c>
      <c r="C102" s="23">
        <v>0</v>
      </c>
      <c r="D102" s="23">
        <v>0</v>
      </c>
      <c r="E102" s="23">
        <v>0</v>
      </c>
      <c r="F102" s="23">
        <v>0</v>
      </c>
      <c r="G102" s="23">
        <v>0</v>
      </c>
      <c r="H102" s="23">
        <v>0</v>
      </c>
      <c r="I102" s="23">
        <v>1E-4</v>
      </c>
      <c r="J102" s="23">
        <v>0</v>
      </c>
      <c r="K102" s="23">
        <v>0</v>
      </c>
    </row>
    <row r="103" spans="1:11" ht="13.4" customHeight="1">
      <c r="A103" t="s">
        <v>39</v>
      </c>
      <c r="B103" t="s">
        <v>320</v>
      </c>
      <c r="C103" s="23">
        <v>0</v>
      </c>
      <c r="D103" s="23">
        <v>0</v>
      </c>
      <c r="E103" s="23">
        <v>0</v>
      </c>
      <c r="F103" s="23">
        <v>0</v>
      </c>
      <c r="G103" s="23">
        <v>1E-4</v>
      </c>
      <c r="H103" s="23">
        <v>0</v>
      </c>
      <c r="I103" s="23">
        <v>2.9999999999999997E-4</v>
      </c>
      <c r="J103" s="23">
        <v>0</v>
      </c>
      <c r="K103" s="23">
        <v>0</v>
      </c>
    </row>
    <row r="104" spans="1:11" ht="13.4" customHeight="1">
      <c r="A104" t="s">
        <v>40</v>
      </c>
      <c r="B104" t="s">
        <v>320</v>
      </c>
      <c r="C104" s="23">
        <v>0</v>
      </c>
      <c r="D104" s="23">
        <v>0</v>
      </c>
      <c r="E104" s="23">
        <v>0</v>
      </c>
      <c r="F104" s="23">
        <v>0</v>
      </c>
      <c r="G104" s="23">
        <v>1E-4</v>
      </c>
      <c r="H104" s="23">
        <v>1E-4</v>
      </c>
      <c r="I104" s="23">
        <v>1E-4</v>
      </c>
      <c r="J104" s="23">
        <v>0</v>
      </c>
      <c r="K104" s="23">
        <v>0</v>
      </c>
    </row>
    <row r="105" spans="1:11" ht="13.4" customHeight="1">
      <c r="A105" t="s">
        <v>41</v>
      </c>
      <c r="B105" t="s">
        <v>320</v>
      </c>
      <c r="C105" s="23">
        <v>1E-4</v>
      </c>
      <c r="D105" s="23">
        <v>0</v>
      </c>
      <c r="E105" s="23">
        <v>1E-4</v>
      </c>
      <c r="F105" s="23">
        <v>1E-4</v>
      </c>
      <c r="G105" s="23">
        <v>1E-4</v>
      </c>
      <c r="H105" s="23">
        <v>1E-4</v>
      </c>
      <c r="I105" s="23">
        <v>2.0000000000000001E-4</v>
      </c>
      <c r="J105" s="23">
        <v>1E-4</v>
      </c>
      <c r="K105" s="23">
        <v>0</v>
      </c>
    </row>
    <row r="106" spans="1:11" ht="13.4" customHeight="1">
      <c r="A106" t="s">
        <v>42</v>
      </c>
      <c r="B106" t="s">
        <v>319</v>
      </c>
      <c r="C106" s="23">
        <v>1.9E-3</v>
      </c>
      <c r="D106" s="23">
        <v>2.0999999999999999E-3</v>
      </c>
      <c r="E106" s="23">
        <v>1E-4</v>
      </c>
      <c r="F106" s="23">
        <v>5.7999999999999996E-3</v>
      </c>
      <c r="G106" s="23">
        <v>1E-4</v>
      </c>
      <c r="H106" s="23">
        <v>5.0000000000000001E-4</v>
      </c>
      <c r="I106" s="23">
        <v>1E-4</v>
      </c>
      <c r="J106" s="23">
        <v>5.0000000000000001E-4</v>
      </c>
      <c r="K106" s="23">
        <v>0</v>
      </c>
    </row>
    <row r="107" spans="1:11" ht="13.4" customHeight="1">
      <c r="A107" t="s">
        <v>43</v>
      </c>
      <c r="B107" t="s">
        <v>319</v>
      </c>
      <c r="C107" s="23">
        <v>2.5000000000000001E-3</v>
      </c>
      <c r="D107" s="23">
        <v>1E-4</v>
      </c>
      <c r="E107" s="23">
        <v>6.9999999999999999E-4</v>
      </c>
      <c r="F107" s="23">
        <v>3.8E-3</v>
      </c>
      <c r="G107" s="23">
        <v>1.5E-3</v>
      </c>
      <c r="H107" s="23">
        <v>8.9999999999999993E-3</v>
      </c>
      <c r="I107" s="23">
        <v>1E-4</v>
      </c>
      <c r="J107" s="23">
        <v>1.24E-2</v>
      </c>
      <c r="K107" s="23">
        <v>0</v>
      </c>
    </row>
    <row r="108" spans="1:11" ht="13.4" customHeight="1">
      <c r="A108" t="s">
        <v>44</v>
      </c>
      <c r="B108" t="s">
        <v>319</v>
      </c>
      <c r="C108" s="23">
        <v>2.8E-3</v>
      </c>
      <c r="D108" s="23">
        <v>0</v>
      </c>
      <c r="E108" s="23">
        <v>0</v>
      </c>
      <c r="F108" s="23">
        <v>4.0000000000000002E-4</v>
      </c>
      <c r="G108" s="23">
        <v>4.0000000000000002E-4</v>
      </c>
      <c r="H108" s="23">
        <v>1.7399999999999999E-2</v>
      </c>
      <c r="I108" s="23">
        <v>1.6999999999999999E-3</v>
      </c>
      <c r="J108" s="23">
        <v>8.9999999999999998E-4</v>
      </c>
      <c r="K108" s="23">
        <v>0</v>
      </c>
    </row>
    <row r="109" spans="1:11" ht="13.4" customHeight="1">
      <c r="A109" t="s">
        <v>45</v>
      </c>
      <c r="B109" t="s">
        <v>319</v>
      </c>
      <c r="C109" s="23">
        <v>4.0000000000000002E-4</v>
      </c>
      <c r="D109" s="23">
        <v>1E-4</v>
      </c>
      <c r="E109" s="23">
        <v>1E-4</v>
      </c>
      <c r="F109" s="23">
        <v>2.9999999999999997E-4</v>
      </c>
      <c r="G109" s="23">
        <v>4.0000000000000002E-4</v>
      </c>
      <c r="H109" s="23">
        <v>1.2999999999999999E-3</v>
      </c>
      <c r="I109" s="23">
        <v>4.0000000000000002E-4</v>
      </c>
      <c r="J109" s="23">
        <v>2.5999999999999999E-3</v>
      </c>
      <c r="K109" s="23">
        <v>0</v>
      </c>
    </row>
    <row r="110" spans="1:11" ht="13.4" customHeight="1">
      <c r="A110" t="s">
        <v>46</v>
      </c>
      <c r="B110" t="s">
        <v>319</v>
      </c>
      <c r="C110" s="23">
        <v>0</v>
      </c>
      <c r="D110" s="23">
        <v>0</v>
      </c>
      <c r="E110" s="23">
        <v>0</v>
      </c>
      <c r="F110" s="23">
        <v>0</v>
      </c>
      <c r="G110" s="23">
        <v>0</v>
      </c>
      <c r="H110" s="23">
        <v>1E-4</v>
      </c>
      <c r="I110" s="23">
        <v>0</v>
      </c>
      <c r="J110" s="23">
        <v>0</v>
      </c>
      <c r="K110" s="23">
        <v>0</v>
      </c>
    </row>
    <row r="111" spans="1:11" ht="13.4" customHeight="1">
      <c r="A111" t="s">
        <v>47</v>
      </c>
      <c r="B111" t="s">
        <v>319</v>
      </c>
      <c r="C111" s="23">
        <v>2.0000000000000001E-4</v>
      </c>
      <c r="D111" s="23">
        <v>0</v>
      </c>
      <c r="E111" s="23">
        <v>0</v>
      </c>
      <c r="F111" s="23">
        <v>2.0000000000000001E-4</v>
      </c>
      <c r="G111" s="23">
        <v>1E-4</v>
      </c>
      <c r="H111" s="23">
        <v>8.9999999999999998E-4</v>
      </c>
      <c r="I111" s="23">
        <v>1E-4</v>
      </c>
      <c r="J111" s="23">
        <v>2.0000000000000001E-4</v>
      </c>
      <c r="K111" s="23">
        <v>0</v>
      </c>
    </row>
    <row r="112" spans="1:11" ht="13.4" customHeight="1">
      <c r="A112" t="s">
        <v>48</v>
      </c>
      <c r="B112" t="s">
        <v>318</v>
      </c>
      <c r="C112" s="23">
        <v>1E-4</v>
      </c>
      <c r="D112" s="23">
        <v>1E-4</v>
      </c>
      <c r="E112" s="23">
        <v>1E-4</v>
      </c>
      <c r="F112" s="23">
        <v>2.0000000000000001E-4</v>
      </c>
      <c r="G112" s="23">
        <v>1E-4</v>
      </c>
      <c r="H112" s="23">
        <v>1E-4</v>
      </c>
      <c r="I112" s="23">
        <v>1E-4</v>
      </c>
      <c r="J112" s="23">
        <v>0</v>
      </c>
      <c r="K112" s="23">
        <v>0</v>
      </c>
    </row>
    <row r="113" spans="1:11" ht="13.4" customHeight="1">
      <c r="A113" t="s">
        <v>49</v>
      </c>
      <c r="B113" t="s">
        <v>318</v>
      </c>
      <c r="C113" s="23">
        <v>0</v>
      </c>
      <c r="D113" s="23">
        <v>0</v>
      </c>
      <c r="E113" s="23">
        <v>0</v>
      </c>
      <c r="F113" s="23">
        <v>0</v>
      </c>
      <c r="G113" s="23">
        <v>0</v>
      </c>
      <c r="H113" s="23">
        <v>0</v>
      </c>
      <c r="I113" s="23">
        <v>1E-4</v>
      </c>
      <c r="J113" s="23">
        <v>0</v>
      </c>
      <c r="K113" s="23">
        <v>0</v>
      </c>
    </row>
    <row r="114" spans="1:11" ht="13.4" customHeight="1">
      <c r="A114" t="s">
        <v>50</v>
      </c>
      <c r="B114" t="s">
        <v>318</v>
      </c>
      <c r="C114" s="23">
        <v>0</v>
      </c>
      <c r="D114" s="23">
        <v>0</v>
      </c>
      <c r="E114" s="23">
        <v>1E-4</v>
      </c>
      <c r="F114" s="23">
        <v>0</v>
      </c>
      <c r="G114" s="23">
        <v>0</v>
      </c>
      <c r="H114" s="23">
        <v>0</v>
      </c>
      <c r="I114" s="23">
        <v>1E-4</v>
      </c>
      <c r="J114" s="23">
        <v>0</v>
      </c>
      <c r="K114" s="23">
        <v>0</v>
      </c>
    </row>
    <row r="115" spans="1:11" ht="13.4" customHeight="1">
      <c r="A115" t="s">
        <v>51</v>
      </c>
      <c r="B115" t="s">
        <v>318</v>
      </c>
      <c r="C115" s="23">
        <v>0</v>
      </c>
      <c r="D115" s="23">
        <v>0</v>
      </c>
      <c r="E115" s="23">
        <v>0</v>
      </c>
      <c r="F115" s="23">
        <v>0</v>
      </c>
      <c r="G115" s="23">
        <v>0</v>
      </c>
      <c r="H115" s="23">
        <v>0</v>
      </c>
      <c r="I115" s="23">
        <v>1E-4</v>
      </c>
      <c r="J115" s="23">
        <v>0</v>
      </c>
      <c r="K115" s="23">
        <v>0</v>
      </c>
    </row>
    <row r="116" spans="1:11" ht="13.4" customHeight="1">
      <c r="A116" t="s">
        <v>52</v>
      </c>
      <c r="B116" t="s">
        <v>318</v>
      </c>
      <c r="C116" s="23">
        <v>0</v>
      </c>
      <c r="D116" s="23">
        <v>0</v>
      </c>
      <c r="E116" s="23">
        <v>0</v>
      </c>
      <c r="F116" s="23">
        <v>0</v>
      </c>
      <c r="G116" s="23">
        <v>0</v>
      </c>
      <c r="H116" s="23">
        <v>0</v>
      </c>
      <c r="I116" s="23">
        <v>0</v>
      </c>
      <c r="J116" s="23">
        <v>0</v>
      </c>
      <c r="K116" s="23">
        <v>0</v>
      </c>
    </row>
    <row r="117" spans="1:11" ht="13.4" customHeight="1">
      <c r="A117" t="s">
        <v>53</v>
      </c>
      <c r="B117" t="s">
        <v>318</v>
      </c>
      <c r="C117" s="23">
        <v>0</v>
      </c>
      <c r="D117" s="23">
        <v>0</v>
      </c>
      <c r="E117" s="23">
        <v>0</v>
      </c>
      <c r="F117" s="23">
        <v>0</v>
      </c>
      <c r="G117" s="23">
        <v>0</v>
      </c>
      <c r="H117" s="23">
        <v>0</v>
      </c>
      <c r="I117" s="23">
        <v>0</v>
      </c>
      <c r="J117" s="23">
        <v>0</v>
      </c>
      <c r="K117" s="23">
        <v>0</v>
      </c>
    </row>
    <row r="118" spans="1:11" ht="13.4" customHeight="1">
      <c r="A118" t="s">
        <v>54</v>
      </c>
      <c r="B118" t="s">
        <v>318</v>
      </c>
      <c r="C118" s="23">
        <v>0</v>
      </c>
      <c r="D118" s="23">
        <v>0</v>
      </c>
      <c r="E118" s="23">
        <v>0</v>
      </c>
      <c r="F118" s="23">
        <v>0</v>
      </c>
      <c r="G118" s="23">
        <v>0</v>
      </c>
      <c r="H118" s="23">
        <v>0</v>
      </c>
      <c r="I118" s="23">
        <v>0</v>
      </c>
      <c r="J118" s="23">
        <v>0</v>
      </c>
      <c r="K118" s="23">
        <v>0</v>
      </c>
    </row>
    <row r="119" spans="1:11" ht="13.4" customHeight="1">
      <c r="A119" t="s">
        <v>55</v>
      </c>
      <c r="B119" t="s">
        <v>318</v>
      </c>
      <c r="C119" s="23">
        <v>0</v>
      </c>
      <c r="D119" s="23">
        <v>0</v>
      </c>
      <c r="E119" s="23">
        <v>0</v>
      </c>
      <c r="F119" s="23">
        <v>1E-4</v>
      </c>
      <c r="G119" s="23">
        <v>0</v>
      </c>
      <c r="H119" s="23">
        <v>0</v>
      </c>
      <c r="I119" s="23">
        <v>1E-4</v>
      </c>
      <c r="J119" s="23">
        <v>0</v>
      </c>
      <c r="K119" s="23">
        <v>0</v>
      </c>
    </row>
    <row r="120" spans="1:11" ht="13.4" customHeight="1">
      <c r="A120" t="s">
        <v>56</v>
      </c>
      <c r="B120" t="s">
        <v>318</v>
      </c>
      <c r="C120" s="23">
        <v>0</v>
      </c>
      <c r="D120" s="23">
        <v>0</v>
      </c>
      <c r="E120" s="23">
        <v>0</v>
      </c>
      <c r="F120" s="23">
        <v>0</v>
      </c>
      <c r="G120" s="23">
        <v>0</v>
      </c>
      <c r="H120" s="23">
        <v>0</v>
      </c>
      <c r="I120" s="23">
        <v>0</v>
      </c>
      <c r="J120" s="23">
        <v>0</v>
      </c>
      <c r="K120" s="23">
        <v>0</v>
      </c>
    </row>
    <row r="121" spans="1:11" ht="13.4" customHeight="1">
      <c r="A121" t="s">
        <v>57</v>
      </c>
      <c r="B121" t="s">
        <v>318</v>
      </c>
      <c r="C121" s="23">
        <v>0</v>
      </c>
      <c r="D121" s="23">
        <v>0</v>
      </c>
      <c r="E121" s="23">
        <v>0</v>
      </c>
      <c r="F121" s="23">
        <v>0</v>
      </c>
      <c r="G121" s="23">
        <v>0</v>
      </c>
      <c r="H121" s="23">
        <v>0</v>
      </c>
      <c r="I121" s="23">
        <v>0</v>
      </c>
      <c r="J121" s="23">
        <v>0</v>
      </c>
      <c r="K121" s="23">
        <v>0</v>
      </c>
    </row>
    <row r="122" spans="1:11" ht="13.4" customHeight="1">
      <c r="A122" t="s">
        <v>58</v>
      </c>
      <c r="B122" t="s">
        <v>318</v>
      </c>
      <c r="C122" s="23">
        <v>0</v>
      </c>
      <c r="D122" s="23">
        <v>0</v>
      </c>
      <c r="E122" s="23">
        <v>0</v>
      </c>
      <c r="F122" s="23">
        <v>0</v>
      </c>
      <c r="G122" s="23">
        <v>0</v>
      </c>
      <c r="H122" s="23">
        <v>0</v>
      </c>
      <c r="I122" s="23">
        <v>0</v>
      </c>
      <c r="J122" s="23">
        <v>0</v>
      </c>
      <c r="K122" s="23">
        <v>0</v>
      </c>
    </row>
    <row r="123" spans="1:11" ht="13.4" customHeight="1">
      <c r="A123" t="s">
        <v>59</v>
      </c>
      <c r="B123" t="s">
        <v>318</v>
      </c>
      <c r="C123" s="23">
        <v>0</v>
      </c>
      <c r="D123" s="23">
        <v>0</v>
      </c>
      <c r="E123" s="23">
        <v>0</v>
      </c>
      <c r="F123" s="23">
        <v>0</v>
      </c>
      <c r="G123" s="23">
        <v>2.0000000000000001E-4</v>
      </c>
      <c r="H123" s="23">
        <v>0</v>
      </c>
      <c r="I123" s="23">
        <v>1E-4</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0</v>
      </c>
      <c r="D125" s="23">
        <v>0</v>
      </c>
      <c r="E125" s="23">
        <v>0</v>
      </c>
      <c r="F125" s="23">
        <v>0</v>
      </c>
      <c r="G125" s="23">
        <v>0</v>
      </c>
      <c r="H125" s="23">
        <v>0</v>
      </c>
      <c r="I125" s="23">
        <v>0</v>
      </c>
      <c r="J125" s="23">
        <v>0</v>
      </c>
      <c r="K125" s="23">
        <v>0</v>
      </c>
    </row>
    <row r="126" spans="1:11" ht="13.4" customHeight="1">
      <c r="A126" t="s">
        <v>62</v>
      </c>
      <c r="B126" t="s">
        <v>318</v>
      </c>
      <c r="C126" s="23">
        <v>0</v>
      </c>
      <c r="D126" s="23">
        <v>0</v>
      </c>
      <c r="E126" s="23">
        <v>0</v>
      </c>
      <c r="F126" s="23">
        <v>0</v>
      </c>
      <c r="G126" s="23">
        <v>0</v>
      </c>
      <c r="H126" s="23">
        <v>0</v>
      </c>
      <c r="I126" s="23">
        <v>0</v>
      </c>
      <c r="J126" s="23">
        <v>0</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0</v>
      </c>
      <c r="D128" s="23">
        <v>0</v>
      </c>
      <c r="E128" s="23">
        <v>0</v>
      </c>
      <c r="F128" s="23">
        <v>0</v>
      </c>
      <c r="G128" s="23">
        <v>0</v>
      </c>
      <c r="H128" s="23">
        <v>0</v>
      </c>
      <c r="I128" s="23">
        <v>0</v>
      </c>
      <c r="J128" s="23">
        <v>0</v>
      </c>
      <c r="K128" s="23">
        <v>0</v>
      </c>
    </row>
    <row r="129" spans="1:11" ht="13.4" customHeight="1">
      <c r="A129" t="s">
        <v>65</v>
      </c>
      <c r="B129" t="s">
        <v>318</v>
      </c>
      <c r="C129" s="23">
        <v>0</v>
      </c>
      <c r="D129" s="23">
        <v>0</v>
      </c>
      <c r="E129" s="23">
        <v>0</v>
      </c>
      <c r="F129" s="23">
        <v>0</v>
      </c>
      <c r="G129" s="23">
        <v>0</v>
      </c>
      <c r="H129" s="23">
        <v>0</v>
      </c>
      <c r="I129" s="23">
        <v>0</v>
      </c>
      <c r="J129" s="23">
        <v>0</v>
      </c>
      <c r="K129" s="23">
        <v>0</v>
      </c>
    </row>
    <row r="130" spans="1:11" ht="13.4" customHeight="1">
      <c r="A130" t="s">
        <v>66</v>
      </c>
      <c r="B130" t="s">
        <v>318</v>
      </c>
      <c r="C130" s="23">
        <v>0</v>
      </c>
      <c r="D130" s="23">
        <v>0</v>
      </c>
      <c r="E130" s="23">
        <v>0</v>
      </c>
      <c r="F130" s="23">
        <v>0</v>
      </c>
      <c r="G130" s="23">
        <v>0</v>
      </c>
      <c r="H130" s="23">
        <v>0</v>
      </c>
      <c r="I130" s="23">
        <v>1E-4</v>
      </c>
      <c r="J130" s="23">
        <v>0</v>
      </c>
      <c r="K130" s="23">
        <v>0</v>
      </c>
    </row>
    <row r="131" spans="1:11" ht="13.4" customHeight="1">
      <c r="A131" t="s">
        <v>67</v>
      </c>
      <c r="B131" t="s">
        <v>318</v>
      </c>
      <c r="C131" s="23">
        <v>0</v>
      </c>
      <c r="D131" s="23">
        <v>0</v>
      </c>
      <c r="E131" s="23">
        <v>0</v>
      </c>
      <c r="F131" s="23">
        <v>0</v>
      </c>
      <c r="G131" s="23">
        <v>0</v>
      </c>
      <c r="H131" s="23">
        <v>0</v>
      </c>
      <c r="I131" s="23">
        <v>0</v>
      </c>
      <c r="J131" s="23">
        <v>0</v>
      </c>
      <c r="K131" s="23">
        <v>0</v>
      </c>
    </row>
    <row r="132" spans="1:11" ht="13.4" customHeight="1">
      <c r="A132" t="s">
        <v>68</v>
      </c>
      <c r="B132" t="s">
        <v>318</v>
      </c>
      <c r="C132" s="23">
        <v>0</v>
      </c>
      <c r="D132" s="23">
        <v>0</v>
      </c>
      <c r="E132" s="23">
        <v>0</v>
      </c>
      <c r="F132" s="23">
        <v>0</v>
      </c>
      <c r="G132" s="23">
        <v>0</v>
      </c>
      <c r="H132" s="23">
        <v>0</v>
      </c>
      <c r="I132" s="23">
        <v>1E-4</v>
      </c>
      <c r="J132" s="23">
        <v>0</v>
      </c>
      <c r="K132" s="23">
        <v>0</v>
      </c>
    </row>
    <row r="133" spans="1:11" ht="13.4" customHeight="1">
      <c r="A133" t="s">
        <v>69</v>
      </c>
      <c r="B133" t="s">
        <v>318</v>
      </c>
      <c r="C133" s="23">
        <v>0</v>
      </c>
      <c r="D133" s="23">
        <v>0</v>
      </c>
      <c r="E133" s="23">
        <v>0</v>
      </c>
      <c r="F133" s="23">
        <v>0</v>
      </c>
      <c r="G133" s="23">
        <v>0</v>
      </c>
      <c r="H133" s="23">
        <v>0</v>
      </c>
      <c r="I133" s="23">
        <v>0</v>
      </c>
      <c r="J133" s="23">
        <v>0</v>
      </c>
      <c r="K133" s="23">
        <v>0</v>
      </c>
    </row>
    <row r="134" spans="1:11" ht="13.4" customHeight="1">
      <c r="A134" t="s">
        <v>70</v>
      </c>
      <c r="B134" t="s">
        <v>318</v>
      </c>
      <c r="C134" s="23">
        <v>0</v>
      </c>
      <c r="D134" s="23">
        <v>0</v>
      </c>
      <c r="E134" s="23">
        <v>0</v>
      </c>
      <c r="F134" s="23">
        <v>0</v>
      </c>
      <c r="G134" s="23">
        <v>0</v>
      </c>
      <c r="H134" s="23">
        <v>0</v>
      </c>
      <c r="I134" s="23">
        <v>0</v>
      </c>
      <c r="J134" s="23">
        <v>0</v>
      </c>
      <c r="K134" s="23">
        <v>0</v>
      </c>
    </row>
    <row r="135" spans="1:11" ht="13.4" customHeight="1">
      <c r="A135" t="s">
        <v>71</v>
      </c>
      <c r="B135" t="s">
        <v>318</v>
      </c>
      <c r="C135" s="23">
        <v>1E-4</v>
      </c>
      <c r="D135" s="23">
        <v>0</v>
      </c>
      <c r="E135" s="23">
        <v>1E-4</v>
      </c>
      <c r="F135" s="23">
        <v>1E-4</v>
      </c>
      <c r="G135" s="23">
        <v>0</v>
      </c>
      <c r="H135" s="23">
        <v>1E-4</v>
      </c>
      <c r="I135" s="23">
        <v>0</v>
      </c>
      <c r="J135" s="23">
        <v>0</v>
      </c>
      <c r="K135" s="23">
        <v>0</v>
      </c>
    </row>
    <row r="136" spans="1:11" ht="13.4" customHeight="1">
      <c r="A136" t="s">
        <v>72</v>
      </c>
      <c r="B136" t="s">
        <v>318</v>
      </c>
      <c r="C136" s="23">
        <v>0</v>
      </c>
      <c r="D136" s="23">
        <v>0</v>
      </c>
      <c r="E136" s="23">
        <v>0</v>
      </c>
      <c r="F136" s="23">
        <v>0</v>
      </c>
      <c r="G136" s="23">
        <v>0</v>
      </c>
      <c r="H136" s="23">
        <v>0</v>
      </c>
      <c r="I136" s="23">
        <v>0</v>
      </c>
      <c r="J136" s="23">
        <v>0</v>
      </c>
      <c r="K136" s="23">
        <v>0</v>
      </c>
    </row>
    <row r="137" spans="1:11" ht="13.4" customHeight="1">
      <c r="A137" t="s">
        <v>73</v>
      </c>
      <c r="B137" t="s">
        <v>318</v>
      </c>
      <c r="C137" s="23">
        <v>0</v>
      </c>
      <c r="D137" s="23">
        <v>0</v>
      </c>
      <c r="E137" s="23">
        <v>0</v>
      </c>
      <c r="F137" s="23">
        <v>0</v>
      </c>
      <c r="G137" s="23">
        <v>0</v>
      </c>
      <c r="H137" s="23">
        <v>0</v>
      </c>
      <c r="I137" s="23">
        <v>0</v>
      </c>
      <c r="J137" s="23">
        <v>0</v>
      </c>
      <c r="K137" s="23">
        <v>0</v>
      </c>
    </row>
    <row r="138" spans="1:11" ht="13.4" customHeight="1">
      <c r="A138" t="s">
        <v>74</v>
      </c>
      <c r="B138" t="s">
        <v>318</v>
      </c>
      <c r="C138" s="23">
        <v>1E-4</v>
      </c>
      <c r="D138" s="23">
        <v>1E-4</v>
      </c>
      <c r="E138" s="23">
        <v>1E-4</v>
      </c>
      <c r="F138" s="23">
        <v>1E-4</v>
      </c>
      <c r="G138" s="23">
        <v>0</v>
      </c>
      <c r="H138" s="23">
        <v>1E-4</v>
      </c>
      <c r="I138" s="23">
        <v>0</v>
      </c>
      <c r="J138" s="23">
        <v>1E-4</v>
      </c>
      <c r="K138" s="23">
        <v>0</v>
      </c>
    </row>
    <row r="139" spans="1:11" ht="13.4" customHeight="1">
      <c r="A139" t="s">
        <v>75</v>
      </c>
      <c r="B139" t="s">
        <v>318</v>
      </c>
      <c r="C139" s="23">
        <v>0</v>
      </c>
      <c r="D139" s="23">
        <v>0</v>
      </c>
      <c r="E139" s="23">
        <v>1E-4</v>
      </c>
      <c r="F139" s="23">
        <v>0</v>
      </c>
      <c r="G139" s="23">
        <v>0</v>
      </c>
      <c r="H139" s="23">
        <v>0</v>
      </c>
      <c r="I139" s="23">
        <v>0</v>
      </c>
      <c r="J139" s="23">
        <v>0</v>
      </c>
      <c r="K139" s="23">
        <v>0</v>
      </c>
    </row>
    <row r="140" spans="1:11" ht="13.4" customHeight="1">
      <c r="A140" t="s">
        <v>76</v>
      </c>
      <c r="B140" t="s">
        <v>318</v>
      </c>
      <c r="C140" s="23">
        <v>0</v>
      </c>
      <c r="D140" s="23">
        <v>0</v>
      </c>
      <c r="E140" s="23">
        <v>1E-4</v>
      </c>
      <c r="F140" s="23">
        <v>0</v>
      </c>
      <c r="G140" s="23">
        <v>0</v>
      </c>
      <c r="H140" s="23">
        <v>0</v>
      </c>
      <c r="I140" s="23">
        <v>0</v>
      </c>
      <c r="J140" s="23">
        <v>0</v>
      </c>
      <c r="K140" s="23">
        <v>0</v>
      </c>
    </row>
    <row r="141" spans="1:11" ht="13.4" customHeight="1">
      <c r="A141" t="s">
        <v>77</v>
      </c>
      <c r="B141" t="s">
        <v>318</v>
      </c>
      <c r="C141" s="23">
        <v>0</v>
      </c>
      <c r="D141" s="23">
        <v>0</v>
      </c>
      <c r="E141" s="23">
        <v>0</v>
      </c>
      <c r="F141" s="23">
        <v>0</v>
      </c>
      <c r="G141" s="23">
        <v>0</v>
      </c>
      <c r="H141" s="23">
        <v>0</v>
      </c>
      <c r="I141" s="23">
        <v>0</v>
      </c>
      <c r="J141" s="23">
        <v>0</v>
      </c>
      <c r="K141" s="23">
        <v>0</v>
      </c>
    </row>
    <row r="142" spans="1:11" ht="13.4" customHeight="1">
      <c r="A142" t="s">
        <v>78</v>
      </c>
      <c r="B142" t="s">
        <v>318</v>
      </c>
      <c r="C142" s="23">
        <v>0</v>
      </c>
      <c r="D142" s="23">
        <v>0</v>
      </c>
      <c r="E142" s="23">
        <v>0</v>
      </c>
      <c r="F142" s="23">
        <v>0</v>
      </c>
      <c r="G142" s="23">
        <v>0</v>
      </c>
      <c r="H142" s="23">
        <v>0</v>
      </c>
      <c r="I142" s="23">
        <v>0</v>
      </c>
      <c r="J142" s="23">
        <v>0</v>
      </c>
      <c r="K142" s="23">
        <v>0</v>
      </c>
    </row>
    <row r="143" spans="1:11" ht="13.4" customHeight="1">
      <c r="A143" t="s">
        <v>79</v>
      </c>
      <c r="B143" t="s">
        <v>318</v>
      </c>
      <c r="C143" s="23">
        <v>0</v>
      </c>
      <c r="D143" s="23">
        <v>0</v>
      </c>
      <c r="E143" s="23">
        <v>0</v>
      </c>
      <c r="F143" s="23">
        <v>0</v>
      </c>
      <c r="G143" s="23">
        <v>0</v>
      </c>
      <c r="H143" s="23">
        <v>0</v>
      </c>
      <c r="I143" s="23">
        <v>0</v>
      </c>
      <c r="J143" s="23">
        <v>0</v>
      </c>
      <c r="K143" s="23">
        <v>0</v>
      </c>
    </row>
    <row r="144" spans="1:11" ht="13.4" customHeight="1">
      <c r="A144" t="s">
        <v>80</v>
      </c>
      <c r="B144" t="s">
        <v>318</v>
      </c>
      <c r="C144" s="23">
        <v>0</v>
      </c>
      <c r="D144" s="23">
        <v>0</v>
      </c>
      <c r="E144" s="23">
        <v>0</v>
      </c>
      <c r="F144" s="23">
        <v>0</v>
      </c>
      <c r="G144" s="23">
        <v>0</v>
      </c>
      <c r="H144" s="23">
        <v>0</v>
      </c>
      <c r="I144" s="23">
        <v>0</v>
      </c>
      <c r="J144" s="23">
        <v>0</v>
      </c>
      <c r="K144" s="23">
        <v>0</v>
      </c>
    </row>
    <row r="145" spans="1:11" ht="13.4" customHeight="1">
      <c r="A145" t="s">
        <v>81</v>
      </c>
      <c r="B145" t="s">
        <v>318</v>
      </c>
      <c r="C145" s="23">
        <v>0</v>
      </c>
      <c r="D145" s="23">
        <v>0</v>
      </c>
      <c r="E145" s="23">
        <v>0</v>
      </c>
      <c r="F145" s="23">
        <v>0</v>
      </c>
      <c r="G145" s="23">
        <v>0</v>
      </c>
      <c r="H145" s="23">
        <v>0</v>
      </c>
      <c r="I145" s="23">
        <v>0</v>
      </c>
      <c r="J145" s="23">
        <v>0</v>
      </c>
      <c r="K145" s="23">
        <v>0</v>
      </c>
    </row>
    <row r="146" spans="1:11" ht="13.4" customHeight="1">
      <c r="A146" t="s">
        <v>82</v>
      </c>
      <c r="B146" t="s">
        <v>318</v>
      </c>
      <c r="C146" s="23">
        <v>0</v>
      </c>
      <c r="D146" s="23">
        <v>0</v>
      </c>
      <c r="E146" s="23">
        <v>0</v>
      </c>
      <c r="F146" s="23">
        <v>0</v>
      </c>
      <c r="G146" s="23">
        <v>0</v>
      </c>
      <c r="H146" s="23">
        <v>0</v>
      </c>
      <c r="I146" s="23">
        <v>0</v>
      </c>
      <c r="J146" s="23">
        <v>0</v>
      </c>
      <c r="K146" s="23">
        <v>0</v>
      </c>
    </row>
    <row r="147" spans="1:11" ht="13.4" customHeight="1">
      <c r="A147" t="s">
        <v>83</v>
      </c>
      <c r="B147" t="s">
        <v>318</v>
      </c>
      <c r="C147" s="23">
        <v>0</v>
      </c>
      <c r="D147" s="23">
        <v>0</v>
      </c>
      <c r="E147" s="23">
        <v>0</v>
      </c>
      <c r="F147" s="23">
        <v>0</v>
      </c>
      <c r="G147" s="23">
        <v>0</v>
      </c>
      <c r="H147" s="23">
        <v>0</v>
      </c>
      <c r="I147" s="23">
        <v>0</v>
      </c>
      <c r="J147" s="23">
        <v>0</v>
      </c>
      <c r="K147" s="23">
        <v>0</v>
      </c>
    </row>
    <row r="148" spans="1:11" ht="13.4" customHeight="1">
      <c r="A148" t="s">
        <v>84</v>
      </c>
      <c r="B148" t="s">
        <v>318</v>
      </c>
      <c r="C148" s="23">
        <v>1E-4</v>
      </c>
      <c r="D148" s="23">
        <v>0</v>
      </c>
      <c r="E148" s="23">
        <v>0</v>
      </c>
      <c r="F148" s="23">
        <v>1E-4</v>
      </c>
      <c r="G148" s="23">
        <v>1E-4</v>
      </c>
      <c r="H148" s="23">
        <v>2.9999999999999997E-4</v>
      </c>
      <c r="I148" s="23">
        <v>2.0000000000000001E-4</v>
      </c>
      <c r="J148" s="23">
        <v>1E-4</v>
      </c>
      <c r="K148" s="23">
        <v>0</v>
      </c>
    </row>
    <row r="149" spans="1:11" ht="13.4" customHeight="1">
      <c r="A149" t="s">
        <v>85</v>
      </c>
      <c r="B149" t="s">
        <v>318</v>
      </c>
      <c r="C149" s="23">
        <v>0</v>
      </c>
      <c r="D149" s="23">
        <v>0</v>
      </c>
      <c r="E149" s="23">
        <v>0</v>
      </c>
      <c r="F149" s="23">
        <v>0</v>
      </c>
      <c r="G149" s="23">
        <v>0</v>
      </c>
      <c r="H149" s="23">
        <v>0</v>
      </c>
      <c r="I149" s="23">
        <v>0</v>
      </c>
      <c r="J149" s="23">
        <v>2.0000000000000001E-4</v>
      </c>
      <c r="K149" s="23">
        <v>0</v>
      </c>
    </row>
    <row r="150" spans="1:11" ht="13.4" customHeight="1">
      <c r="A150" t="s">
        <v>86</v>
      </c>
      <c r="B150" t="s">
        <v>318</v>
      </c>
      <c r="C150" s="23">
        <v>1E-4</v>
      </c>
      <c r="D150" s="23">
        <v>0</v>
      </c>
      <c r="E150" s="23">
        <v>1E-4</v>
      </c>
      <c r="F150" s="23">
        <v>1E-4</v>
      </c>
      <c r="G150" s="23">
        <v>1E-4</v>
      </c>
      <c r="H150" s="23">
        <v>1E-4</v>
      </c>
      <c r="I150" s="23">
        <v>1E-4</v>
      </c>
      <c r="J150" s="23">
        <v>1E-4</v>
      </c>
      <c r="K150" s="23">
        <v>0</v>
      </c>
    </row>
    <row r="151" spans="1:11" ht="13.4" customHeight="1">
      <c r="A151" t="s">
        <v>87</v>
      </c>
      <c r="B151" t="s">
        <v>318</v>
      </c>
      <c r="C151" s="23">
        <v>0</v>
      </c>
      <c r="D151" s="23">
        <v>0</v>
      </c>
      <c r="E151" s="23">
        <v>0</v>
      </c>
      <c r="F151" s="23">
        <v>0</v>
      </c>
      <c r="G151" s="23">
        <v>0</v>
      </c>
      <c r="H151" s="23">
        <v>0</v>
      </c>
      <c r="I151" s="23">
        <v>0</v>
      </c>
      <c r="J151" s="23">
        <v>0</v>
      </c>
      <c r="K151" s="23">
        <v>0</v>
      </c>
    </row>
    <row r="152" spans="1:11" ht="13.4" customHeight="1">
      <c r="A152" t="s">
        <v>88</v>
      </c>
      <c r="B152" t="s">
        <v>318</v>
      </c>
      <c r="C152" s="23">
        <v>0</v>
      </c>
      <c r="D152" s="23">
        <v>0</v>
      </c>
      <c r="E152" s="23">
        <v>0</v>
      </c>
      <c r="F152" s="23">
        <v>0</v>
      </c>
      <c r="G152" s="23">
        <v>0</v>
      </c>
      <c r="H152" s="23">
        <v>0</v>
      </c>
      <c r="I152" s="23">
        <v>0</v>
      </c>
      <c r="J152" s="23">
        <v>0</v>
      </c>
      <c r="K152" s="23">
        <v>0</v>
      </c>
    </row>
    <row r="153" spans="1:11" ht="13.4" customHeight="1">
      <c r="A153" t="s">
        <v>89</v>
      </c>
      <c r="B153" t="s">
        <v>318</v>
      </c>
      <c r="C153" s="23">
        <v>-1.2999999999999999E-3</v>
      </c>
      <c r="D153" s="23">
        <v>-5.9999999999999995E-4</v>
      </c>
      <c r="E153" s="23">
        <v>-2.7000000000000001E-3</v>
      </c>
      <c r="F153" s="23">
        <v>-1.4E-3</v>
      </c>
      <c r="G153" s="23">
        <v>-1.1000000000000001E-3</v>
      </c>
      <c r="H153" s="23">
        <v>-5.0000000000000001E-4</v>
      </c>
      <c r="I153" s="23">
        <v>-2.9999999999999997E-4</v>
      </c>
      <c r="J153" s="23">
        <v>-6.9999999999999999E-4</v>
      </c>
      <c r="K153" s="23">
        <v>0</v>
      </c>
    </row>
    <row r="154" spans="1:11" ht="13.4" customHeight="1">
      <c r="A154" t="s">
        <v>90</v>
      </c>
      <c r="B154" t="s">
        <v>318</v>
      </c>
      <c r="C154" s="23">
        <v>0</v>
      </c>
      <c r="D154" s="23">
        <v>0</v>
      </c>
      <c r="E154" s="23">
        <v>0</v>
      </c>
      <c r="F154" s="23">
        <v>0</v>
      </c>
      <c r="G154" s="23">
        <v>0</v>
      </c>
      <c r="H154" s="23">
        <v>0</v>
      </c>
      <c r="I154" s="23">
        <v>0</v>
      </c>
      <c r="J154" s="23">
        <v>0</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0</v>
      </c>
      <c r="D156" s="23">
        <v>0</v>
      </c>
      <c r="E156" s="23">
        <v>0</v>
      </c>
      <c r="F156" s="23">
        <v>1E-4</v>
      </c>
      <c r="G156" s="23">
        <v>0</v>
      </c>
      <c r="H156" s="23">
        <v>0</v>
      </c>
      <c r="I156" s="23">
        <v>0</v>
      </c>
      <c r="J156" s="23">
        <v>2.0000000000000001E-4</v>
      </c>
      <c r="K156" s="23">
        <v>0</v>
      </c>
    </row>
    <row r="157" spans="1:11" ht="13.4" customHeight="1">
      <c r="A157" t="s">
        <v>93</v>
      </c>
      <c r="B157" t="s">
        <v>318</v>
      </c>
      <c r="C157" s="23">
        <v>1E-4</v>
      </c>
      <c r="D157" s="23">
        <v>2.0000000000000001E-4</v>
      </c>
      <c r="E157" s="23">
        <v>1E-4</v>
      </c>
      <c r="F157" s="23">
        <v>1E-4</v>
      </c>
      <c r="G157" s="23">
        <v>1E-4</v>
      </c>
      <c r="H157" s="23">
        <v>0</v>
      </c>
      <c r="I157" s="23">
        <v>0</v>
      </c>
      <c r="J157" s="23">
        <v>0</v>
      </c>
      <c r="K157" s="23">
        <v>1E-4</v>
      </c>
    </row>
    <row r="158" spans="1:11" ht="13.4" customHeight="1">
      <c r="A158" t="s">
        <v>94</v>
      </c>
      <c r="B158" t="s">
        <v>318</v>
      </c>
      <c r="C158" s="23">
        <v>0</v>
      </c>
      <c r="D158" s="23">
        <v>0</v>
      </c>
      <c r="E158" s="23">
        <v>0</v>
      </c>
      <c r="F158" s="23">
        <v>0</v>
      </c>
      <c r="G158" s="23">
        <v>0</v>
      </c>
      <c r="H158" s="23">
        <v>0</v>
      </c>
      <c r="I158" s="23">
        <v>0</v>
      </c>
      <c r="J158" s="23">
        <v>1E-4</v>
      </c>
      <c r="K158" s="23">
        <v>0</v>
      </c>
    </row>
    <row r="159" spans="1:11" ht="13.4" customHeight="1">
      <c r="A159" t="s">
        <v>95</v>
      </c>
      <c r="B159" t="s">
        <v>318</v>
      </c>
      <c r="C159" s="23">
        <v>0</v>
      </c>
      <c r="D159" s="23">
        <v>0</v>
      </c>
      <c r="E159" s="23">
        <v>0</v>
      </c>
      <c r="F159" s="23">
        <v>0</v>
      </c>
      <c r="G159" s="23">
        <v>0</v>
      </c>
      <c r="H159" s="23">
        <v>0</v>
      </c>
      <c r="I159" s="23">
        <v>0</v>
      </c>
      <c r="J159" s="23">
        <v>0</v>
      </c>
      <c r="K159" s="23">
        <v>0</v>
      </c>
    </row>
    <row r="160" spans="1:11" ht="13.4" customHeight="1">
      <c r="A160" t="s">
        <v>96</v>
      </c>
      <c r="B160" t="s">
        <v>318</v>
      </c>
      <c r="C160" s="23">
        <v>1E-4</v>
      </c>
      <c r="D160" s="23">
        <v>1E-4</v>
      </c>
      <c r="E160" s="23">
        <v>1E-4</v>
      </c>
      <c r="F160" s="23">
        <v>1E-4</v>
      </c>
      <c r="G160" s="23">
        <v>1E-4</v>
      </c>
      <c r="H160" s="23">
        <v>1E-4</v>
      </c>
      <c r="I160" s="23">
        <v>0</v>
      </c>
      <c r="J160" s="23">
        <v>0</v>
      </c>
      <c r="K160" s="23">
        <v>0</v>
      </c>
    </row>
    <row r="161" spans="1:11" ht="13.4" customHeight="1">
      <c r="A161" t="s">
        <v>97</v>
      </c>
      <c r="B161" t="s">
        <v>318</v>
      </c>
      <c r="C161" s="23">
        <v>0</v>
      </c>
      <c r="D161" s="23">
        <v>0</v>
      </c>
      <c r="E161" s="23">
        <v>0</v>
      </c>
      <c r="F161" s="23">
        <v>0</v>
      </c>
      <c r="G161" s="23">
        <v>0</v>
      </c>
      <c r="H161" s="23">
        <v>0</v>
      </c>
      <c r="I161" s="23">
        <v>0</v>
      </c>
      <c r="J161" s="23">
        <v>0</v>
      </c>
      <c r="K161" s="23">
        <v>0</v>
      </c>
    </row>
    <row r="162" spans="1:11" ht="13.4" customHeight="1">
      <c r="A162" t="s">
        <v>98</v>
      </c>
      <c r="B162" t="s">
        <v>318</v>
      </c>
      <c r="C162" s="23">
        <v>0</v>
      </c>
      <c r="D162" s="23">
        <v>0</v>
      </c>
      <c r="E162" s="23">
        <v>1E-4</v>
      </c>
      <c r="F162" s="23">
        <v>0</v>
      </c>
      <c r="G162" s="23">
        <v>0</v>
      </c>
      <c r="H162" s="23">
        <v>0</v>
      </c>
      <c r="I162" s="23">
        <v>0</v>
      </c>
      <c r="J162" s="23">
        <v>0</v>
      </c>
      <c r="K162" s="23">
        <v>1E-4</v>
      </c>
    </row>
    <row r="163" spans="1:11" ht="13.4" customHeight="1">
      <c r="A163" t="s">
        <v>99</v>
      </c>
      <c r="B163" t="s">
        <v>317</v>
      </c>
      <c r="C163" s="23">
        <v>0</v>
      </c>
      <c r="D163" s="23">
        <v>0</v>
      </c>
      <c r="E163" s="23">
        <v>0</v>
      </c>
      <c r="F163" s="23">
        <v>0</v>
      </c>
      <c r="G163" s="23">
        <v>0</v>
      </c>
      <c r="H163" s="23">
        <v>0</v>
      </c>
      <c r="I163" s="23">
        <v>0</v>
      </c>
      <c r="J163" s="23">
        <v>0</v>
      </c>
      <c r="K163" s="23">
        <v>0</v>
      </c>
    </row>
    <row r="164" spans="1:11" ht="13.4" customHeight="1">
      <c r="A164" t="s">
        <v>100</v>
      </c>
      <c r="B164" t="s">
        <v>317</v>
      </c>
      <c r="C164" s="23">
        <v>1E-4</v>
      </c>
      <c r="D164" s="23">
        <v>1E-4</v>
      </c>
      <c r="E164" s="23">
        <v>2.0000000000000001E-4</v>
      </c>
      <c r="F164" s="23">
        <v>2.0000000000000001E-4</v>
      </c>
      <c r="G164" s="23">
        <v>2.0000000000000001E-4</v>
      </c>
      <c r="H164" s="23">
        <v>1E-4</v>
      </c>
      <c r="I164" s="23">
        <v>1E-4</v>
      </c>
      <c r="J164" s="23">
        <v>1E-4</v>
      </c>
      <c r="K164" s="23">
        <v>1E-4</v>
      </c>
    </row>
    <row r="165" spans="1:11" ht="13.4" customHeight="1">
      <c r="A165" t="s">
        <v>101</v>
      </c>
      <c r="B165" t="s">
        <v>317</v>
      </c>
      <c r="C165" s="23">
        <v>0</v>
      </c>
      <c r="D165" s="23">
        <v>0</v>
      </c>
      <c r="E165" s="23">
        <v>0</v>
      </c>
      <c r="F165" s="23">
        <v>0</v>
      </c>
      <c r="G165" s="23">
        <v>0</v>
      </c>
      <c r="H165" s="23">
        <v>0</v>
      </c>
      <c r="I165" s="23">
        <v>0</v>
      </c>
      <c r="J165" s="23">
        <v>0</v>
      </c>
      <c r="K165" s="23">
        <v>0</v>
      </c>
    </row>
    <row r="166" spans="1:11" ht="13.4" customHeight="1">
      <c r="A166" t="s">
        <v>102</v>
      </c>
      <c r="B166" t="s">
        <v>317</v>
      </c>
      <c r="C166" s="23">
        <v>0</v>
      </c>
      <c r="D166" s="23">
        <v>0</v>
      </c>
      <c r="E166" s="23">
        <v>0</v>
      </c>
      <c r="F166" s="23">
        <v>0</v>
      </c>
      <c r="G166" s="23">
        <v>0</v>
      </c>
      <c r="H166" s="23">
        <v>0</v>
      </c>
      <c r="I166" s="23">
        <v>0</v>
      </c>
      <c r="J166" s="23">
        <v>0</v>
      </c>
      <c r="K166" s="23">
        <v>0</v>
      </c>
    </row>
    <row r="167" spans="1:11" ht="13.4" customHeight="1">
      <c r="A167" t="s">
        <v>103</v>
      </c>
      <c r="B167" t="s">
        <v>317</v>
      </c>
      <c r="C167" s="23">
        <v>0</v>
      </c>
      <c r="D167" s="23">
        <v>0</v>
      </c>
      <c r="E167" s="23">
        <v>0</v>
      </c>
      <c r="F167" s="23">
        <v>0</v>
      </c>
      <c r="G167" s="23">
        <v>0</v>
      </c>
      <c r="H167" s="23">
        <v>0</v>
      </c>
      <c r="I167" s="23">
        <v>0</v>
      </c>
      <c r="J167" s="23">
        <v>0</v>
      </c>
      <c r="K167" s="23">
        <v>0</v>
      </c>
    </row>
    <row r="168" spans="1:11" ht="13.4" customHeight="1">
      <c r="A168" t="s">
        <v>104</v>
      </c>
      <c r="B168" t="s">
        <v>316</v>
      </c>
      <c r="C168" s="23">
        <v>1E-4</v>
      </c>
      <c r="D168" s="23">
        <v>1E-4</v>
      </c>
      <c r="E168" s="23">
        <v>1E-4</v>
      </c>
      <c r="F168" s="23">
        <v>1E-4</v>
      </c>
      <c r="G168" s="23">
        <v>0</v>
      </c>
      <c r="H168" s="23">
        <v>0</v>
      </c>
      <c r="I168" s="23">
        <v>1E-4</v>
      </c>
      <c r="J168" s="23">
        <v>0</v>
      </c>
      <c r="K168" s="23">
        <v>1E-4</v>
      </c>
    </row>
    <row r="169" spans="1:11" ht="13.4" customHeight="1">
      <c r="A169" t="s">
        <v>105</v>
      </c>
      <c r="B169" t="s">
        <v>316</v>
      </c>
      <c r="C169" s="23">
        <v>0</v>
      </c>
      <c r="D169" s="23">
        <v>0</v>
      </c>
      <c r="E169" s="23">
        <v>0</v>
      </c>
      <c r="F169" s="23">
        <v>0</v>
      </c>
      <c r="G169" s="23">
        <v>0</v>
      </c>
      <c r="H169" s="23">
        <v>0</v>
      </c>
      <c r="I169" s="23">
        <v>0</v>
      </c>
      <c r="J169" s="23">
        <v>0</v>
      </c>
      <c r="K169" s="23">
        <v>0</v>
      </c>
    </row>
    <row r="170" spans="1:11" ht="13.4" customHeight="1">
      <c r="A170" t="s">
        <v>106</v>
      </c>
      <c r="B170" t="s">
        <v>316</v>
      </c>
      <c r="C170" s="23">
        <v>1E-4</v>
      </c>
      <c r="D170" s="23">
        <v>1E-4</v>
      </c>
      <c r="E170" s="23">
        <v>1E-4</v>
      </c>
      <c r="F170" s="23">
        <v>1E-4</v>
      </c>
      <c r="G170" s="23">
        <v>1E-4</v>
      </c>
      <c r="H170" s="23">
        <v>1E-4</v>
      </c>
      <c r="I170" s="23">
        <v>1E-4</v>
      </c>
      <c r="J170" s="23">
        <v>1E-4</v>
      </c>
      <c r="K170" s="23">
        <v>0</v>
      </c>
    </row>
    <row r="171" spans="1:11" ht="13.4" customHeight="1">
      <c r="A171" t="s">
        <v>107</v>
      </c>
      <c r="B171" t="s">
        <v>316</v>
      </c>
      <c r="C171" s="23">
        <v>4.0000000000000002E-4</v>
      </c>
      <c r="D171" s="23">
        <v>4.0000000000000002E-4</v>
      </c>
      <c r="E171" s="23">
        <v>4.0000000000000002E-4</v>
      </c>
      <c r="F171" s="23">
        <v>4.0000000000000002E-4</v>
      </c>
      <c r="G171" s="23">
        <v>4.0000000000000002E-4</v>
      </c>
      <c r="H171" s="23">
        <v>2.9999999999999997E-4</v>
      </c>
      <c r="I171" s="23">
        <v>4.0000000000000002E-4</v>
      </c>
      <c r="J171" s="23">
        <v>4.0000000000000002E-4</v>
      </c>
      <c r="K171" s="23">
        <v>4.0000000000000002E-4</v>
      </c>
    </row>
    <row r="172" spans="1:11" ht="13.4" customHeight="1">
      <c r="A172" t="s">
        <v>108</v>
      </c>
      <c r="B172" t="s">
        <v>315</v>
      </c>
      <c r="C172" s="23">
        <v>1E-3</v>
      </c>
      <c r="D172" s="23">
        <v>1E-3</v>
      </c>
      <c r="E172" s="23">
        <v>1.1000000000000001E-3</v>
      </c>
      <c r="F172" s="23">
        <v>1E-3</v>
      </c>
      <c r="G172" s="23">
        <v>1.1000000000000001E-3</v>
      </c>
      <c r="H172" s="23">
        <v>8.0000000000000004E-4</v>
      </c>
      <c r="I172" s="23">
        <v>1.1000000000000001E-3</v>
      </c>
      <c r="J172" s="23">
        <v>8.9999999999999998E-4</v>
      </c>
      <c r="K172" s="23">
        <v>6.9999999999999999E-4</v>
      </c>
    </row>
    <row r="173" spans="1:11" ht="13.4" customHeight="1">
      <c r="A173" t="s">
        <v>109</v>
      </c>
      <c r="B173" t="s">
        <v>314</v>
      </c>
      <c r="C173" s="23">
        <v>0</v>
      </c>
      <c r="D173" s="23">
        <v>0</v>
      </c>
      <c r="E173" s="23">
        <v>0</v>
      </c>
      <c r="F173" s="23">
        <v>0</v>
      </c>
      <c r="G173" s="23">
        <v>0</v>
      </c>
      <c r="H173" s="23">
        <v>0</v>
      </c>
      <c r="I173" s="23">
        <v>0</v>
      </c>
      <c r="J173" s="23">
        <v>0</v>
      </c>
      <c r="K173" s="23">
        <v>0</v>
      </c>
    </row>
    <row r="174" spans="1:11" ht="13.4" customHeight="1">
      <c r="A174" t="s">
        <v>110</v>
      </c>
      <c r="B174" t="s">
        <v>313</v>
      </c>
      <c r="C174" s="23">
        <v>2.0000000000000001E-4</v>
      </c>
      <c r="D174" s="23">
        <v>2.0000000000000001E-4</v>
      </c>
      <c r="E174" s="23">
        <v>1E-4</v>
      </c>
      <c r="F174" s="23">
        <v>2.0000000000000001E-4</v>
      </c>
      <c r="G174" s="23">
        <v>2.0000000000000001E-4</v>
      </c>
      <c r="H174" s="23">
        <v>1E-4</v>
      </c>
      <c r="I174" s="23">
        <v>2.9999999999999997E-4</v>
      </c>
      <c r="J174" s="23">
        <v>4.0000000000000002E-4</v>
      </c>
      <c r="K174" s="23">
        <v>1E-4</v>
      </c>
    </row>
    <row r="175" spans="1:11" ht="13.4" customHeight="1">
      <c r="A175" t="s">
        <v>111</v>
      </c>
      <c r="B175" t="s">
        <v>313</v>
      </c>
      <c r="C175" s="23">
        <v>0</v>
      </c>
      <c r="D175" s="23">
        <v>0</v>
      </c>
      <c r="E175" s="23">
        <v>0</v>
      </c>
      <c r="F175" s="23">
        <v>0</v>
      </c>
      <c r="G175" s="23">
        <v>0</v>
      </c>
      <c r="H175" s="23">
        <v>0</v>
      </c>
      <c r="I175" s="23">
        <v>0</v>
      </c>
      <c r="J175" s="23">
        <v>0</v>
      </c>
      <c r="K175" s="23">
        <v>0</v>
      </c>
    </row>
    <row r="176" spans="1:11" ht="13.4" customHeight="1">
      <c r="A176" t="s">
        <v>112</v>
      </c>
      <c r="B176" t="s">
        <v>312</v>
      </c>
      <c r="C176" s="23">
        <v>2.9999999999999997E-4</v>
      </c>
      <c r="D176" s="23">
        <v>2.9999999999999997E-4</v>
      </c>
      <c r="E176" s="23">
        <v>2.9999999999999997E-4</v>
      </c>
      <c r="F176" s="23">
        <v>2.9999999999999997E-4</v>
      </c>
      <c r="G176" s="23">
        <v>4.0000000000000002E-4</v>
      </c>
      <c r="H176" s="23">
        <v>2.9999999999999997E-4</v>
      </c>
      <c r="I176" s="23">
        <v>4.0000000000000002E-4</v>
      </c>
      <c r="J176" s="23">
        <v>2.0000000000000001E-4</v>
      </c>
      <c r="K176" s="23">
        <v>2.0000000000000001E-4</v>
      </c>
    </row>
    <row r="177" spans="1:11" ht="13.4" customHeight="1">
      <c r="A177" t="s">
        <v>113</v>
      </c>
      <c r="B177" t="s">
        <v>312</v>
      </c>
      <c r="C177" s="23">
        <v>2.0000000000000001E-4</v>
      </c>
      <c r="D177" s="23">
        <v>2.0000000000000001E-4</v>
      </c>
      <c r="E177" s="23">
        <v>1E-4</v>
      </c>
      <c r="F177" s="23">
        <v>2.0000000000000001E-4</v>
      </c>
      <c r="G177" s="23">
        <v>0</v>
      </c>
      <c r="H177" s="23">
        <v>2.9999999999999997E-4</v>
      </c>
      <c r="I177" s="23">
        <v>0</v>
      </c>
      <c r="J177" s="23">
        <v>0</v>
      </c>
      <c r="K177" s="23">
        <v>0</v>
      </c>
    </row>
    <row r="178" spans="1:11" ht="13.4" customHeight="1">
      <c r="A178" t="s">
        <v>114</v>
      </c>
      <c r="B178" t="s">
        <v>312</v>
      </c>
      <c r="C178" s="23">
        <v>1E-4</v>
      </c>
      <c r="D178" s="23">
        <v>1E-4</v>
      </c>
      <c r="E178" s="23">
        <v>0</v>
      </c>
      <c r="F178" s="23">
        <v>1E-4</v>
      </c>
      <c r="G178" s="23">
        <v>1E-4</v>
      </c>
      <c r="H178" s="23">
        <v>1E-4</v>
      </c>
      <c r="I178" s="23">
        <v>2.0000000000000001E-4</v>
      </c>
      <c r="J178" s="23">
        <v>1E-4</v>
      </c>
      <c r="K178" s="23">
        <v>0</v>
      </c>
    </row>
    <row r="179" spans="1:11" ht="13.4" customHeight="1">
      <c r="A179" t="s">
        <v>115</v>
      </c>
      <c r="B179" t="s">
        <v>312</v>
      </c>
      <c r="C179" s="23">
        <v>0</v>
      </c>
      <c r="D179" s="23">
        <v>0</v>
      </c>
      <c r="E179" s="23">
        <v>0</v>
      </c>
      <c r="F179" s="23">
        <v>0</v>
      </c>
      <c r="G179" s="23">
        <v>0</v>
      </c>
      <c r="H179" s="23">
        <v>0</v>
      </c>
      <c r="I179" s="23">
        <v>0</v>
      </c>
      <c r="J179" s="23">
        <v>0</v>
      </c>
      <c r="K179" s="23">
        <v>0</v>
      </c>
    </row>
    <row r="180" spans="1:11" ht="13.4" customHeight="1">
      <c r="A180" t="s">
        <v>116</v>
      </c>
      <c r="B180" t="s">
        <v>312</v>
      </c>
      <c r="C180" s="23">
        <v>1E-4</v>
      </c>
      <c r="D180" s="23">
        <v>1E-4</v>
      </c>
      <c r="E180" s="23">
        <v>1E-4</v>
      </c>
      <c r="F180" s="23">
        <v>0</v>
      </c>
      <c r="G180" s="23">
        <v>0</v>
      </c>
      <c r="H180" s="23">
        <v>0</v>
      </c>
      <c r="I180" s="23">
        <v>1E-4</v>
      </c>
      <c r="J180" s="23">
        <v>0</v>
      </c>
      <c r="K180" s="23">
        <v>0</v>
      </c>
    </row>
    <row r="181" spans="1:11" ht="13.4" customHeight="1">
      <c r="A181" t="s">
        <v>117</v>
      </c>
      <c r="B181" t="s">
        <v>312</v>
      </c>
      <c r="C181" s="23">
        <v>0</v>
      </c>
      <c r="D181" s="23">
        <v>0</v>
      </c>
      <c r="E181" s="23">
        <v>0</v>
      </c>
      <c r="F181" s="23">
        <v>0</v>
      </c>
      <c r="G181" s="23">
        <v>0</v>
      </c>
      <c r="H181" s="23">
        <v>0</v>
      </c>
      <c r="I181" s="23">
        <v>0</v>
      </c>
      <c r="J181" s="23">
        <v>0</v>
      </c>
      <c r="K181" s="23">
        <v>0</v>
      </c>
    </row>
    <row r="182" spans="1:11" ht="13.4" customHeight="1">
      <c r="A182" t="s">
        <v>118</v>
      </c>
      <c r="B182" t="s">
        <v>311</v>
      </c>
      <c r="C182" s="23">
        <v>0</v>
      </c>
      <c r="D182" s="23">
        <v>0</v>
      </c>
      <c r="E182" s="23">
        <v>0</v>
      </c>
      <c r="F182" s="23">
        <v>0</v>
      </c>
      <c r="G182" s="23">
        <v>0</v>
      </c>
      <c r="H182" s="23">
        <v>0</v>
      </c>
      <c r="I182" s="23">
        <v>0</v>
      </c>
      <c r="J182" s="23">
        <v>0</v>
      </c>
      <c r="K182" s="23">
        <v>0</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0</v>
      </c>
      <c r="D184" s="23">
        <v>0</v>
      </c>
      <c r="E184" s="23">
        <v>0</v>
      </c>
      <c r="F184" s="23">
        <v>0</v>
      </c>
      <c r="G184" s="23">
        <v>0</v>
      </c>
      <c r="H184" s="23">
        <v>0</v>
      </c>
      <c r="I184" s="23">
        <v>0</v>
      </c>
      <c r="J184" s="23">
        <v>0</v>
      </c>
      <c r="K184" s="23">
        <v>0</v>
      </c>
    </row>
    <row r="185" spans="1:11" ht="13.4" customHeight="1">
      <c r="A185" t="s">
        <v>121</v>
      </c>
      <c r="B185" t="s">
        <v>311</v>
      </c>
      <c r="C185" s="23">
        <v>-1E-4</v>
      </c>
      <c r="D185" s="23">
        <v>-2.0000000000000001E-4</v>
      </c>
      <c r="E185" s="23">
        <v>-1E-4</v>
      </c>
      <c r="F185" s="23">
        <v>-1E-4</v>
      </c>
      <c r="G185" s="23">
        <v>-1E-4</v>
      </c>
      <c r="H185" s="23">
        <v>-1E-4</v>
      </c>
      <c r="I185" s="23">
        <v>-1E-4</v>
      </c>
      <c r="J185" s="23">
        <v>0</v>
      </c>
      <c r="K185" s="23">
        <v>-2.0000000000000001E-4</v>
      </c>
    </row>
    <row r="186" spans="1:11" ht="13.4" customHeight="1">
      <c r="A186" t="s">
        <v>122</v>
      </c>
      <c r="B186" t="s">
        <v>311</v>
      </c>
      <c r="C186" s="23">
        <v>0</v>
      </c>
      <c r="D186" s="23">
        <v>1E-4</v>
      </c>
      <c r="E186" s="23">
        <v>1E-4</v>
      </c>
      <c r="F186" s="23">
        <v>0</v>
      </c>
      <c r="G186" s="23">
        <v>0</v>
      </c>
      <c r="H186" s="23">
        <v>0</v>
      </c>
      <c r="I186" s="23">
        <v>1E-4</v>
      </c>
      <c r="J186" s="23">
        <v>0</v>
      </c>
      <c r="K186" s="23">
        <v>1E-4</v>
      </c>
    </row>
    <row r="187" spans="1:11" ht="13.4" customHeight="1">
      <c r="A187" t="s">
        <v>123</v>
      </c>
      <c r="B187" t="s">
        <v>311</v>
      </c>
      <c r="C187" s="23">
        <v>0</v>
      </c>
      <c r="D187" s="23">
        <v>0</v>
      </c>
      <c r="E187" s="23">
        <v>0</v>
      </c>
      <c r="F187" s="23">
        <v>0</v>
      </c>
      <c r="G187" s="23">
        <v>0</v>
      </c>
      <c r="H187" s="23">
        <v>0</v>
      </c>
      <c r="I187" s="23">
        <v>0</v>
      </c>
      <c r="J187" s="23">
        <v>0</v>
      </c>
      <c r="K187" s="23">
        <v>-1E-4</v>
      </c>
    </row>
    <row r="188" spans="1:11" ht="13.4" customHeight="1">
      <c r="A188" t="s">
        <v>124</v>
      </c>
      <c r="B188" t="s">
        <v>310</v>
      </c>
      <c r="C188" s="23">
        <v>6.9999999999999999E-4</v>
      </c>
      <c r="D188" s="23">
        <v>1E-3</v>
      </c>
      <c r="E188" s="23">
        <v>8.9999999999999998E-4</v>
      </c>
      <c r="F188" s="23">
        <v>5.0000000000000001E-4</v>
      </c>
      <c r="G188" s="23">
        <v>6.9999999999999999E-4</v>
      </c>
      <c r="H188" s="23">
        <v>4.0000000000000002E-4</v>
      </c>
      <c r="I188" s="23">
        <v>5.0000000000000001E-4</v>
      </c>
      <c r="J188" s="23">
        <v>2.0000000000000001E-4</v>
      </c>
      <c r="K188" s="23">
        <v>2.0000000000000001E-4</v>
      </c>
    </row>
    <row r="189" spans="1:11" ht="13.4" customHeight="1">
      <c r="A189" t="s">
        <v>125</v>
      </c>
      <c r="B189" t="s">
        <v>310</v>
      </c>
      <c r="C189" s="23">
        <v>0</v>
      </c>
      <c r="D189" s="23">
        <v>0</v>
      </c>
      <c r="E189" s="23">
        <v>0</v>
      </c>
      <c r="F189" s="23">
        <v>0</v>
      </c>
      <c r="G189" s="23">
        <v>0</v>
      </c>
      <c r="H189" s="23">
        <v>0</v>
      </c>
      <c r="I189" s="23">
        <v>0</v>
      </c>
      <c r="J189" s="23">
        <v>0</v>
      </c>
      <c r="K189" s="23">
        <v>0</v>
      </c>
    </row>
    <row r="190" spans="1:11" ht="13.4" customHeight="1">
      <c r="A190" t="s">
        <v>126</v>
      </c>
      <c r="B190" t="s">
        <v>310</v>
      </c>
      <c r="C190" s="23">
        <v>1E-4</v>
      </c>
      <c r="D190" s="23">
        <v>2.0000000000000001E-4</v>
      </c>
      <c r="E190" s="23">
        <v>1E-4</v>
      </c>
      <c r="F190" s="23">
        <v>1E-4</v>
      </c>
      <c r="G190" s="23">
        <v>1E-4</v>
      </c>
      <c r="H190" s="23">
        <v>1E-4</v>
      </c>
      <c r="I190" s="23">
        <v>1E-4</v>
      </c>
      <c r="J190" s="23">
        <v>0</v>
      </c>
      <c r="K190" s="23">
        <v>1E-4</v>
      </c>
    </row>
    <row r="191" spans="1:11" ht="13.4" customHeight="1">
      <c r="A191" t="s">
        <v>127</v>
      </c>
      <c r="B191" t="s">
        <v>309</v>
      </c>
      <c r="C191" s="23">
        <v>1E-4</v>
      </c>
      <c r="D191" s="23">
        <v>1E-4</v>
      </c>
      <c r="E191" s="23">
        <v>1E-4</v>
      </c>
      <c r="F191" s="23">
        <v>1E-4</v>
      </c>
      <c r="G191" s="23">
        <v>0</v>
      </c>
      <c r="H191" s="23">
        <v>1E-4</v>
      </c>
      <c r="I191" s="23">
        <v>0</v>
      </c>
      <c r="J191" s="23">
        <v>0</v>
      </c>
      <c r="K191" s="23">
        <v>0</v>
      </c>
    </row>
    <row r="192" spans="1:11" ht="13.4" customHeight="1">
      <c r="A192" t="s">
        <v>128</v>
      </c>
      <c r="B192" t="s">
        <v>309</v>
      </c>
      <c r="C192" s="23">
        <v>6.9999999999999999E-4</v>
      </c>
      <c r="D192" s="23">
        <v>8.0000000000000004E-4</v>
      </c>
      <c r="E192" s="23">
        <v>8.0000000000000004E-4</v>
      </c>
      <c r="F192" s="23">
        <v>6.9999999999999999E-4</v>
      </c>
      <c r="G192" s="23">
        <v>8.0000000000000004E-4</v>
      </c>
      <c r="H192" s="23">
        <v>5.0000000000000001E-4</v>
      </c>
      <c r="I192" s="23">
        <v>8.0000000000000004E-4</v>
      </c>
      <c r="J192" s="23">
        <v>5.9999999999999995E-4</v>
      </c>
      <c r="K192" s="23">
        <v>5.9999999999999995E-4</v>
      </c>
    </row>
    <row r="193" spans="1:11" ht="13.4" customHeight="1">
      <c r="A193" t="s">
        <v>129</v>
      </c>
      <c r="B193" t="s">
        <v>309</v>
      </c>
      <c r="C193" s="23">
        <v>2.9999999999999997E-4</v>
      </c>
      <c r="D193" s="23">
        <v>4.0000000000000002E-4</v>
      </c>
      <c r="E193" s="23">
        <v>2.9999999999999997E-4</v>
      </c>
      <c r="F193" s="23">
        <v>2.0000000000000001E-4</v>
      </c>
      <c r="G193" s="23">
        <v>1E-4</v>
      </c>
      <c r="H193" s="23">
        <v>1E-4</v>
      </c>
      <c r="I193" s="23">
        <v>1E-4</v>
      </c>
      <c r="J193" s="23">
        <v>1E-4</v>
      </c>
      <c r="K193" s="23">
        <v>1E-4</v>
      </c>
    </row>
    <row r="194" spans="1:11" ht="13.4" customHeight="1">
      <c r="A194" t="s">
        <v>130</v>
      </c>
      <c r="B194" t="s">
        <v>308</v>
      </c>
      <c r="C194" s="23">
        <v>5.0000000000000001E-4</v>
      </c>
      <c r="D194" s="23">
        <v>5.9999999999999995E-4</v>
      </c>
      <c r="E194" s="23">
        <v>5.9999999999999995E-4</v>
      </c>
      <c r="F194" s="23">
        <v>5.0000000000000001E-4</v>
      </c>
      <c r="G194" s="23">
        <v>4.0000000000000002E-4</v>
      </c>
      <c r="H194" s="23">
        <v>4.0000000000000002E-4</v>
      </c>
      <c r="I194" s="23">
        <v>2.9999999999999997E-4</v>
      </c>
      <c r="J194" s="23">
        <v>4.0000000000000002E-4</v>
      </c>
      <c r="K194" s="23">
        <v>5.9999999999999995E-4</v>
      </c>
    </row>
    <row r="195" spans="1:11" ht="13.4" customHeight="1">
      <c r="A195" t="s">
        <v>131</v>
      </c>
      <c r="B195" t="s">
        <v>308</v>
      </c>
      <c r="C195" s="23">
        <v>1E-4</v>
      </c>
      <c r="D195" s="23">
        <v>1E-4</v>
      </c>
      <c r="E195" s="23">
        <v>1E-4</v>
      </c>
      <c r="F195" s="23">
        <v>1E-4</v>
      </c>
      <c r="G195" s="23">
        <v>0</v>
      </c>
      <c r="H195" s="23">
        <v>0</v>
      </c>
      <c r="I195" s="23">
        <v>0</v>
      </c>
      <c r="J195" s="23">
        <v>0</v>
      </c>
      <c r="K195" s="23">
        <v>2.0000000000000001E-4</v>
      </c>
    </row>
    <row r="196" spans="1:11" ht="13.4" customHeight="1">
      <c r="A196" t="s">
        <v>132</v>
      </c>
      <c r="B196" t="s">
        <v>307</v>
      </c>
      <c r="C196" s="23">
        <v>1E-4</v>
      </c>
      <c r="D196" s="23">
        <v>1E-4</v>
      </c>
      <c r="E196" s="23">
        <v>1E-4</v>
      </c>
      <c r="F196" s="23">
        <v>1E-4</v>
      </c>
      <c r="G196" s="23">
        <v>1E-4</v>
      </c>
      <c r="H196" s="23">
        <v>0</v>
      </c>
      <c r="I196" s="23">
        <v>0</v>
      </c>
      <c r="J196" s="23">
        <v>0</v>
      </c>
      <c r="K196" s="23">
        <v>1E-4</v>
      </c>
    </row>
    <row r="197" spans="1:11" ht="13.4" customHeight="1">
      <c r="A197" t="s">
        <v>133</v>
      </c>
      <c r="B197" t="s">
        <v>307</v>
      </c>
      <c r="C197" s="23">
        <v>0</v>
      </c>
      <c r="D197" s="23">
        <v>0</v>
      </c>
      <c r="E197" s="23">
        <v>0</v>
      </c>
      <c r="F197" s="23">
        <v>0</v>
      </c>
      <c r="G197" s="23">
        <v>0</v>
      </c>
      <c r="H197" s="23">
        <v>0</v>
      </c>
      <c r="I197" s="23">
        <v>0</v>
      </c>
      <c r="J197" s="23">
        <v>0</v>
      </c>
      <c r="K197" s="23">
        <v>0</v>
      </c>
    </row>
    <row r="198" spans="1:11" ht="13.4" customHeight="1">
      <c r="A198" t="s">
        <v>134</v>
      </c>
      <c r="B198" t="s">
        <v>306</v>
      </c>
      <c r="C198" s="23">
        <v>-5.9999999999999995E-4</v>
      </c>
      <c r="D198" s="23">
        <v>-5.0000000000000001E-4</v>
      </c>
      <c r="E198" s="23">
        <v>-5.9999999999999995E-4</v>
      </c>
      <c r="F198" s="23">
        <v>-5.0000000000000001E-4</v>
      </c>
      <c r="G198" s="23">
        <v>-5.9999999999999995E-4</v>
      </c>
      <c r="H198" s="23">
        <v>-4.0000000000000002E-4</v>
      </c>
      <c r="I198" s="23">
        <v>-8.9999999999999998E-4</v>
      </c>
      <c r="J198" s="23">
        <v>-1.1999999999999999E-3</v>
      </c>
      <c r="K198" s="23">
        <v>-4.0000000000000001E-3</v>
      </c>
    </row>
    <row r="199" spans="1:11" ht="13.4" customHeight="1">
      <c r="A199" t="s">
        <v>135</v>
      </c>
      <c r="B199" t="s">
        <v>306</v>
      </c>
      <c r="C199" s="23">
        <v>-2.9999999999999997E-4</v>
      </c>
      <c r="D199" s="23">
        <v>-2.0000000000000001E-4</v>
      </c>
      <c r="E199" s="23">
        <v>-2.9999999999999997E-4</v>
      </c>
      <c r="F199" s="23">
        <v>-2.9999999999999997E-4</v>
      </c>
      <c r="G199" s="23">
        <v>-2.9999999999999997E-4</v>
      </c>
      <c r="H199" s="23">
        <v>-2.0000000000000001E-4</v>
      </c>
      <c r="I199" s="23">
        <v>-2.9999999999999997E-4</v>
      </c>
      <c r="J199" s="23">
        <v>-5.0000000000000001E-4</v>
      </c>
      <c r="K199" s="23">
        <v>-1E-3</v>
      </c>
    </row>
    <row r="200" spans="1:11" ht="13.4" customHeight="1">
      <c r="A200" t="s">
        <v>136</v>
      </c>
      <c r="B200" t="s">
        <v>306</v>
      </c>
      <c r="C200" s="23">
        <v>-2.0000000000000001E-4</v>
      </c>
      <c r="D200" s="23">
        <v>-2.0000000000000001E-4</v>
      </c>
      <c r="E200" s="23">
        <v>-2.0000000000000001E-4</v>
      </c>
      <c r="F200" s="23">
        <v>-2.0000000000000001E-4</v>
      </c>
      <c r="G200" s="23">
        <v>-2.0000000000000001E-4</v>
      </c>
      <c r="H200" s="23">
        <v>-2.0000000000000001E-4</v>
      </c>
      <c r="I200" s="23">
        <v>-2.0000000000000001E-4</v>
      </c>
      <c r="J200" s="23">
        <v>-4.0000000000000002E-4</v>
      </c>
      <c r="K200" s="23">
        <v>-4.0000000000000002E-4</v>
      </c>
    </row>
    <row r="201" spans="1:11" ht="13.4" customHeight="1">
      <c r="A201" t="s">
        <v>137</v>
      </c>
      <c r="B201" t="s">
        <v>305</v>
      </c>
      <c r="C201" s="23">
        <v>-4.0000000000000002E-4</v>
      </c>
      <c r="D201" s="23">
        <v>-4.0000000000000002E-4</v>
      </c>
      <c r="E201" s="23">
        <v>-4.0000000000000002E-4</v>
      </c>
      <c r="F201" s="23">
        <v>-5.0000000000000001E-4</v>
      </c>
      <c r="G201" s="23">
        <v>-5.9999999999999995E-4</v>
      </c>
      <c r="H201" s="23">
        <v>-2.9999999999999997E-4</v>
      </c>
      <c r="I201" s="23">
        <v>-5.9999999999999995E-4</v>
      </c>
      <c r="J201" s="23">
        <v>-5.9999999999999995E-4</v>
      </c>
      <c r="K201" s="23">
        <v>-4.0000000000000002E-4</v>
      </c>
    </row>
    <row r="202" spans="1:11" ht="13.4" customHeight="1">
      <c r="A202" t="s">
        <v>138</v>
      </c>
      <c r="B202" t="s">
        <v>305</v>
      </c>
      <c r="C202" s="23">
        <v>1E-4</v>
      </c>
      <c r="D202" s="23">
        <v>1E-4</v>
      </c>
      <c r="E202" s="23">
        <v>1E-4</v>
      </c>
      <c r="F202" s="23">
        <v>1E-4</v>
      </c>
      <c r="G202" s="23">
        <v>1E-4</v>
      </c>
      <c r="H202" s="23">
        <v>0</v>
      </c>
      <c r="I202" s="23">
        <v>1E-4</v>
      </c>
      <c r="J202" s="23">
        <v>1E-4</v>
      </c>
      <c r="K202" s="23">
        <v>1E-4</v>
      </c>
    </row>
    <row r="203" spans="1:11" ht="13.4" customHeight="1">
      <c r="A203" t="s">
        <v>139</v>
      </c>
      <c r="B203" t="s">
        <v>304</v>
      </c>
      <c r="C203" s="23">
        <v>0</v>
      </c>
      <c r="D203" s="23">
        <v>0</v>
      </c>
      <c r="E203" s="23">
        <v>0</v>
      </c>
      <c r="F203" s="23">
        <v>0</v>
      </c>
      <c r="G203" s="23">
        <v>0</v>
      </c>
      <c r="H203" s="23">
        <v>0</v>
      </c>
      <c r="I203" s="23">
        <v>0</v>
      </c>
      <c r="J203" s="23">
        <v>0</v>
      </c>
      <c r="K203" s="23">
        <v>0</v>
      </c>
    </row>
    <row r="204" spans="1:11" ht="13.4" customHeight="1">
      <c r="A204" t="s">
        <v>140</v>
      </c>
      <c r="B204" t="s">
        <v>304</v>
      </c>
      <c r="C204" s="23">
        <v>-5.9999999999999995E-4</v>
      </c>
      <c r="D204" s="23">
        <v>-5.0000000000000001E-4</v>
      </c>
      <c r="E204" s="23">
        <v>-6.9999999999999999E-4</v>
      </c>
      <c r="F204" s="23">
        <v>-6.9999999999999999E-4</v>
      </c>
      <c r="G204" s="23">
        <v>-8.9999999999999998E-4</v>
      </c>
      <c r="H204" s="23">
        <v>-5.0000000000000001E-4</v>
      </c>
      <c r="I204" s="23">
        <v>-1E-3</v>
      </c>
      <c r="J204" s="23">
        <v>-8.0000000000000004E-4</v>
      </c>
      <c r="K204" s="23">
        <v>-8.0000000000000004E-4</v>
      </c>
    </row>
    <row r="205" spans="1:11" ht="13.4" customHeight="1">
      <c r="A205" t="s">
        <v>141</v>
      </c>
      <c r="B205" t="s">
        <v>304</v>
      </c>
      <c r="C205" s="23">
        <v>-5.9999999999999995E-4</v>
      </c>
      <c r="D205" s="23">
        <v>-5.9999999999999995E-4</v>
      </c>
      <c r="E205" s="23">
        <v>-6.9999999999999999E-4</v>
      </c>
      <c r="F205" s="23">
        <v>-5.9999999999999995E-4</v>
      </c>
      <c r="G205" s="23">
        <v>-8.9999999999999998E-4</v>
      </c>
      <c r="H205" s="23">
        <v>-4.0000000000000002E-4</v>
      </c>
      <c r="I205" s="23">
        <v>-1.1999999999999999E-3</v>
      </c>
      <c r="J205" s="23">
        <v>-5.9999999999999995E-4</v>
      </c>
      <c r="K205" s="23">
        <v>-6.9999999999999999E-4</v>
      </c>
    </row>
    <row r="206" spans="1:11" ht="13.4" customHeight="1">
      <c r="A206" t="s">
        <v>142</v>
      </c>
      <c r="B206" t="s">
        <v>303</v>
      </c>
      <c r="C206" s="23">
        <v>0</v>
      </c>
      <c r="D206" s="23">
        <v>0</v>
      </c>
      <c r="E206" s="23">
        <v>0</v>
      </c>
      <c r="F206" s="23">
        <v>0</v>
      </c>
      <c r="G206" s="23">
        <v>0</v>
      </c>
      <c r="H206" s="23">
        <v>0</v>
      </c>
      <c r="I206" s="23">
        <v>0</v>
      </c>
      <c r="J206" s="23">
        <v>0</v>
      </c>
      <c r="K206" s="23">
        <v>0</v>
      </c>
    </row>
    <row r="207" spans="1:11" ht="13.4" customHeight="1">
      <c r="A207" t="s">
        <v>143</v>
      </c>
      <c r="B207" t="s">
        <v>303</v>
      </c>
      <c r="C207" s="23">
        <v>0</v>
      </c>
      <c r="D207" s="23">
        <v>0</v>
      </c>
      <c r="E207" s="23">
        <v>0</v>
      </c>
      <c r="F207" s="23">
        <v>0</v>
      </c>
      <c r="G207" s="23">
        <v>0</v>
      </c>
      <c r="H207" s="23">
        <v>0</v>
      </c>
      <c r="I207" s="23">
        <v>0</v>
      </c>
      <c r="J207" s="23">
        <v>0</v>
      </c>
      <c r="K207" s="23">
        <v>0</v>
      </c>
    </row>
    <row r="208" spans="1:11" ht="13.4" customHeight="1">
      <c r="A208" t="s">
        <v>144</v>
      </c>
      <c r="B208" t="s">
        <v>303</v>
      </c>
      <c r="C208" s="23">
        <v>0</v>
      </c>
      <c r="D208" s="23">
        <v>0</v>
      </c>
      <c r="E208" s="23">
        <v>0</v>
      </c>
      <c r="F208" s="23">
        <v>0</v>
      </c>
      <c r="G208" s="23">
        <v>0</v>
      </c>
      <c r="H208" s="23">
        <v>0</v>
      </c>
      <c r="I208" s="23">
        <v>0</v>
      </c>
      <c r="J208" s="23">
        <v>0</v>
      </c>
      <c r="K208" s="23">
        <v>0</v>
      </c>
    </row>
    <row r="209" spans="1:11" ht="13.4" customHeight="1">
      <c r="A209" t="s">
        <v>145</v>
      </c>
      <c r="B209" t="s">
        <v>302</v>
      </c>
      <c r="C209" s="23">
        <v>2.9999999999999997E-4</v>
      </c>
      <c r="D209" s="23">
        <v>2.9999999999999997E-4</v>
      </c>
      <c r="E209" s="23">
        <v>2.9999999999999997E-4</v>
      </c>
      <c r="F209" s="23">
        <v>2.9999999999999997E-4</v>
      </c>
      <c r="G209" s="23">
        <v>2.9999999999999997E-4</v>
      </c>
      <c r="H209" s="23">
        <v>2.0000000000000001E-4</v>
      </c>
      <c r="I209" s="23">
        <v>2.9999999999999997E-4</v>
      </c>
      <c r="J209" s="23">
        <v>2.9999999999999997E-4</v>
      </c>
      <c r="K209" s="23">
        <v>2.0000000000000001E-4</v>
      </c>
    </row>
    <row r="210" spans="1:11" ht="13.4" customHeight="1">
      <c r="A210" t="s">
        <v>146</v>
      </c>
      <c r="B210" t="s">
        <v>302</v>
      </c>
      <c r="C210" s="23">
        <v>0</v>
      </c>
      <c r="D210" s="23">
        <v>0</v>
      </c>
      <c r="E210" s="23">
        <v>0</v>
      </c>
      <c r="F210" s="23">
        <v>1E-4</v>
      </c>
      <c r="G210" s="23">
        <v>0</v>
      </c>
      <c r="H210" s="23">
        <v>0</v>
      </c>
      <c r="I210" s="23">
        <v>0</v>
      </c>
      <c r="J210" s="23">
        <v>1E-4</v>
      </c>
      <c r="K210" s="23">
        <v>0</v>
      </c>
    </row>
    <row r="211" spans="1:11" ht="13.4" customHeight="1">
      <c r="A211" t="s">
        <v>147</v>
      </c>
      <c r="B211" t="s">
        <v>302</v>
      </c>
      <c r="C211" s="23">
        <v>0</v>
      </c>
      <c r="D211" s="23">
        <v>0</v>
      </c>
      <c r="E211" s="23">
        <v>0</v>
      </c>
      <c r="F211" s="23">
        <v>0</v>
      </c>
      <c r="G211" s="23">
        <v>0</v>
      </c>
      <c r="H211" s="23">
        <v>0</v>
      </c>
      <c r="I211" s="23">
        <v>0</v>
      </c>
      <c r="J211" s="23">
        <v>0</v>
      </c>
      <c r="K211" s="23">
        <v>0</v>
      </c>
    </row>
    <row r="212" spans="1:11" ht="13.4" customHeight="1">
      <c r="A212" t="s">
        <v>148</v>
      </c>
      <c r="B212" t="s">
        <v>302</v>
      </c>
      <c r="C212" s="23">
        <v>0</v>
      </c>
      <c r="D212" s="23">
        <v>0</v>
      </c>
      <c r="E212" s="23">
        <v>0</v>
      </c>
      <c r="F212" s="23">
        <v>0</v>
      </c>
      <c r="G212" s="23">
        <v>0</v>
      </c>
      <c r="H212" s="23">
        <v>0</v>
      </c>
      <c r="I212" s="23">
        <v>0</v>
      </c>
      <c r="J212" s="23">
        <v>0</v>
      </c>
      <c r="K212" s="23">
        <v>0</v>
      </c>
    </row>
    <row r="213" spans="1:11" ht="13.4" customHeight="1">
      <c r="A213" s="1" t="s">
        <v>301</v>
      </c>
      <c r="B213" s="1"/>
      <c r="C213" s="22">
        <v>1.0800000000000001E-2</v>
      </c>
      <c r="D213" s="22">
        <v>6.7000000000000002E-3</v>
      </c>
      <c r="E213" s="22">
        <v>3.0000000000000001E-3</v>
      </c>
      <c r="F213" s="22">
        <v>1.3299999999999999E-2</v>
      </c>
      <c r="G213" s="22">
        <v>5.8999999999999999E-3</v>
      </c>
      <c r="H213" s="22">
        <v>3.2199999999999999E-2</v>
      </c>
      <c r="I213" s="22">
        <v>6.4999999999999997E-3</v>
      </c>
      <c r="J213" s="22">
        <v>1.8200000000000001E-2</v>
      </c>
      <c r="K213" s="22">
        <v>-3.3E-3</v>
      </c>
    </row>
    <row r="214" spans="1:11" ht="13.4" customHeight="1">
      <c r="A214" t="s">
        <v>300</v>
      </c>
      <c r="C214" s="23">
        <v>-4.0000000000000002E-4</v>
      </c>
      <c r="D214" s="23">
        <v>-2.0000000000000001E-4</v>
      </c>
      <c r="E214" s="23">
        <v>0</v>
      </c>
      <c r="F214" s="23">
        <v>-5.9999999999999995E-4</v>
      </c>
      <c r="G214" s="23">
        <v>-1E-4</v>
      </c>
      <c r="H214" s="23">
        <v>-1.1999999999999999E-3</v>
      </c>
      <c r="I214" s="23">
        <v>-1E-4</v>
      </c>
      <c r="J214" s="23">
        <v>-5.9999999999999995E-4</v>
      </c>
      <c r="K214" s="23">
        <v>4.0000000000000002E-4</v>
      </c>
    </row>
    <row r="215" spans="1:11" ht="13.4" customHeight="1">
      <c r="A215" s="1" t="s">
        <v>299</v>
      </c>
      <c r="B215" s="1"/>
      <c r="C215" s="22">
        <v>1.04E-2</v>
      </c>
      <c r="D215" s="22">
        <v>6.4999999999999997E-3</v>
      </c>
      <c r="E215" s="22">
        <v>3.0999999999999999E-3</v>
      </c>
      <c r="F215" s="22">
        <v>1.2699999999999999E-2</v>
      </c>
      <c r="G215" s="22">
        <v>5.7999999999999996E-3</v>
      </c>
      <c r="H215" s="22">
        <v>3.1E-2</v>
      </c>
      <c r="I215" s="22">
        <v>6.4999999999999997E-3</v>
      </c>
      <c r="J215" s="22">
        <v>1.7600000000000001E-2</v>
      </c>
      <c r="K215" s="22">
        <v>-2.8999999999999998E-3</v>
      </c>
    </row>
  </sheetData>
  <pageMargins left="0.7" right="0.7" top="0.75" bottom="0.75" header="0.3" footer="0.3"/>
  <pageSetup paperSize="9" orientation="portrait" r:id="rId1"/>
  <headerFooter>
    <oddHeader>&amp;C&amp;"Calibri"&amp;12&amp;KFF0000  OFFICIAL // Sensitive&amp;1#_x000D_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08C18-119A-4BB2-A925-08A2AD465A71}">
  <sheetPr codeName="Sheet12">
    <tabColor rgb="FF265A9A"/>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5" ht="21">
      <c r="A1" s="5" t="s">
        <v>388</v>
      </c>
      <c r="B1" s="5"/>
    </row>
    <row r="3" spans="1:5" ht="13.4" customHeight="1">
      <c r="A3" t="s">
        <v>366</v>
      </c>
      <c r="C3" t="s">
        <v>387</v>
      </c>
    </row>
    <row r="4" spans="1:5" ht="13.4" customHeight="1">
      <c r="A4" t="s">
        <v>364</v>
      </c>
      <c r="C4" t="s">
        <v>386</v>
      </c>
    </row>
    <row r="5" spans="1:5" ht="13.4" customHeight="1">
      <c r="A5" t="s">
        <v>362</v>
      </c>
      <c r="C5" t="s">
        <v>380</v>
      </c>
    </row>
    <row r="10" spans="1:5" ht="17.149999999999999" customHeight="1">
      <c r="A10" s="6" t="s">
        <v>360</v>
      </c>
      <c r="B10" s="6"/>
      <c r="C10" s="7"/>
    </row>
    <row r="11" spans="1:5" ht="13.4" customHeight="1">
      <c r="A11" t="s">
        <v>385</v>
      </c>
    </row>
    <row r="14" spans="1:5" ht="17.149999999999999" customHeight="1">
      <c r="A14" s="6" t="s">
        <v>358</v>
      </c>
      <c r="B14" s="6"/>
      <c r="C14" s="7"/>
    </row>
    <row r="15" spans="1:5" ht="13.4" customHeight="1">
      <c r="A15" t="s">
        <v>357</v>
      </c>
      <c r="C15" s="23">
        <v>4.1000000000000002E-2</v>
      </c>
      <c r="D15" s="30"/>
      <c r="E15" s="32"/>
    </row>
    <row r="16" spans="1:5" ht="13.4" customHeight="1">
      <c r="A16" t="s">
        <v>356</v>
      </c>
      <c r="C16" s="23">
        <v>3.15E-2</v>
      </c>
      <c r="D16" s="30"/>
    </row>
    <row r="17" spans="1:5" ht="13.4" customHeight="1">
      <c r="A17" t="s">
        <v>355</v>
      </c>
      <c r="C17" s="23">
        <v>3.9899999999999998E-2</v>
      </c>
      <c r="D17" s="30"/>
    </row>
    <row r="18" spans="1:5" ht="13.4" customHeight="1">
      <c r="A18" t="s">
        <v>354</v>
      </c>
      <c r="C18" s="23">
        <v>6.7999999999999996E-3</v>
      </c>
      <c r="D18" s="30"/>
    </row>
    <row r="19" spans="1:5" ht="13.4" customHeight="1">
      <c r="A19" t="s">
        <v>353</v>
      </c>
      <c r="C19" s="23">
        <v>0.14649999999999999</v>
      </c>
      <c r="D19" s="30"/>
    </row>
    <row r="20" spans="1:5" ht="13.4" customHeight="1">
      <c r="A20" t="s">
        <v>352</v>
      </c>
      <c r="C20" s="23">
        <v>0.1021</v>
      </c>
      <c r="D20" s="30"/>
    </row>
    <row r="21" spans="1:5" ht="13.4" customHeight="1">
      <c r="A21" t="s">
        <v>351</v>
      </c>
      <c r="C21" s="23">
        <v>7.2499999999999995E-2</v>
      </c>
      <c r="D21" s="30"/>
      <c r="E21" s="31"/>
    </row>
    <row r="22" spans="1:5" ht="13.4" customHeight="1">
      <c r="A22" t="s">
        <v>350</v>
      </c>
      <c r="C22" s="23">
        <v>0</v>
      </c>
      <c r="D22" s="30"/>
    </row>
    <row r="23" spans="1:5" ht="13.4" customHeight="1">
      <c r="A23" t="s">
        <v>349</v>
      </c>
      <c r="C23" s="23">
        <v>0</v>
      </c>
    </row>
    <row r="24" spans="1:5" ht="13.4" customHeight="1">
      <c r="A24" t="s">
        <v>348</v>
      </c>
      <c r="C24" s="23">
        <v>8.9300000000000004E-2</v>
      </c>
    </row>
    <row r="25" spans="1:5" ht="13.4" customHeight="1">
      <c r="A25" t="s">
        <v>347</v>
      </c>
      <c r="C25" s="23">
        <v>0</v>
      </c>
    </row>
    <row r="26" spans="1:5" ht="13.4" customHeight="1">
      <c r="A26" t="s">
        <v>346</v>
      </c>
      <c r="C26" s="23">
        <v>-1.6899999999999998E-2</v>
      </c>
      <c r="D26" s="30"/>
    </row>
    <row r="27" spans="1:5" ht="13.4" customHeight="1">
      <c r="A27" t="s">
        <v>345</v>
      </c>
      <c r="C27" s="23">
        <v>-3.7699999999999997E-2</v>
      </c>
      <c r="D27" s="30"/>
    </row>
    <row r="28" spans="1:5" ht="13.4" customHeight="1">
      <c r="A28" t="s">
        <v>344</v>
      </c>
      <c r="C28" s="23">
        <v>-2.9399999999999999E-2</v>
      </c>
      <c r="D28" s="30"/>
    </row>
    <row r="29" spans="1:5" ht="13.4" customHeight="1">
      <c r="A29" t="s">
        <v>343</v>
      </c>
      <c r="C29" s="23">
        <v>-0.1249</v>
      </c>
    </row>
    <row r="30" spans="1:5" ht="13.4" customHeight="1">
      <c r="A30" t="s">
        <v>342</v>
      </c>
      <c r="C30" s="23">
        <v>9.5600000000000004E-2</v>
      </c>
      <c r="D30" s="30"/>
    </row>
    <row r="31" spans="1:5" ht="13.4" customHeight="1">
      <c r="A31" t="s">
        <v>341</v>
      </c>
      <c r="C31" s="23">
        <v>-7.1099999999999997E-2</v>
      </c>
      <c r="D31" s="30"/>
    </row>
    <row r="32" spans="1:5" ht="13.4" customHeight="1">
      <c r="A32" t="s">
        <v>340</v>
      </c>
      <c r="C32" s="23">
        <v>-7.1099999999999997E-2</v>
      </c>
      <c r="D32" s="30"/>
    </row>
    <row r="33" spans="1:13" ht="13.4" customHeight="1">
      <c r="A33" t="s">
        <v>339</v>
      </c>
      <c r="C33" s="23">
        <v>6.1000000000000004E-3</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114.4147</v>
      </c>
      <c r="D39" s="2">
        <v>0</v>
      </c>
      <c r="E39" s="2">
        <v>0</v>
      </c>
      <c r="F39" s="2">
        <v>0</v>
      </c>
      <c r="G39" s="2">
        <v>0</v>
      </c>
      <c r="H39" s="2">
        <v>0</v>
      </c>
      <c r="I39" s="2">
        <v>0</v>
      </c>
      <c r="J39" s="2">
        <v>0</v>
      </c>
      <c r="K39" s="2">
        <v>0</v>
      </c>
      <c r="L39" s="2">
        <f t="shared" ref="L39:L48" si="0">SUM(D39:K39)</f>
        <v>0</v>
      </c>
      <c r="M39" s="2">
        <f t="shared" ref="M39:M48" si="1">C39+L39</f>
        <v>114.4147</v>
      </c>
    </row>
    <row r="40" spans="1:13" ht="13.4" customHeight="1">
      <c r="A40" t="s">
        <v>13</v>
      </c>
      <c r="C40" s="2">
        <v>0.42209999999999998</v>
      </c>
      <c r="D40" s="2">
        <v>5.7670000000000003</v>
      </c>
      <c r="E40" s="2">
        <v>5.1456</v>
      </c>
      <c r="F40" s="2">
        <v>3.4013</v>
      </c>
      <c r="G40" s="2">
        <v>1.1011</v>
      </c>
      <c r="H40" s="2">
        <v>2.5461</v>
      </c>
      <c r="I40" s="2">
        <v>0.3039</v>
      </c>
      <c r="J40" s="2">
        <v>0.125</v>
      </c>
      <c r="K40" s="2">
        <v>0.45879999999999999</v>
      </c>
      <c r="L40" s="2">
        <f t="shared" si="0"/>
        <v>18.848800000000001</v>
      </c>
      <c r="M40" s="2">
        <f t="shared" si="1"/>
        <v>19.270900000000001</v>
      </c>
    </row>
    <row r="41" spans="1:13" ht="13.4" customHeight="1">
      <c r="A41" s="29" t="s">
        <v>14</v>
      </c>
      <c r="B41" s="29"/>
      <c r="C41" s="2">
        <v>-5.3503999999999996</v>
      </c>
      <c r="D41" s="2">
        <v>-10.8302</v>
      </c>
      <c r="E41" s="2">
        <v>-7.9840999999999998</v>
      </c>
      <c r="F41" s="2">
        <v>-6.7751999999999999</v>
      </c>
      <c r="G41" s="2">
        <v>-1.9341999999999999</v>
      </c>
      <c r="H41" s="2">
        <v>-4.2328000000000001</v>
      </c>
      <c r="I41" s="2">
        <v>-0.50770000000000004</v>
      </c>
      <c r="J41" s="2">
        <v>-0.16400000000000001</v>
      </c>
      <c r="K41" s="2">
        <v>-0.54390000000000005</v>
      </c>
      <c r="L41" s="2">
        <f t="shared" si="0"/>
        <v>-32.972100000000005</v>
      </c>
      <c r="M41" s="2">
        <f t="shared" si="1"/>
        <v>-38.322500000000005</v>
      </c>
    </row>
    <row r="42" spans="1:13" ht="13.4" customHeight="1">
      <c r="A42" t="s">
        <v>15</v>
      </c>
      <c r="C42" s="2">
        <v>0</v>
      </c>
      <c r="D42" s="2">
        <v>-2.3948999999999998</v>
      </c>
      <c r="E42" s="2">
        <v>-1.8802000000000001</v>
      </c>
      <c r="F42" s="2">
        <v>-1.6990000000000001</v>
      </c>
      <c r="G42" s="2">
        <v>-0.73119999999999996</v>
      </c>
      <c r="H42" s="2">
        <v>-0.57199999999999995</v>
      </c>
      <c r="I42" s="2">
        <v>-0.32500000000000001</v>
      </c>
      <c r="J42" s="2">
        <v>-0.36220000000000002</v>
      </c>
      <c r="K42" s="2">
        <v>-0.1537</v>
      </c>
      <c r="L42" s="2">
        <f t="shared" si="0"/>
        <v>-8.1181999999999999</v>
      </c>
      <c r="M42" s="2">
        <f t="shared" si="1"/>
        <v>-8.1181999999999999</v>
      </c>
    </row>
    <row r="43" spans="1:13" ht="13.4" customHeight="1">
      <c r="A43" t="s">
        <v>16</v>
      </c>
      <c r="C43" s="2">
        <v>0</v>
      </c>
      <c r="D43" s="2">
        <v>-7.9752000000000001</v>
      </c>
      <c r="E43" s="2">
        <v>-6.4775999999999998</v>
      </c>
      <c r="F43" s="2">
        <v>-4.7347000000000001</v>
      </c>
      <c r="G43" s="2">
        <v>-1.5153000000000001</v>
      </c>
      <c r="H43" s="2">
        <v>-2.7602000000000002</v>
      </c>
      <c r="I43" s="2">
        <v>-0.56140000000000001</v>
      </c>
      <c r="J43" s="2">
        <v>-0.4894</v>
      </c>
      <c r="K43" s="2">
        <v>-0.49030000000000001</v>
      </c>
      <c r="L43" s="2">
        <f t="shared" si="0"/>
        <v>-25.004100000000001</v>
      </c>
      <c r="M43" s="2">
        <f t="shared" si="1"/>
        <v>-25.004100000000001</v>
      </c>
    </row>
    <row r="44" spans="1:13" ht="13.4" customHeight="1">
      <c r="A44" t="s">
        <v>17</v>
      </c>
      <c r="C44" s="2">
        <v>2.6309999999999998</v>
      </c>
      <c r="D44" s="2">
        <v>2.9035000000000002</v>
      </c>
      <c r="E44" s="2">
        <v>2.8037999999999998</v>
      </c>
      <c r="F44" s="2">
        <v>2.6594000000000002</v>
      </c>
      <c r="G44" s="2">
        <v>0.89810000000000001</v>
      </c>
      <c r="H44" s="2">
        <v>1.1291</v>
      </c>
      <c r="I44" s="2">
        <v>0.2177</v>
      </c>
      <c r="J44" s="2">
        <v>0.1386</v>
      </c>
      <c r="K44" s="2">
        <v>0.15409999999999999</v>
      </c>
      <c r="L44" s="2">
        <f t="shared" si="0"/>
        <v>10.904299999999999</v>
      </c>
      <c r="M44" s="2">
        <f t="shared" si="1"/>
        <v>13.535299999999999</v>
      </c>
    </row>
    <row r="45" spans="1:13" ht="13.4" customHeight="1">
      <c r="A45" t="s">
        <v>18</v>
      </c>
      <c r="C45" s="2">
        <v>1.2371000000000001</v>
      </c>
      <c r="D45" s="2">
        <v>9.0700000000000003E-2</v>
      </c>
      <c r="E45" s="2">
        <v>0.16039999999999999</v>
      </c>
      <c r="F45" s="2">
        <v>0.71840000000000004</v>
      </c>
      <c r="G45" s="2">
        <v>4.4000000000000003E-3</v>
      </c>
      <c r="H45" s="2">
        <v>4.6600000000000003E-2</v>
      </c>
      <c r="I45" s="2">
        <v>4.4000000000000003E-3</v>
      </c>
      <c r="J45" s="2">
        <v>2.8400000000000002E-2</v>
      </c>
      <c r="K45" s="2">
        <v>3.7999999999999999E-2</v>
      </c>
      <c r="L45" s="2">
        <f t="shared" si="0"/>
        <v>1.0912999999999999</v>
      </c>
      <c r="M45" s="2">
        <f t="shared" si="1"/>
        <v>2.3284000000000002</v>
      </c>
    </row>
    <row r="46" spans="1:13" ht="13.4" customHeight="1">
      <c r="A46" t="s">
        <v>19</v>
      </c>
      <c r="C46" s="2">
        <v>3.1551999999999998</v>
      </c>
      <c r="D46" s="2">
        <v>0.84630000000000005</v>
      </c>
      <c r="E46" s="2">
        <v>0.14940000000000001</v>
      </c>
      <c r="F46" s="2">
        <v>0.2271</v>
      </c>
      <c r="G46" s="2">
        <v>6.7199999999999996E-2</v>
      </c>
      <c r="H46" s="2">
        <v>0.2185</v>
      </c>
      <c r="I46" s="2">
        <v>7.7399999999999997E-2</v>
      </c>
      <c r="J46" s="2">
        <v>1.32E-2</v>
      </c>
      <c r="K46" s="2">
        <v>0.14050000000000001</v>
      </c>
      <c r="L46" s="2">
        <f t="shared" si="0"/>
        <v>1.7396</v>
      </c>
      <c r="M46" s="2">
        <f t="shared" si="1"/>
        <v>4.8948</v>
      </c>
    </row>
    <row r="47" spans="1:13" ht="13.4" customHeight="1">
      <c r="A47" t="s">
        <v>20</v>
      </c>
      <c r="C47" s="2">
        <v>6.7865000000000002</v>
      </c>
      <c r="D47" s="2">
        <v>3.5084</v>
      </c>
      <c r="E47" s="2">
        <v>2.0735000000000001</v>
      </c>
      <c r="F47" s="2">
        <v>4.3175999999999997</v>
      </c>
      <c r="G47" s="2">
        <v>0.71319999999999995</v>
      </c>
      <c r="H47" s="2">
        <v>3.8069000000000002</v>
      </c>
      <c r="I47" s="2">
        <v>0.20780000000000001</v>
      </c>
      <c r="J47" s="2">
        <v>0.21410000000000001</v>
      </c>
      <c r="K47" s="2">
        <v>0.12039999999999999</v>
      </c>
      <c r="L47" s="2">
        <f t="shared" si="0"/>
        <v>14.961900000000002</v>
      </c>
      <c r="M47" s="2">
        <f t="shared" si="1"/>
        <v>21.748400000000004</v>
      </c>
    </row>
    <row r="48" spans="1:13" ht="13.4" customHeight="1">
      <c r="A48" t="s">
        <v>21</v>
      </c>
      <c r="C48" s="2">
        <v>123.2961</v>
      </c>
      <c r="D48" s="2">
        <v>-8.0843000000000007</v>
      </c>
      <c r="E48" s="2">
        <v>-6.0094000000000003</v>
      </c>
      <c r="F48" s="2">
        <v>-1.8851</v>
      </c>
      <c r="G48" s="2">
        <v>-1.3966000000000001</v>
      </c>
      <c r="H48" s="2">
        <v>0.18229999999999999</v>
      </c>
      <c r="I48" s="2">
        <v>-0.58279999999999998</v>
      </c>
      <c r="J48" s="2">
        <v>-0.49619999999999997</v>
      </c>
      <c r="K48" s="2">
        <v>-0.27610000000000001</v>
      </c>
      <c r="L48" s="2">
        <f t="shared" si="0"/>
        <v>-18.548200000000001</v>
      </c>
      <c r="M48" s="2">
        <f t="shared" si="1"/>
        <v>104.74789999999999</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45.3217</v>
      </c>
      <c r="D52" s="2">
        <v>25.595300000000002</v>
      </c>
      <c r="E52" s="2">
        <v>21.759599999999999</v>
      </c>
      <c r="F52" s="2">
        <v>18.190300000000001</v>
      </c>
      <c r="G52" s="2">
        <v>5.9863</v>
      </c>
      <c r="H52" s="2">
        <v>9.7843</v>
      </c>
      <c r="I52" s="2">
        <v>2.0918999999999999</v>
      </c>
      <c r="J52" s="2">
        <v>1.7528999999999999</v>
      </c>
      <c r="K52" s="2">
        <v>1.6629</v>
      </c>
      <c r="L52" s="2">
        <f t="shared" ref="L52:L61" si="2">SUM(D52:K52)</f>
        <v>86.823499999999981</v>
      </c>
      <c r="M52" s="2">
        <f t="shared" ref="M52:M61" si="3">C52+L52</f>
        <v>132.14519999999999</v>
      </c>
      <c r="O52" s="2"/>
    </row>
    <row r="53" spans="1:15" ht="13.4" customHeight="1">
      <c r="A53" t="s">
        <v>24</v>
      </c>
      <c r="C53" s="2">
        <v>7.6440999999999999</v>
      </c>
      <c r="D53" s="2">
        <v>1.0088999999999999</v>
      </c>
      <c r="E53" s="2">
        <v>0.88990000000000002</v>
      </c>
      <c r="F53" s="2">
        <v>0.57050000000000001</v>
      </c>
      <c r="G53" s="2">
        <v>0.17219999999999999</v>
      </c>
      <c r="H53" s="2">
        <v>0.2626</v>
      </c>
      <c r="I53" s="2">
        <v>6.7500000000000004E-2</v>
      </c>
      <c r="J53" s="2">
        <v>0.1124</v>
      </c>
      <c r="K53" s="2">
        <v>0.14829999999999999</v>
      </c>
      <c r="L53" s="2">
        <f t="shared" si="2"/>
        <v>3.2323</v>
      </c>
      <c r="M53" s="2">
        <f t="shared" si="3"/>
        <v>10.8764</v>
      </c>
    </row>
    <row r="54" spans="1:15" ht="13.4" customHeight="1">
      <c r="A54" t="s">
        <v>25</v>
      </c>
      <c r="C54" s="2">
        <v>0</v>
      </c>
      <c r="D54" s="2">
        <v>0</v>
      </c>
      <c r="E54" s="2">
        <v>0</v>
      </c>
      <c r="F54" s="2">
        <v>0</v>
      </c>
      <c r="G54" s="2">
        <v>0</v>
      </c>
      <c r="H54" s="2">
        <v>0</v>
      </c>
      <c r="I54" s="2">
        <v>0</v>
      </c>
      <c r="J54" s="2">
        <v>1.1000000000000001E-3</v>
      </c>
      <c r="K54" s="2">
        <v>0</v>
      </c>
      <c r="L54" s="2">
        <f t="shared" si="2"/>
        <v>1.1000000000000001E-3</v>
      </c>
      <c r="M54" s="2">
        <f t="shared" si="3"/>
        <v>1.1000000000000001E-3</v>
      </c>
    </row>
    <row r="55" spans="1:15" ht="13.4" customHeight="1">
      <c r="A55" t="s">
        <v>26</v>
      </c>
      <c r="C55" s="2">
        <v>-8.1181999999999999</v>
      </c>
      <c r="D55" s="2">
        <v>0</v>
      </c>
      <c r="E55" s="2">
        <v>0</v>
      </c>
      <c r="F55" s="2">
        <v>0</v>
      </c>
      <c r="G55" s="2">
        <v>0</v>
      </c>
      <c r="H55" s="2">
        <v>0</v>
      </c>
      <c r="I55" s="2">
        <v>0</v>
      </c>
      <c r="J55" s="2">
        <v>0</v>
      </c>
      <c r="K55" s="2">
        <v>0</v>
      </c>
      <c r="L55" s="2">
        <f t="shared" si="2"/>
        <v>0</v>
      </c>
      <c r="M55" s="2">
        <f t="shared" si="3"/>
        <v>-8.1181999999999999</v>
      </c>
    </row>
    <row r="56" spans="1:15" ht="13.4" customHeight="1">
      <c r="A56" t="s">
        <v>27</v>
      </c>
      <c r="C56" s="2">
        <v>-25.004100000000001</v>
      </c>
      <c r="D56" s="2">
        <v>0</v>
      </c>
      <c r="E56" s="2">
        <v>0</v>
      </c>
      <c r="F56" s="2">
        <v>0</v>
      </c>
      <c r="G56" s="2">
        <v>0</v>
      </c>
      <c r="H56" s="2">
        <v>0</v>
      </c>
      <c r="I56" s="2">
        <v>0</v>
      </c>
      <c r="J56" s="2">
        <v>0</v>
      </c>
      <c r="K56" s="2">
        <v>0</v>
      </c>
      <c r="L56" s="2">
        <f t="shared" si="2"/>
        <v>0</v>
      </c>
      <c r="M56" s="2">
        <f t="shared" si="3"/>
        <v>-25.004100000000001</v>
      </c>
    </row>
    <row r="57" spans="1:15" ht="13.4" customHeight="1">
      <c r="A57" t="s">
        <v>28</v>
      </c>
      <c r="C57" s="2">
        <v>4.1761999999999997</v>
      </c>
      <c r="D57" s="2">
        <v>0.94030000000000002</v>
      </c>
      <c r="E57" s="2">
        <v>0.98909999999999998</v>
      </c>
      <c r="F57" s="2">
        <v>0.5746</v>
      </c>
      <c r="G57" s="2">
        <v>0.1973</v>
      </c>
      <c r="H57" s="2">
        <v>0.26919999999999999</v>
      </c>
      <c r="I57" s="2">
        <v>6.6E-3</v>
      </c>
      <c r="J57" s="2">
        <v>5.3999999999999999E-2</v>
      </c>
      <c r="K57" s="2">
        <v>5.9999999999999995E-4</v>
      </c>
      <c r="L57" s="2">
        <f t="shared" si="2"/>
        <v>3.0316999999999998</v>
      </c>
      <c r="M57" s="2">
        <f t="shared" si="3"/>
        <v>7.2078999999999995</v>
      </c>
    </row>
    <row r="58" spans="1:15" ht="13.4" customHeight="1">
      <c r="A58" t="s">
        <v>29</v>
      </c>
      <c r="C58" s="2">
        <v>5.2628000000000004</v>
      </c>
      <c r="D58" s="2">
        <v>4.5380000000000003</v>
      </c>
      <c r="E58" s="2">
        <v>3.3483000000000001</v>
      </c>
      <c r="F58" s="2">
        <v>0.90359999999999996</v>
      </c>
      <c r="G58" s="2">
        <v>0.15629999999999999</v>
      </c>
      <c r="H58" s="2">
        <v>0.24909999999999999</v>
      </c>
      <c r="I58" s="2">
        <v>3.4700000000000002E-2</v>
      </c>
      <c r="J58" s="2">
        <v>2.5899999999999999E-2</v>
      </c>
      <c r="K58" s="2">
        <v>0.16700000000000001</v>
      </c>
      <c r="L58" s="2">
        <f t="shared" si="2"/>
        <v>9.4229000000000003</v>
      </c>
      <c r="M58" s="2">
        <f t="shared" si="3"/>
        <v>14.685700000000001</v>
      </c>
    </row>
    <row r="59" spans="1:15" ht="13.4" customHeight="1">
      <c r="A59" t="s">
        <v>30</v>
      </c>
      <c r="C59" s="2">
        <v>-75.809899999999999</v>
      </c>
      <c r="D59" s="2">
        <v>0.63970000000000005</v>
      </c>
      <c r="E59" s="2">
        <v>0.26069999999999999</v>
      </c>
      <c r="F59" s="2">
        <v>0.3029</v>
      </c>
      <c r="G59" s="2">
        <v>0.1095</v>
      </c>
      <c r="H59" s="2">
        <v>0.1356</v>
      </c>
      <c r="I59" s="2">
        <v>7.3599999999999999E-2</v>
      </c>
      <c r="J59" s="2">
        <v>4.3400000000000001E-2</v>
      </c>
      <c r="K59" s="2">
        <v>6.0900000000000003E-2</v>
      </c>
      <c r="L59" s="2">
        <f t="shared" si="2"/>
        <v>1.6262999999999999</v>
      </c>
      <c r="M59" s="2">
        <f t="shared" si="3"/>
        <v>-74.183599999999998</v>
      </c>
    </row>
    <row r="60" spans="1:15" ht="13.4" customHeight="1">
      <c r="A60" t="s">
        <v>31</v>
      </c>
      <c r="C60" s="2">
        <v>6.0587</v>
      </c>
      <c r="D60" s="2">
        <v>0.23089999999999999</v>
      </c>
      <c r="E60" s="2">
        <v>0.6462</v>
      </c>
      <c r="F60" s="2">
        <v>0.2472</v>
      </c>
      <c r="G60" s="2">
        <v>0.1091</v>
      </c>
      <c r="H60" s="2">
        <v>0.307</v>
      </c>
      <c r="I60" s="2">
        <v>1.0999999999999999E-2</v>
      </c>
      <c r="J60" s="2">
        <v>3.1699999999999999E-2</v>
      </c>
      <c r="K60" s="2">
        <v>7.1999999999999998E-3</v>
      </c>
      <c r="L60" s="2">
        <f t="shared" si="2"/>
        <v>1.5903</v>
      </c>
      <c r="M60" s="2">
        <f t="shared" si="3"/>
        <v>7.649</v>
      </c>
    </row>
    <row r="61" spans="1:15" ht="13.4" customHeight="1">
      <c r="A61" t="s">
        <v>32</v>
      </c>
      <c r="C61" s="2">
        <v>-40.468600000000002</v>
      </c>
      <c r="D61" s="2">
        <v>32.953200000000002</v>
      </c>
      <c r="E61" s="2">
        <v>27.893799999999999</v>
      </c>
      <c r="F61" s="2">
        <v>20.789200000000001</v>
      </c>
      <c r="G61" s="2">
        <v>6.7306999999999997</v>
      </c>
      <c r="H61" s="2">
        <v>11.007899999999999</v>
      </c>
      <c r="I61" s="2">
        <v>2.2854000000000001</v>
      </c>
      <c r="J61" s="2">
        <v>2.0213999999999999</v>
      </c>
      <c r="K61" s="2">
        <v>2.0468000000000002</v>
      </c>
      <c r="L61" s="2">
        <f t="shared" si="2"/>
        <v>105.72839999999999</v>
      </c>
      <c r="M61" s="2">
        <f t="shared" si="3"/>
        <v>65.259799999999984</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123.2961</v>
      </c>
      <c r="D66" s="2">
        <f t="shared" si="4"/>
        <v>-8.0843000000000007</v>
      </c>
      <c r="E66" s="2">
        <f t="shared" si="4"/>
        <v>-6.0094000000000003</v>
      </c>
      <c r="F66" s="2">
        <f t="shared" si="4"/>
        <v>-1.8851</v>
      </c>
      <c r="G66" s="2">
        <f t="shared" si="4"/>
        <v>-1.3966000000000001</v>
      </c>
      <c r="H66" s="2">
        <f t="shared" si="4"/>
        <v>0.18229999999999999</v>
      </c>
      <c r="I66" s="2">
        <f t="shared" si="4"/>
        <v>-0.58279999999999998</v>
      </c>
      <c r="J66" s="2">
        <f t="shared" si="4"/>
        <v>-0.49619999999999997</v>
      </c>
      <c r="K66" s="2">
        <f t="shared" si="4"/>
        <v>-0.27610000000000001</v>
      </c>
      <c r="L66" s="2">
        <f t="shared" si="4"/>
        <v>-18.548200000000001</v>
      </c>
      <c r="M66" s="2">
        <f t="shared" si="4"/>
        <v>104.74789999999999</v>
      </c>
    </row>
    <row r="67" spans="1:13" ht="13.4" customHeight="1">
      <c r="A67" t="s">
        <v>32</v>
      </c>
      <c r="C67" s="2">
        <f t="shared" ref="C67:M67" si="5">C61</f>
        <v>-40.468600000000002</v>
      </c>
      <c r="D67" s="2">
        <f t="shared" si="5"/>
        <v>32.953200000000002</v>
      </c>
      <c r="E67" s="2">
        <f t="shared" si="5"/>
        <v>27.893799999999999</v>
      </c>
      <c r="F67" s="2">
        <f t="shared" si="5"/>
        <v>20.789200000000001</v>
      </c>
      <c r="G67" s="2">
        <f t="shared" si="5"/>
        <v>6.7306999999999997</v>
      </c>
      <c r="H67" s="2">
        <f t="shared" si="5"/>
        <v>11.007899999999999</v>
      </c>
      <c r="I67" s="2">
        <f t="shared" si="5"/>
        <v>2.2854000000000001</v>
      </c>
      <c r="J67" s="2">
        <f t="shared" si="5"/>
        <v>2.0213999999999999</v>
      </c>
      <c r="K67" s="2">
        <f t="shared" si="5"/>
        <v>2.0468000000000002</v>
      </c>
      <c r="L67" s="2">
        <f t="shared" si="5"/>
        <v>105.72839999999999</v>
      </c>
      <c r="M67" s="2">
        <f t="shared" si="5"/>
        <v>65.259799999999984</v>
      </c>
    </row>
    <row r="68" spans="1:13" ht="13.4" customHeight="1">
      <c r="A68" t="s">
        <v>34</v>
      </c>
      <c r="C68" s="2">
        <f t="shared" ref="C68:M68" si="6">C66-C67</f>
        <v>163.7647</v>
      </c>
      <c r="D68" s="2">
        <f t="shared" si="6"/>
        <v>-41.037500000000001</v>
      </c>
      <c r="E68" s="2">
        <f t="shared" si="6"/>
        <v>-33.903199999999998</v>
      </c>
      <c r="F68" s="2">
        <f t="shared" si="6"/>
        <v>-22.674300000000002</v>
      </c>
      <c r="G68" s="2">
        <f t="shared" si="6"/>
        <v>-8.1273</v>
      </c>
      <c r="H68" s="2">
        <f t="shared" si="6"/>
        <v>-10.8256</v>
      </c>
      <c r="I68" s="2">
        <f t="shared" si="6"/>
        <v>-2.8681999999999999</v>
      </c>
      <c r="J68" s="2">
        <f t="shared" si="6"/>
        <v>-2.5175999999999998</v>
      </c>
      <c r="K68" s="2">
        <f t="shared" si="6"/>
        <v>-2.3229000000000002</v>
      </c>
      <c r="L68" s="2">
        <f t="shared" si="6"/>
        <v>-124.2766</v>
      </c>
      <c r="M68" s="2">
        <f t="shared" si="6"/>
        <v>39.488100000000003</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-8.8999999999999999E-3</v>
      </c>
    </row>
    <row r="74" spans="1:13" ht="13.4" customHeight="1">
      <c r="A74" t="s">
        <v>334</v>
      </c>
      <c r="C74" s="23">
        <v>-3.7000000000000002E-3</v>
      </c>
    </row>
    <row r="75" spans="1:13" ht="13.4" customHeight="1">
      <c r="A75" t="s">
        <v>333</v>
      </c>
      <c r="C75" s="23">
        <v>1.2999999999999999E-3</v>
      </c>
    </row>
    <row r="76" spans="1:13" ht="13.4" customHeight="1">
      <c r="A76" t="s">
        <v>332</v>
      </c>
      <c r="C76" s="23">
        <v>-2.3599999999999999E-2</v>
      </c>
    </row>
    <row r="77" spans="1:13" ht="13.4" customHeight="1">
      <c r="A77" t="s">
        <v>331</v>
      </c>
      <c r="C77" s="23">
        <v>1E-4</v>
      </c>
    </row>
    <row r="78" spans="1:13" ht="13.4" customHeight="1">
      <c r="A78" t="s">
        <v>330</v>
      </c>
      <c r="C78" s="23">
        <v>7.3000000000000001E-3</v>
      </c>
    </row>
    <row r="79" spans="1:13" ht="13.4" customHeight="1">
      <c r="A79" t="s">
        <v>329</v>
      </c>
      <c r="C79" s="23">
        <v>-0.22459999999999999</v>
      </c>
    </row>
    <row r="80" spans="1:13" ht="13.4" customHeight="1">
      <c r="A80" t="s">
        <v>328</v>
      </c>
      <c r="C80" s="23">
        <v>-2.0299999999999999E-2</v>
      </c>
    </row>
    <row r="81" spans="1:3" ht="13.4" customHeight="1">
      <c r="A81" t="s">
        <v>327</v>
      </c>
      <c r="C81" s="23">
        <v>-7.1999999999999998E-3</v>
      </c>
    </row>
    <row r="82" spans="1:3" ht="13.4" customHeight="1">
      <c r="A82" t="s">
        <v>326</v>
      </c>
      <c r="C82" s="23">
        <v>1.2E-2</v>
      </c>
    </row>
    <row r="83" spans="1:3" ht="13.4" customHeight="1">
      <c r="A83" t="s">
        <v>325</v>
      </c>
      <c r="C83" s="23">
        <v>-8.3000000000000001E-3</v>
      </c>
    </row>
    <row r="84" spans="1:3" ht="13.4" customHeight="1">
      <c r="C84" s="26"/>
    </row>
    <row r="85" spans="1:3" ht="15.5">
      <c r="A85" s="6" t="s">
        <v>324</v>
      </c>
      <c r="B85" s="6"/>
    </row>
    <row r="86" spans="1:3" ht="13.4" customHeight="1">
      <c r="A86" t="s">
        <v>2</v>
      </c>
      <c r="C86" s="25">
        <v>3.0700000000000002E-2</v>
      </c>
    </row>
    <row r="87" spans="1:3" ht="13.4" customHeight="1">
      <c r="A87" t="s">
        <v>3</v>
      </c>
      <c r="C87" s="25">
        <v>1.8499999999999999E-2</v>
      </c>
    </row>
    <row r="88" spans="1:3" ht="13.4" customHeight="1">
      <c r="A88" t="s">
        <v>4</v>
      </c>
      <c r="C88" s="25">
        <v>4.6199999999999998E-2</v>
      </c>
    </row>
    <row r="89" spans="1:3" ht="13.4" customHeight="1">
      <c r="A89" t="s">
        <v>5</v>
      </c>
      <c r="C89" s="25">
        <v>2.9100000000000001E-2</v>
      </c>
    </row>
    <row r="90" spans="1:3" ht="13.4" customHeight="1">
      <c r="A90" t="s">
        <v>6</v>
      </c>
      <c r="C90" s="25">
        <v>9.98E-2</v>
      </c>
    </row>
    <row r="91" spans="1:3" ht="13.4" customHeight="1">
      <c r="A91" t="s">
        <v>7</v>
      </c>
      <c r="C91" s="25">
        <v>3.2599999999999997E-2</v>
      </c>
    </row>
    <row r="92" spans="1:3" ht="13.4" customHeight="1">
      <c r="A92" t="s">
        <v>8</v>
      </c>
      <c r="C92" s="25">
        <v>6.25E-2</v>
      </c>
    </row>
    <row r="93" spans="1:3" ht="13.4" customHeight="1">
      <c r="A93" t="s">
        <v>9</v>
      </c>
      <c r="C93" s="25">
        <v>1.9300000000000001E-2</v>
      </c>
    </row>
    <row r="94" spans="1:3" ht="13.4" customHeight="1">
      <c r="A94" t="s">
        <v>321</v>
      </c>
      <c r="C94" s="25">
        <v>4.1000000000000002E-2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6.9999999999999999E-4</v>
      </c>
      <c r="D99" s="23">
        <v>5.0000000000000001E-4</v>
      </c>
      <c r="E99" s="23">
        <v>5.9999999999999995E-4</v>
      </c>
      <c r="F99" s="23">
        <v>5.9999999999999995E-4</v>
      </c>
      <c r="G99" s="23">
        <v>1.4E-3</v>
      </c>
      <c r="H99" s="23">
        <v>6.9999999999999999E-4</v>
      </c>
      <c r="I99" s="23">
        <v>2.5000000000000001E-3</v>
      </c>
      <c r="J99" s="23">
        <v>1.6000000000000001E-3</v>
      </c>
      <c r="K99" s="23">
        <v>0</v>
      </c>
    </row>
    <row r="100" spans="1:11" ht="13.4" customHeight="1">
      <c r="A100" t="s">
        <v>36</v>
      </c>
      <c r="B100" t="s">
        <v>320</v>
      </c>
      <c r="C100" s="23">
        <v>1E-4</v>
      </c>
      <c r="D100" s="23">
        <v>1E-4</v>
      </c>
      <c r="E100" s="23">
        <v>1E-4</v>
      </c>
      <c r="F100" s="23">
        <v>1E-4</v>
      </c>
      <c r="G100" s="23">
        <v>2.0000000000000001E-4</v>
      </c>
      <c r="H100" s="23">
        <v>1E-4</v>
      </c>
      <c r="I100" s="23">
        <v>2.0000000000000001E-4</v>
      </c>
      <c r="J100" s="23">
        <v>1E-4</v>
      </c>
      <c r="K100" s="23">
        <v>0</v>
      </c>
    </row>
    <row r="101" spans="1:11" ht="13.4" customHeight="1">
      <c r="A101" t="s">
        <v>37</v>
      </c>
      <c r="B101" t="s">
        <v>320</v>
      </c>
      <c r="C101" s="23">
        <v>2.9999999999999997E-4</v>
      </c>
      <c r="D101" s="23">
        <v>1E-4</v>
      </c>
      <c r="E101" s="23">
        <v>2.9999999999999997E-4</v>
      </c>
      <c r="F101" s="23">
        <v>4.0000000000000002E-4</v>
      </c>
      <c r="G101" s="23">
        <v>8.0000000000000004E-4</v>
      </c>
      <c r="H101" s="23">
        <v>2.0000000000000001E-4</v>
      </c>
      <c r="I101" s="23">
        <v>1.1000000000000001E-3</v>
      </c>
      <c r="J101" s="23">
        <v>2.0000000000000001E-4</v>
      </c>
      <c r="K101" s="23">
        <v>0</v>
      </c>
    </row>
    <row r="102" spans="1:11" ht="13.4" customHeight="1">
      <c r="A102" t="s">
        <v>38</v>
      </c>
      <c r="B102" t="s">
        <v>320</v>
      </c>
      <c r="C102" s="23">
        <v>0</v>
      </c>
      <c r="D102" s="23">
        <v>0</v>
      </c>
      <c r="E102" s="23">
        <v>0</v>
      </c>
      <c r="F102" s="23">
        <v>0</v>
      </c>
      <c r="G102" s="23">
        <v>0</v>
      </c>
      <c r="H102" s="23">
        <v>0</v>
      </c>
      <c r="I102" s="23">
        <v>4.0000000000000002E-4</v>
      </c>
      <c r="J102" s="23">
        <v>1E-4</v>
      </c>
      <c r="K102" s="23">
        <v>0</v>
      </c>
    </row>
    <row r="103" spans="1:11" ht="13.4" customHeight="1">
      <c r="A103" t="s">
        <v>39</v>
      </c>
      <c r="B103" t="s">
        <v>320</v>
      </c>
      <c r="C103" s="23">
        <v>1E-4</v>
      </c>
      <c r="D103" s="23">
        <v>0</v>
      </c>
      <c r="E103" s="23">
        <v>1E-4</v>
      </c>
      <c r="F103" s="23">
        <v>0</v>
      </c>
      <c r="G103" s="23">
        <v>2.0000000000000001E-4</v>
      </c>
      <c r="H103" s="23">
        <v>1E-4</v>
      </c>
      <c r="I103" s="23">
        <v>6.9999999999999999E-4</v>
      </c>
      <c r="J103" s="23">
        <v>1E-4</v>
      </c>
      <c r="K103" s="23">
        <v>0</v>
      </c>
    </row>
    <row r="104" spans="1:11" ht="13.4" customHeight="1">
      <c r="A104" t="s">
        <v>40</v>
      </c>
      <c r="B104" t="s">
        <v>320</v>
      </c>
      <c r="C104" s="23">
        <v>1E-4</v>
      </c>
      <c r="D104" s="23">
        <v>0</v>
      </c>
      <c r="E104" s="23">
        <v>0</v>
      </c>
      <c r="F104" s="23">
        <v>0</v>
      </c>
      <c r="G104" s="23">
        <v>2.0000000000000001E-4</v>
      </c>
      <c r="H104" s="23">
        <v>2.0000000000000001E-4</v>
      </c>
      <c r="I104" s="23">
        <v>2.9999999999999997E-4</v>
      </c>
      <c r="J104" s="23">
        <v>0</v>
      </c>
      <c r="K104" s="23">
        <v>0</v>
      </c>
    </row>
    <row r="105" spans="1:11" ht="13.4" customHeight="1">
      <c r="A105" t="s">
        <v>41</v>
      </c>
      <c r="B105" t="s">
        <v>320</v>
      </c>
      <c r="C105" s="23">
        <v>1E-4</v>
      </c>
      <c r="D105" s="23">
        <v>1E-4</v>
      </c>
      <c r="E105" s="23">
        <v>1E-4</v>
      </c>
      <c r="F105" s="23">
        <v>1E-4</v>
      </c>
      <c r="G105" s="23">
        <v>2.0000000000000001E-4</v>
      </c>
      <c r="H105" s="23">
        <v>1E-4</v>
      </c>
      <c r="I105" s="23">
        <v>4.0000000000000002E-4</v>
      </c>
      <c r="J105" s="23">
        <v>1E-4</v>
      </c>
      <c r="K105" s="23">
        <v>0</v>
      </c>
    </row>
    <row r="106" spans="1:11" ht="13.4" customHeight="1">
      <c r="A106" t="s">
        <v>42</v>
      </c>
      <c r="B106" t="s">
        <v>319</v>
      </c>
      <c r="C106" s="23">
        <v>5.1000000000000004E-3</v>
      </c>
      <c r="D106" s="23">
        <v>5.7000000000000002E-3</v>
      </c>
      <c r="E106" s="23">
        <v>2.0000000000000001E-4</v>
      </c>
      <c r="F106" s="23">
        <v>1.5699999999999999E-2</v>
      </c>
      <c r="G106" s="23">
        <v>2.0000000000000001E-4</v>
      </c>
      <c r="H106" s="23">
        <v>1.2999999999999999E-3</v>
      </c>
      <c r="I106" s="23">
        <v>2.9999999999999997E-4</v>
      </c>
      <c r="J106" s="23">
        <v>1.5E-3</v>
      </c>
      <c r="K106" s="23">
        <v>0</v>
      </c>
    </row>
    <row r="107" spans="1:11" ht="13.4" customHeight="1">
      <c r="A107" t="s">
        <v>43</v>
      </c>
      <c r="B107" t="s">
        <v>319</v>
      </c>
      <c r="C107" s="23">
        <v>7.7999999999999996E-3</v>
      </c>
      <c r="D107" s="23">
        <v>2.0000000000000001E-4</v>
      </c>
      <c r="E107" s="23">
        <v>2.0999999999999999E-3</v>
      </c>
      <c r="F107" s="23">
        <v>1.18E-2</v>
      </c>
      <c r="G107" s="23">
        <v>4.7000000000000002E-3</v>
      </c>
      <c r="H107" s="23">
        <v>2.81E-2</v>
      </c>
      <c r="I107" s="23">
        <v>4.0000000000000002E-4</v>
      </c>
      <c r="J107" s="23">
        <v>3.8800000000000001E-2</v>
      </c>
      <c r="K107" s="23">
        <v>0</v>
      </c>
    </row>
    <row r="108" spans="1:11" ht="13.4" customHeight="1">
      <c r="A108" t="s">
        <v>44</v>
      </c>
      <c r="B108" t="s">
        <v>319</v>
      </c>
      <c r="C108" s="23">
        <v>8.5000000000000006E-3</v>
      </c>
      <c r="D108" s="23">
        <v>1E-4</v>
      </c>
      <c r="E108" s="23">
        <v>1E-4</v>
      </c>
      <c r="F108" s="23">
        <v>1.1999999999999999E-3</v>
      </c>
      <c r="G108" s="23">
        <v>1.1000000000000001E-3</v>
      </c>
      <c r="H108" s="23">
        <v>5.3400000000000003E-2</v>
      </c>
      <c r="I108" s="23">
        <v>5.1000000000000004E-3</v>
      </c>
      <c r="J108" s="23">
        <v>2.8999999999999998E-3</v>
      </c>
      <c r="K108" s="23">
        <v>0</v>
      </c>
    </row>
    <row r="109" spans="1:11" ht="13.4" customHeight="1">
      <c r="A109" t="s">
        <v>45</v>
      </c>
      <c r="B109" t="s">
        <v>319</v>
      </c>
      <c r="C109" s="23">
        <v>2.9999999999999997E-4</v>
      </c>
      <c r="D109" s="23">
        <v>1E-4</v>
      </c>
      <c r="E109" s="23">
        <v>1E-4</v>
      </c>
      <c r="F109" s="23">
        <v>2.9999999999999997E-4</v>
      </c>
      <c r="G109" s="23">
        <v>4.0000000000000002E-4</v>
      </c>
      <c r="H109" s="23">
        <v>1.1999999999999999E-3</v>
      </c>
      <c r="I109" s="23">
        <v>4.0000000000000002E-4</v>
      </c>
      <c r="J109" s="23">
        <v>2.5000000000000001E-3</v>
      </c>
      <c r="K109" s="23">
        <v>0</v>
      </c>
    </row>
    <row r="110" spans="1:11" ht="13.4" customHeight="1">
      <c r="A110" t="s">
        <v>46</v>
      </c>
      <c r="B110" t="s">
        <v>319</v>
      </c>
      <c r="C110" s="23">
        <v>1E-4</v>
      </c>
      <c r="D110" s="23">
        <v>0</v>
      </c>
      <c r="E110" s="23">
        <v>1E-4</v>
      </c>
      <c r="F110" s="23">
        <v>1E-4</v>
      </c>
      <c r="G110" s="23">
        <v>1E-4</v>
      </c>
      <c r="H110" s="23">
        <v>2.9999999999999997E-4</v>
      </c>
      <c r="I110" s="23">
        <v>1E-4</v>
      </c>
      <c r="J110" s="23">
        <v>1E-4</v>
      </c>
      <c r="K110" s="23">
        <v>0</v>
      </c>
    </row>
    <row r="111" spans="1:11" ht="13.4" customHeight="1">
      <c r="A111" t="s">
        <v>47</v>
      </c>
      <c r="B111" t="s">
        <v>319</v>
      </c>
      <c r="C111" s="23">
        <v>5.0000000000000001E-4</v>
      </c>
      <c r="D111" s="23">
        <v>1E-4</v>
      </c>
      <c r="E111" s="23">
        <v>1E-4</v>
      </c>
      <c r="F111" s="23">
        <v>4.0000000000000002E-4</v>
      </c>
      <c r="G111" s="23">
        <v>2.9999999999999997E-4</v>
      </c>
      <c r="H111" s="23">
        <v>2.0999999999999999E-3</v>
      </c>
      <c r="I111" s="23">
        <v>1E-4</v>
      </c>
      <c r="J111" s="23">
        <v>5.0000000000000001E-4</v>
      </c>
      <c r="K111" s="23">
        <v>0</v>
      </c>
    </row>
    <row r="112" spans="1:11" ht="13.4" customHeight="1">
      <c r="A112" t="s">
        <v>48</v>
      </c>
      <c r="B112" t="s">
        <v>318</v>
      </c>
      <c r="C112" s="23">
        <v>2.0000000000000001E-4</v>
      </c>
      <c r="D112" s="23">
        <v>2.0000000000000001E-4</v>
      </c>
      <c r="E112" s="23">
        <v>2.0000000000000001E-4</v>
      </c>
      <c r="F112" s="23">
        <v>2.9999999999999997E-4</v>
      </c>
      <c r="G112" s="23">
        <v>2.9999999999999997E-4</v>
      </c>
      <c r="H112" s="23">
        <v>1E-4</v>
      </c>
      <c r="I112" s="23">
        <v>2.0000000000000001E-4</v>
      </c>
      <c r="J112" s="23">
        <v>1E-4</v>
      </c>
      <c r="K112" s="23">
        <v>0</v>
      </c>
    </row>
    <row r="113" spans="1:11" ht="13.4" customHeight="1">
      <c r="A113" t="s">
        <v>49</v>
      </c>
      <c r="B113" t="s">
        <v>318</v>
      </c>
      <c r="C113" s="23">
        <v>0</v>
      </c>
      <c r="D113" s="23">
        <v>0</v>
      </c>
      <c r="E113" s="23">
        <v>0</v>
      </c>
      <c r="F113" s="23">
        <v>0</v>
      </c>
      <c r="G113" s="23">
        <v>0</v>
      </c>
      <c r="H113" s="23">
        <v>0</v>
      </c>
      <c r="I113" s="23">
        <v>1E-4</v>
      </c>
      <c r="J113" s="23">
        <v>0</v>
      </c>
      <c r="K113" s="23">
        <v>0</v>
      </c>
    </row>
    <row r="114" spans="1:11" ht="13.4" customHeight="1">
      <c r="A114" t="s">
        <v>50</v>
      </c>
      <c r="B114" t="s">
        <v>318</v>
      </c>
      <c r="C114" s="23">
        <v>0</v>
      </c>
      <c r="D114" s="23">
        <v>0</v>
      </c>
      <c r="E114" s="23">
        <v>1E-4</v>
      </c>
      <c r="F114" s="23">
        <v>0</v>
      </c>
      <c r="G114" s="23">
        <v>0</v>
      </c>
      <c r="H114" s="23">
        <v>0</v>
      </c>
      <c r="I114" s="23">
        <v>1E-4</v>
      </c>
      <c r="J114" s="23">
        <v>0</v>
      </c>
      <c r="K114" s="23">
        <v>0</v>
      </c>
    </row>
    <row r="115" spans="1:11" ht="13.4" customHeight="1">
      <c r="A115" t="s">
        <v>51</v>
      </c>
      <c r="B115" t="s">
        <v>318</v>
      </c>
      <c r="C115" s="23">
        <v>0</v>
      </c>
      <c r="D115" s="23">
        <v>0</v>
      </c>
      <c r="E115" s="23">
        <v>0</v>
      </c>
      <c r="F115" s="23">
        <v>0</v>
      </c>
      <c r="G115" s="23">
        <v>0</v>
      </c>
      <c r="H115" s="23">
        <v>0</v>
      </c>
      <c r="I115" s="23">
        <v>0</v>
      </c>
      <c r="J115" s="23">
        <v>0</v>
      </c>
      <c r="K115" s="23">
        <v>0</v>
      </c>
    </row>
    <row r="116" spans="1:11" ht="13.4" customHeight="1">
      <c r="A116" t="s">
        <v>52</v>
      </c>
      <c r="B116" t="s">
        <v>318</v>
      </c>
      <c r="C116" s="23">
        <v>0</v>
      </c>
      <c r="D116" s="23">
        <v>0</v>
      </c>
      <c r="E116" s="23">
        <v>0</v>
      </c>
      <c r="F116" s="23">
        <v>0</v>
      </c>
      <c r="G116" s="23">
        <v>0</v>
      </c>
      <c r="H116" s="23">
        <v>0</v>
      </c>
      <c r="I116" s="23">
        <v>0</v>
      </c>
      <c r="J116" s="23">
        <v>0</v>
      </c>
      <c r="K116" s="23">
        <v>0</v>
      </c>
    </row>
    <row r="117" spans="1:11" ht="13.4" customHeight="1">
      <c r="A117" t="s">
        <v>53</v>
      </c>
      <c r="B117" t="s">
        <v>318</v>
      </c>
      <c r="C117" s="23">
        <v>0</v>
      </c>
      <c r="D117" s="23">
        <v>0</v>
      </c>
      <c r="E117" s="23">
        <v>0</v>
      </c>
      <c r="F117" s="23">
        <v>0</v>
      </c>
      <c r="G117" s="23">
        <v>0</v>
      </c>
      <c r="H117" s="23">
        <v>0</v>
      </c>
      <c r="I117" s="23">
        <v>0</v>
      </c>
      <c r="J117" s="23">
        <v>0</v>
      </c>
      <c r="K117" s="23">
        <v>0</v>
      </c>
    </row>
    <row r="118" spans="1:11" ht="13.4" customHeight="1">
      <c r="A118" t="s">
        <v>54</v>
      </c>
      <c r="B118" t="s">
        <v>318</v>
      </c>
      <c r="C118" s="23">
        <v>0</v>
      </c>
      <c r="D118" s="23">
        <v>0</v>
      </c>
      <c r="E118" s="23">
        <v>0</v>
      </c>
      <c r="F118" s="23">
        <v>0</v>
      </c>
      <c r="G118" s="23">
        <v>0</v>
      </c>
      <c r="H118" s="23">
        <v>0</v>
      </c>
      <c r="I118" s="23">
        <v>0</v>
      </c>
      <c r="J118" s="23">
        <v>0</v>
      </c>
      <c r="K118" s="23">
        <v>0</v>
      </c>
    </row>
    <row r="119" spans="1:11" ht="13.4" customHeight="1">
      <c r="A119" t="s">
        <v>55</v>
      </c>
      <c r="B119" t="s">
        <v>318</v>
      </c>
      <c r="C119" s="23">
        <v>0</v>
      </c>
      <c r="D119" s="23">
        <v>0</v>
      </c>
      <c r="E119" s="23">
        <v>1E-4</v>
      </c>
      <c r="F119" s="23">
        <v>1E-4</v>
      </c>
      <c r="G119" s="23">
        <v>0</v>
      </c>
      <c r="H119" s="23">
        <v>0</v>
      </c>
      <c r="I119" s="23">
        <v>1E-4</v>
      </c>
      <c r="J119" s="23">
        <v>0</v>
      </c>
      <c r="K119" s="23">
        <v>0</v>
      </c>
    </row>
    <row r="120" spans="1:11" ht="13.4" customHeight="1">
      <c r="A120" t="s">
        <v>56</v>
      </c>
      <c r="B120" t="s">
        <v>318</v>
      </c>
      <c r="C120" s="23">
        <v>1E-4</v>
      </c>
      <c r="D120" s="23">
        <v>1E-4</v>
      </c>
      <c r="E120" s="23">
        <v>1E-4</v>
      </c>
      <c r="F120" s="23">
        <v>1E-4</v>
      </c>
      <c r="G120" s="23">
        <v>1E-4</v>
      </c>
      <c r="H120" s="23">
        <v>0</v>
      </c>
      <c r="I120" s="23">
        <v>1E-4</v>
      </c>
      <c r="J120" s="23">
        <v>0</v>
      </c>
      <c r="K120" s="23">
        <v>0</v>
      </c>
    </row>
    <row r="121" spans="1:11" ht="13.4" customHeight="1">
      <c r="A121" t="s">
        <v>57</v>
      </c>
      <c r="B121" t="s">
        <v>318</v>
      </c>
      <c r="C121" s="23">
        <v>0</v>
      </c>
      <c r="D121" s="23">
        <v>0</v>
      </c>
      <c r="E121" s="23">
        <v>0</v>
      </c>
      <c r="F121" s="23">
        <v>0</v>
      </c>
      <c r="G121" s="23">
        <v>0</v>
      </c>
      <c r="H121" s="23">
        <v>0</v>
      </c>
      <c r="I121" s="23">
        <v>0</v>
      </c>
      <c r="J121" s="23">
        <v>0</v>
      </c>
      <c r="K121" s="23">
        <v>0</v>
      </c>
    </row>
    <row r="122" spans="1:11" ht="13.4" customHeight="1">
      <c r="A122" t="s">
        <v>58</v>
      </c>
      <c r="B122" t="s">
        <v>318</v>
      </c>
      <c r="C122" s="23">
        <v>0</v>
      </c>
      <c r="D122" s="23">
        <v>0</v>
      </c>
      <c r="E122" s="23">
        <v>0</v>
      </c>
      <c r="F122" s="23">
        <v>0</v>
      </c>
      <c r="G122" s="23">
        <v>0</v>
      </c>
      <c r="H122" s="23">
        <v>0</v>
      </c>
      <c r="I122" s="23">
        <v>0</v>
      </c>
      <c r="J122" s="23">
        <v>0</v>
      </c>
      <c r="K122" s="23">
        <v>0</v>
      </c>
    </row>
    <row r="123" spans="1:11" ht="13.4" customHeight="1">
      <c r="A123" t="s">
        <v>59</v>
      </c>
      <c r="B123" t="s">
        <v>318</v>
      </c>
      <c r="C123" s="23">
        <v>0</v>
      </c>
      <c r="D123" s="23">
        <v>0</v>
      </c>
      <c r="E123" s="23">
        <v>0</v>
      </c>
      <c r="F123" s="23">
        <v>0</v>
      </c>
      <c r="G123" s="23">
        <v>2.9999999999999997E-4</v>
      </c>
      <c r="H123" s="23">
        <v>0</v>
      </c>
      <c r="I123" s="23">
        <v>1E-4</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0</v>
      </c>
      <c r="D125" s="23">
        <v>0</v>
      </c>
      <c r="E125" s="23">
        <v>0</v>
      </c>
      <c r="F125" s="23">
        <v>0</v>
      </c>
      <c r="G125" s="23">
        <v>0</v>
      </c>
      <c r="H125" s="23">
        <v>0</v>
      </c>
      <c r="I125" s="23">
        <v>0</v>
      </c>
      <c r="J125" s="23">
        <v>0</v>
      </c>
      <c r="K125" s="23">
        <v>0</v>
      </c>
    </row>
    <row r="126" spans="1:11" ht="13.4" customHeight="1">
      <c r="A126" t="s">
        <v>62</v>
      </c>
      <c r="B126" t="s">
        <v>318</v>
      </c>
      <c r="C126" s="23">
        <v>0</v>
      </c>
      <c r="D126" s="23">
        <v>0</v>
      </c>
      <c r="E126" s="23">
        <v>1E-4</v>
      </c>
      <c r="F126" s="23">
        <v>0</v>
      </c>
      <c r="G126" s="23">
        <v>0</v>
      </c>
      <c r="H126" s="23">
        <v>0</v>
      </c>
      <c r="I126" s="23">
        <v>0</v>
      </c>
      <c r="J126" s="23">
        <v>0</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0</v>
      </c>
      <c r="D128" s="23">
        <v>-1E-4</v>
      </c>
      <c r="E128" s="23">
        <v>-1E-4</v>
      </c>
      <c r="F128" s="23">
        <v>0</v>
      </c>
      <c r="G128" s="23">
        <v>0</v>
      </c>
      <c r="H128" s="23">
        <v>0</v>
      </c>
      <c r="I128" s="23">
        <v>0</v>
      </c>
      <c r="J128" s="23">
        <v>0</v>
      </c>
      <c r="K128" s="23">
        <v>0</v>
      </c>
    </row>
    <row r="129" spans="1:11" ht="13.4" customHeight="1">
      <c r="A129" t="s">
        <v>65</v>
      </c>
      <c r="B129" t="s">
        <v>318</v>
      </c>
      <c r="C129" s="23">
        <v>0</v>
      </c>
      <c r="D129" s="23">
        <v>0</v>
      </c>
      <c r="E129" s="23">
        <v>0</v>
      </c>
      <c r="F129" s="23">
        <v>0</v>
      </c>
      <c r="G129" s="23">
        <v>0</v>
      </c>
      <c r="H129" s="23">
        <v>0</v>
      </c>
      <c r="I129" s="23">
        <v>0</v>
      </c>
      <c r="J129" s="23">
        <v>0</v>
      </c>
      <c r="K129" s="23">
        <v>0</v>
      </c>
    </row>
    <row r="130" spans="1:11" ht="13.4" customHeight="1">
      <c r="A130" t="s">
        <v>66</v>
      </c>
      <c r="B130" t="s">
        <v>318</v>
      </c>
      <c r="C130" s="23">
        <v>1E-4</v>
      </c>
      <c r="D130" s="23">
        <v>0</v>
      </c>
      <c r="E130" s="23">
        <v>1E-4</v>
      </c>
      <c r="F130" s="23">
        <v>1E-4</v>
      </c>
      <c r="G130" s="23">
        <v>1E-4</v>
      </c>
      <c r="H130" s="23">
        <v>0</v>
      </c>
      <c r="I130" s="23">
        <v>2.0000000000000001E-4</v>
      </c>
      <c r="J130" s="23">
        <v>0</v>
      </c>
      <c r="K130" s="23">
        <v>0</v>
      </c>
    </row>
    <row r="131" spans="1:11" ht="13.4" customHeight="1">
      <c r="A131" t="s">
        <v>67</v>
      </c>
      <c r="B131" t="s">
        <v>318</v>
      </c>
      <c r="C131" s="23">
        <v>1E-4</v>
      </c>
      <c r="D131" s="23">
        <v>1E-4</v>
      </c>
      <c r="E131" s="23">
        <v>1E-4</v>
      </c>
      <c r="F131" s="23">
        <v>1E-4</v>
      </c>
      <c r="G131" s="23">
        <v>1E-4</v>
      </c>
      <c r="H131" s="23">
        <v>1E-4</v>
      </c>
      <c r="I131" s="23">
        <v>1E-4</v>
      </c>
      <c r="J131" s="23">
        <v>1E-4</v>
      </c>
      <c r="K131" s="23">
        <v>0</v>
      </c>
    </row>
    <row r="132" spans="1:11" ht="13.4" customHeight="1">
      <c r="A132" t="s">
        <v>68</v>
      </c>
      <c r="B132" t="s">
        <v>318</v>
      </c>
      <c r="C132" s="23">
        <v>0</v>
      </c>
      <c r="D132" s="23">
        <v>0</v>
      </c>
      <c r="E132" s="23">
        <v>0</v>
      </c>
      <c r="F132" s="23">
        <v>0</v>
      </c>
      <c r="G132" s="23">
        <v>0</v>
      </c>
      <c r="H132" s="23">
        <v>0</v>
      </c>
      <c r="I132" s="23">
        <v>2.0000000000000001E-4</v>
      </c>
      <c r="J132" s="23">
        <v>0</v>
      </c>
      <c r="K132" s="23">
        <v>0</v>
      </c>
    </row>
    <row r="133" spans="1:11" ht="13.4" customHeight="1">
      <c r="A133" t="s">
        <v>69</v>
      </c>
      <c r="B133" t="s">
        <v>318</v>
      </c>
      <c r="C133" s="23">
        <v>0</v>
      </c>
      <c r="D133" s="23">
        <v>0</v>
      </c>
      <c r="E133" s="23">
        <v>0</v>
      </c>
      <c r="F133" s="23">
        <v>0</v>
      </c>
      <c r="G133" s="23">
        <v>0</v>
      </c>
      <c r="H133" s="23">
        <v>0</v>
      </c>
      <c r="I133" s="23">
        <v>0</v>
      </c>
      <c r="J133" s="23">
        <v>0</v>
      </c>
      <c r="K133" s="23">
        <v>0</v>
      </c>
    </row>
    <row r="134" spans="1:11" ht="13.4" customHeight="1">
      <c r="A134" t="s">
        <v>70</v>
      </c>
      <c r="B134" t="s">
        <v>318</v>
      </c>
      <c r="C134" s="23">
        <v>0</v>
      </c>
      <c r="D134" s="23">
        <v>-1E-4</v>
      </c>
      <c r="E134" s="23">
        <v>-1E-4</v>
      </c>
      <c r="F134" s="23">
        <v>0</v>
      </c>
      <c r="G134" s="23">
        <v>0</v>
      </c>
      <c r="H134" s="23">
        <v>0</v>
      </c>
      <c r="I134" s="23">
        <v>0</v>
      </c>
      <c r="J134" s="23">
        <v>0</v>
      </c>
      <c r="K134" s="23">
        <v>0</v>
      </c>
    </row>
    <row r="135" spans="1:11" ht="13.4" customHeight="1">
      <c r="A135" t="s">
        <v>71</v>
      </c>
      <c r="B135" t="s">
        <v>318</v>
      </c>
      <c r="C135" s="23">
        <v>2.0000000000000001E-4</v>
      </c>
      <c r="D135" s="23">
        <v>1E-4</v>
      </c>
      <c r="E135" s="23">
        <v>2.9999999999999997E-4</v>
      </c>
      <c r="F135" s="23">
        <v>2.0000000000000001E-4</v>
      </c>
      <c r="G135" s="23">
        <v>1E-4</v>
      </c>
      <c r="H135" s="23">
        <v>2.0000000000000001E-4</v>
      </c>
      <c r="I135" s="23">
        <v>0</v>
      </c>
      <c r="J135" s="23">
        <v>0</v>
      </c>
      <c r="K135" s="23">
        <v>0</v>
      </c>
    </row>
    <row r="136" spans="1:11" ht="13.4" customHeight="1">
      <c r="A136" t="s">
        <v>72</v>
      </c>
      <c r="B136" t="s">
        <v>318</v>
      </c>
      <c r="C136" s="23">
        <v>1E-4</v>
      </c>
      <c r="D136" s="23">
        <v>1E-4</v>
      </c>
      <c r="E136" s="23">
        <v>1E-4</v>
      </c>
      <c r="F136" s="23">
        <v>0</v>
      </c>
      <c r="G136" s="23">
        <v>0</v>
      </c>
      <c r="H136" s="23">
        <v>0</v>
      </c>
      <c r="I136" s="23">
        <v>0</v>
      </c>
      <c r="J136" s="23">
        <v>0</v>
      </c>
      <c r="K136" s="23">
        <v>0</v>
      </c>
    </row>
    <row r="137" spans="1:11" ht="13.4" customHeight="1">
      <c r="A137" t="s">
        <v>73</v>
      </c>
      <c r="B137" t="s">
        <v>318</v>
      </c>
      <c r="C137" s="23">
        <v>0</v>
      </c>
      <c r="D137" s="23">
        <v>0</v>
      </c>
      <c r="E137" s="23">
        <v>0</v>
      </c>
      <c r="F137" s="23">
        <v>0</v>
      </c>
      <c r="G137" s="23">
        <v>0</v>
      </c>
      <c r="H137" s="23">
        <v>0</v>
      </c>
      <c r="I137" s="23">
        <v>0</v>
      </c>
      <c r="J137" s="23">
        <v>0</v>
      </c>
      <c r="K137" s="23">
        <v>0</v>
      </c>
    </row>
    <row r="138" spans="1:11" ht="13.4" customHeight="1">
      <c r="A138" t="s">
        <v>74</v>
      </c>
      <c r="B138" t="s">
        <v>318</v>
      </c>
      <c r="C138" s="23">
        <v>1E-4</v>
      </c>
      <c r="D138" s="23">
        <v>1E-4</v>
      </c>
      <c r="E138" s="23">
        <v>1E-4</v>
      </c>
      <c r="F138" s="23">
        <v>2.0000000000000001E-4</v>
      </c>
      <c r="G138" s="23">
        <v>1E-4</v>
      </c>
      <c r="H138" s="23">
        <v>2.0000000000000001E-4</v>
      </c>
      <c r="I138" s="23">
        <v>1E-4</v>
      </c>
      <c r="J138" s="23">
        <v>1E-4</v>
      </c>
      <c r="K138" s="23">
        <v>0</v>
      </c>
    </row>
    <row r="139" spans="1:11" ht="13.4" customHeight="1">
      <c r="A139" t="s">
        <v>75</v>
      </c>
      <c r="B139" t="s">
        <v>318</v>
      </c>
      <c r="C139" s="23">
        <v>1E-4</v>
      </c>
      <c r="D139" s="23">
        <v>1E-4</v>
      </c>
      <c r="E139" s="23">
        <v>1E-4</v>
      </c>
      <c r="F139" s="23">
        <v>0</v>
      </c>
      <c r="G139" s="23">
        <v>1E-4</v>
      </c>
      <c r="H139" s="23">
        <v>0</v>
      </c>
      <c r="I139" s="23">
        <v>0</v>
      </c>
      <c r="J139" s="23">
        <v>0</v>
      </c>
      <c r="K139" s="23">
        <v>0</v>
      </c>
    </row>
    <row r="140" spans="1:11" ht="13.4" customHeight="1">
      <c r="A140" t="s">
        <v>76</v>
      </c>
      <c r="B140" t="s">
        <v>318</v>
      </c>
      <c r="C140" s="23">
        <v>1E-4</v>
      </c>
      <c r="D140" s="23">
        <v>0</v>
      </c>
      <c r="E140" s="23">
        <v>1E-4</v>
      </c>
      <c r="F140" s="23">
        <v>0</v>
      </c>
      <c r="G140" s="23">
        <v>1E-4</v>
      </c>
      <c r="H140" s="23">
        <v>0</v>
      </c>
      <c r="I140" s="23">
        <v>0</v>
      </c>
      <c r="J140" s="23">
        <v>0</v>
      </c>
      <c r="K140" s="23">
        <v>0</v>
      </c>
    </row>
    <row r="141" spans="1:11" ht="13.4" customHeight="1">
      <c r="A141" t="s">
        <v>77</v>
      </c>
      <c r="B141" t="s">
        <v>318</v>
      </c>
      <c r="C141" s="23">
        <v>0</v>
      </c>
      <c r="D141" s="23">
        <v>0</v>
      </c>
      <c r="E141" s="23">
        <v>0</v>
      </c>
      <c r="F141" s="23">
        <v>0</v>
      </c>
      <c r="G141" s="23">
        <v>0</v>
      </c>
      <c r="H141" s="23">
        <v>0</v>
      </c>
      <c r="I141" s="23">
        <v>0</v>
      </c>
      <c r="J141" s="23">
        <v>0</v>
      </c>
      <c r="K141" s="23">
        <v>0</v>
      </c>
    </row>
    <row r="142" spans="1:11" ht="13.4" customHeight="1">
      <c r="A142" t="s">
        <v>78</v>
      </c>
      <c r="B142" t="s">
        <v>318</v>
      </c>
      <c r="C142" s="23">
        <v>0</v>
      </c>
      <c r="D142" s="23">
        <v>0</v>
      </c>
      <c r="E142" s="23">
        <v>0</v>
      </c>
      <c r="F142" s="23">
        <v>0</v>
      </c>
      <c r="G142" s="23">
        <v>0</v>
      </c>
      <c r="H142" s="23">
        <v>0</v>
      </c>
      <c r="I142" s="23">
        <v>0</v>
      </c>
      <c r="J142" s="23">
        <v>0</v>
      </c>
      <c r="K142" s="23">
        <v>0</v>
      </c>
    </row>
    <row r="143" spans="1:11" ht="13.4" customHeight="1">
      <c r="A143" t="s">
        <v>79</v>
      </c>
      <c r="B143" t="s">
        <v>318</v>
      </c>
      <c r="C143" s="23">
        <v>0</v>
      </c>
      <c r="D143" s="23">
        <v>0</v>
      </c>
      <c r="E143" s="23">
        <v>0</v>
      </c>
      <c r="F143" s="23">
        <v>0</v>
      </c>
      <c r="G143" s="23">
        <v>0</v>
      </c>
      <c r="H143" s="23">
        <v>0</v>
      </c>
      <c r="I143" s="23">
        <v>0</v>
      </c>
      <c r="J143" s="23">
        <v>1E-4</v>
      </c>
      <c r="K143" s="23">
        <v>0</v>
      </c>
    </row>
    <row r="144" spans="1:11" ht="13.4" customHeight="1">
      <c r="A144" t="s">
        <v>80</v>
      </c>
      <c r="B144" t="s">
        <v>318</v>
      </c>
      <c r="C144" s="23">
        <v>1E-4</v>
      </c>
      <c r="D144" s="23">
        <v>1E-4</v>
      </c>
      <c r="E144" s="23">
        <v>0</v>
      </c>
      <c r="F144" s="23">
        <v>1E-4</v>
      </c>
      <c r="G144" s="23">
        <v>1E-4</v>
      </c>
      <c r="H144" s="23">
        <v>1E-4</v>
      </c>
      <c r="I144" s="23">
        <v>1E-4</v>
      </c>
      <c r="J144" s="23">
        <v>0</v>
      </c>
      <c r="K144" s="23">
        <v>0</v>
      </c>
    </row>
    <row r="145" spans="1:11" ht="13.4" customHeight="1">
      <c r="A145" t="s">
        <v>81</v>
      </c>
      <c r="B145" t="s">
        <v>318</v>
      </c>
      <c r="C145" s="23">
        <v>0</v>
      </c>
      <c r="D145" s="23">
        <v>0</v>
      </c>
      <c r="E145" s="23">
        <v>1E-4</v>
      </c>
      <c r="F145" s="23">
        <v>1E-4</v>
      </c>
      <c r="G145" s="23">
        <v>0</v>
      </c>
      <c r="H145" s="23">
        <v>0</v>
      </c>
      <c r="I145" s="23">
        <v>0</v>
      </c>
      <c r="J145" s="23">
        <v>0</v>
      </c>
      <c r="K145" s="23">
        <v>0</v>
      </c>
    </row>
    <row r="146" spans="1:11" ht="13.4" customHeight="1">
      <c r="A146" t="s">
        <v>82</v>
      </c>
      <c r="B146" t="s">
        <v>318</v>
      </c>
      <c r="C146" s="23">
        <v>0</v>
      </c>
      <c r="D146" s="23">
        <v>0</v>
      </c>
      <c r="E146" s="23">
        <v>0</v>
      </c>
      <c r="F146" s="23">
        <v>0</v>
      </c>
      <c r="G146" s="23">
        <v>0</v>
      </c>
      <c r="H146" s="23">
        <v>0</v>
      </c>
      <c r="I146" s="23">
        <v>0</v>
      </c>
      <c r="J146" s="23">
        <v>1E-4</v>
      </c>
      <c r="K146" s="23">
        <v>0</v>
      </c>
    </row>
    <row r="147" spans="1:11" ht="13.4" customHeight="1">
      <c r="A147" t="s">
        <v>83</v>
      </c>
      <c r="B147" t="s">
        <v>318</v>
      </c>
      <c r="C147" s="23">
        <v>0</v>
      </c>
      <c r="D147" s="23">
        <v>0</v>
      </c>
      <c r="E147" s="23">
        <v>0</v>
      </c>
      <c r="F147" s="23">
        <v>0</v>
      </c>
      <c r="G147" s="23">
        <v>0</v>
      </c>
      <c r="H147" s="23">
        <v>0</v>
      </c>
      <c r="I147" s="23">
        <v>0</v>
      </c>
      <c r="J147" s="23">
        <v>0</v>
      </c>
      <c r="K147" s="23">
        <v>0</v>
      </c>
    </row>
    <row r="148" spans="1:11" ht="13.4" customHeight="1">
      <c r="A148" t="s">
        <v>84</v>
      </c>
      <c r="B148" t="s">
        <v>318</v>
      </c>
      <c r="C148" s="23">
        <v>1E-4</v>
      </c>
      <c r="D148" s="23">
        <v>0</v>
      </c>
      <c r="E148" s="23">
        <v>0</v>
      </c>
      <c r="F148" s="23">
        <v>1E-4</v>
      </c>
      <c r="G148" s="23">
        <v>0</v>
      </c>
      <c r="H148" s="23">
        <v>2.0000000000000001E-4</v>
      </c>
      <c r="I148" s="23">
        <v>2.0000000000000001E-4</v>
      </c>
      <c r="J148" s="23">
        <v>1E-4</v>
      </c>
      <c r="K148" s="23">
        <v>0</v>
      </c>
    </row>
    <row r="149" spans="1:11" ht="13.4" customHeight="1">
      <c r="A149" t="s">
        <v>85</v>
      </c>
      <c r="B149" t="s">
        <v>318</v>
      </c>
      <c r="C149" s="23">
        <v>0</v>
      </c>
      <c r="D149" s="23">
        <v>0</v>
      </c>
      <c r="E149" s="23">
        <v>0</v>
      </c>
      <c r="F149" s="23">
        <v>0</v>
      </c>
      <c r="G149" s="23">
        <v>0</v>
      </c>
      <c r="H149" s="23">
        <v>0</v>
      </c>
      <c r="I149" s="23">
        <v>0</v>
      </c>
      <c r="J149" s="23">
        <v>2.0000000000000001E-4</v>
      </c>
      <c r="K149" s="23">
        <v>0</v>
      </c>
    </row>
    <row r="150" spans="1:11" ht="13.4" customHeight="1">
      <c r="A150" t="s">
        <v>86</v>
      </c>
      <c r="B150" t="s">
        <v>318</v>
      </c>
      <c r="C150" s="23">
        <v>2.0000000000000001E-4</v>
      </c>
      <c r="D150" s="23">
        <v>2.0000000000000001E-4</v>
      </c>
      <c r="E150" s="23">
        <v>2.0000000000000001E-4</v>
      </c>
      <c r="F150" s="23">
        <v>2.9999999999999997E-4</v>
      </c>
      <c r="G150" s="23">
        <v>2.0000000000000001E-4</v>
      </c>
      <c r="H150" s="23">
        <v>2.0000000000000001E-4</v>
      </c>
      <c r="I150" s="23">
        <v>2.0000000000000001E-4</v>
      </c>
      <c r="J150" s="23">
        <v>2.9999999999999997E-4</v>
      </c>
      <c r="K150" s="23">
        <v>0</v>
      </c>
    </row>
    <row r="151" spans="1:11" ht="13.4" customHeight="1">
      <c r="A151" t="s">
        <v>87</v>
      </c>
      <c r="B151" t="s">
        <v>318</v>
      </c>
      <c r="C151" s="23">
        <v>0</v>
      </c>
      <c r="D151" s="23">
        <v>0</v>
      </c>
      <c r="E151" s="23">
        <v>-1E-4</v>
      </c>
      <c r="F151" s="23">
        <v>-1E-4</v>
      </c>
      <c r="G151" s="23">
        <v>-1E-4</v>
      </c>
      <c r="H151" s="23">
        <v>0</v>
      </c>
      <c r="I151" s="23">
        <v>0</v>
      </c>
      <c r="J151" s="23">
        <v>0</v>
      </c>
      <c r="K151" s="23">
        <v>0</v>
      </c>
    </row>
    <row r="152" spans="1:11" ht="13.4" customHeight="1">
      <c r="A152" t="s">
        <v>88</v>
      </c>
      <c r="B152" t="s">
        <v>318</v>
      </c>
      <c r="C152" s="23">
        <v>-1E-4</v>
      </c>
      <c r="D152" s="23">
        <v>0</v>
      </c>
      <c r="E152" s="23">
        <v>-1E-4</v>
      </c>
      <c r="F152" s="23">
        <v>-1E-4</v>
      </c>
      <c r="G152" s="23">
        <v>0</v>
      </c>
      <c r="H152" s="23">
        <v>-1E-4</v>
      </c>
      <c r="I152" s="23">
        <v>0</v>
      </c>
      <c r="J152" s="23">
        <v>0</v>
      </c>
      <c r="K152" s="23">
        <v>0</v>
      </c>
    </row>
    <row r="153" spans="1:11" ht="13.4" customHeight="1">
      <c r="A153" t="s">
        <v>89</v>
      </c>
      <c r="B153" t="s">
        <v>318</v>
      </c>
      <c r="C153" s="23">
        <v>-6.1000000000000004E-3</v>
      </c>
      <c r="D153" s="23">
        <v>-3.0000000000000001E-3</v>
      </c>
      <c r="E153" s="23">
        <v>-1.32E-2</v>
      </c>
      <c r="F153" s="23">
        <v>-7.0000000000000001E-3</v>
      </c>
      <c r="G153" s="23">
        <v>-5.3E-3</v>
      </c>
      <c r="H153" s="23">
        <v>-2.5000000000000001E-3</v>
      </c>
      <c r="I153" s="23">
        <v>-1.2999999999999999E-3</v>
      </c>
      <c r="J153" s="23">
        <v>-3.3E-3</v>
      </c>
      <c r="K153" s="23">
        <v>-2.0000000000000001E-4</v>
      </c>
    </row>
    <row r="154" spans="1:11" ht="13.4" customHeight="1">
      <c r="A154" t="s">
        <v>90</v>
      </c>
      <c r="B154" t="s">
        <v>318</v>
      </c>
      <c r="C154" s="23">
        <v>-1E-4</v>
      </c>
      <c r="D154" s="23">
        <v>0</v>
      </c>
      <c r="E154" s="23">
        <v>0</v>
      </c>
      <c r="F154" s="23">
        <v>0</v>
      </c>
      <c r="G154" s="23">
        <v>-2.9999999999999997E-4</v>
      </c>
      <c r="H154" s="23">
        <v>-1E-4</v>
      </c>
      <c r="I154" s="23">
        <v>-1E-4</v>
      </c>
      <c r="J154" s="23">
        <v>-2.0000000000000001E-4</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0</v>
      </c>
      <c r="D156" s="23">
        <v>0</v>
      </c>
      <c r="E156" s="23">
        <v>0</v>
      </c>
      <c r="F156" s="23">
        <v>0</v>
      </c>
      <c r="G156" s="23">
        <v>0</v>
      </c>
      <c r="H156" s="23">
        <v>0</v>
      </c>
      <c r="I156" s="23">
        <v>0</v>
      </c>
      <c r="J156" s="23">
        <v>1E-4</v>
      </c>
      <c r="K156" s="23">
        <v>0</v>
      </c>
    </row>
    <row r="157" spans="1:11" ht="13.4" customHeight="1">
      <c r="A157" t="s">
        <v>93</v>
      </c>
      <c r="B157" t="s">
        <v>318</v>
      </c>
      <c r="C157" s="23">
        <v>1E-4</v>
      </c>
      <c r="D157" s="23">
        <v>2.0000000000000001E-4</v>
      </c>
      <c r="E157" s="23">
        <v>1E-4</v>
      </c>
      <c r="F157" s="23">
        <v>1E-4</v>
      </c>
      <c r="G157" s="23">
        <v>1E-4</v>
      </c>
      <c r="H157" s="23">
        <v>0</v>
      </c>
      <c r="I157" s="23">
        <v>0</v>
      </c>
      <c r="J157" s="23">
        <v>0</v>
      </c>
      <c r="K157" s="23">
        <v>1E-4</v>
      </c>
    </row>
    <row r="158" spans="1:11" ht="13.4" customHeight="1">
      <c r="A158" t="s">
        <v>94</v>
      </c>
      <c r="B158" t="s">
        <v>318</v>
      </c>
      <c r="C158" s="23">
        <v>1E-4</v>
      </c>
      <c r="D158" s="23">
        <v>1E-4</v>
      </c>
      <c r="E158" s="23">
        <v>1E-4</v>
      </c>
      <c r="F158" s="23">
        <v>1E-4</v>
      </c>
      <c r="G158" s="23">
        <v>1E-4</v>
      </c>
      <c r="H158" s="23">
        <v>0</v>
      </c>
      <c r="I158" s="23">
        <v>0</v>
      </c>
      <c r="J158" s="23">
        <v>2.0000000000000001E-4</v>
      </c>
      <c r="K158" s="23">
        <v>0</v>
      </c>
    </row>
    <row r="159" spans="1:11" ht="13.4" customHeight="1">
      <c r="A159" t="s">
        <v>95</v>
      </c>
      <c r="B159" t="s">
        <v>318</v>
      </c>
      <c r="C159" s="23">
        <v>0</v>
      </c>
      <c r="D159" s="23">
        <v>0</v>
      </c>
      <c r="E159" s="23">
        <v>0</v>
      </c>
      <c r="F159" s="23">
        <v>0</v>
      </c>
      <c r="G159" s="23">
        <v>1E-4</v>
      </c>
      <c r="H159" s="23">
        <v>0</v>
      </c>
      <c r="I159" s="23">
        <v>0</v>
      </c>
      <c r="J159" s="23">
        <v>0</v>
      </c>
      <c r="K159" s="23">
        <v>0</v>
      </c>
    </row>
    <row r="160" spans="1:11" ht="13.4" customHeight="1">
      <c r="A160" t="s">
        <v>96</v>
      </c>
      <c r="B160" t="s">
        <v>318</v>
      </c>
      <c r="C160" s="23">
        <v>1E-4</v>
      </c>
      <c r="D160" s="23">
        <v>1E-4</v>
      </c>
      <c r="E160" s="23">
        <v>0</v>
      </c>
      <c r="F160" s="23">
        <v>1E-4</v>
      </c>
      <c r="G160" s="23">
        <v>0</v>
      </c>
      <c r="H160" s="23">
        <v>1E-4</v>
      </c>
      <c r="I160" s="23">
        <v>0</v>
      </c>
      <c r="J160" s="23">
        <v>0</v>
      </c>
      <c r="K160" s="23">
        <v>0</v>
      </c>
    </row>
    <row r="161" spans="1:11" ht="13.4" customHeight="1">
      <c r="A161" t="s">
        <v>97</v>
      </c>
      <c r="B161" t="s">
        <v>318</v>
      </c>
      <c r="C161" s="23">
        <v>-1E-4</v>
      </c>
      <c r="D161" s="23">
        <v>-1E-4</v>
      </c>
      <c r="E161" s="23">
        <v>-1E-4</v>
      </c>
      <c r="F161" s="23">
        <v>-1E-4</v>
      </c>
      <c r="G161" s="23">
        <v>-1E-4</v>
      </c>
      <c r="H161" s="23">
        <v>-1E-4</v>
      </c>
      <c r="I161" s="23">
        <v>0</v>
      </c>
      <c r="J161" s="23">
        <v>-1E-4</v>
      </c>
      <c r="K161" s="23">
        <v>0</v>
      </c>
    </row>
    <row r="162" spans="1:11" ht="13.4" customHeight="1">
      <c r="A162" t="s">
        <v>98</v>
      </c>
      <c r="B162" t="s">
        <v>318</v>
      </c>
      <c r="C162" s="23">
        <v>0</v>
      </c>
      <c r="D162" s="23">
        <v>0</v>
      </c>
      <c r="E162" s="23">
        <v>1E-4</v>
      </c>
      <c r="F162" s="23">
        <v>0</v>
      </c>
      <c r="G162" s="23">
        <v>0</v>
      </c>
      <c r="H162" s="23">
        <v>1E-4</v>
      </c>
      <c r="I162" s="23">
        <v>0</v>
      </c>
      <c r="J162" s="23">
        <v>0</v>
      </c>
      <c r="K162" s="23">
        <v>1E-4</v>
      </c>
    </row>
    <row r="163" spans="1:11" ht="13.4" customHeight="1">
      <c r="A163" t="s">
        <v>99</v>
      </c>
      <c r="B163" t="s">
        <v>317</v>
      </c>
      <c r="C163" s="23">
        <v>0</v>
      </c>
      <c r="D163" s="23">
        <v>0</v>
      </c>
      <c r="E163" s="23">
        <v>0</v>
      </c>
      <c r="F163" s="23">
        <v>1E-4</v>
      </c>
      <c r="G163" s="23">
        <v>0</v>
      </c>
      <c r="H163" s="23">
        <v>0</v>
      </c>
      <c r="I163" s="23">
        <v>1E-4</v>
      </c>
      <c r="J163" s="23">
        <v>1E-4</v>
      </c>
      <c r="K163" s="23">
        <v>0</v>
      </c>
    </row>
    <row r="164" spans="1:11" ht="13.4" customHeight="1">
      <c r="A164" t="s">
        <v>100</v>
      </c>
      <c r="B164" t="s">
        <v>317</v>
      </c>
      <c r="C164" s="23">
        <v>2.9999999999999997E-4</v>
      </c>
      <c r="D164" s="23">
        <v>2.9999999999999997E-4</v>
      </c>
      <c r="E164" s="23">
        <v>4.0000000000000002E-4</v>
      </c>
      <c r="F164" s="23">
        <v>4.0000000000000002E-4</v>
      </c>
      <c r="G164" s="23">
        <v>5.9999999999999995E-4</v>
      </c>
      <c r="H164" s="23">
        <v>2.0000000000000001E-4</v>
      </c>
      <c r="I164" s="23">
        <v>2.9999999999999997E-4</v>
      </c>
      <c r="J164" s="23">
        <v>2.9999999999999997E-4</v>
      </c>
      <c r="K164" s="23">
        <v>2.9999999999999997E-4</v>
      </c>
    </row>
    <row r="165" spans="1:11" ht="13.4" customHeight="1">
      <c r="A165" t="s">
        <v>101</v>
      </c>
      <c r="B165" t="s">
        <v>317</v>
      </c>
      <c r="C165" s="23">
        <v>0</v>
      </c>
      <c r="D165" s="23">
        <v>0</v>
      </c>
      <c r="E165" s="23">
        <v>1E-4</v>
      </c>
      <c r="F165" s="23">
        <v>0</v>
      </c>
      <c r="G165" s="23">
        <v>1E-4</v>
      </c>
      <c r="H165" s="23">
        <v>1E-4</v>
      </c>
      <c r="I165" s="23">
        <v>0</v>
      </c>
      <c r="J165" s="23">
        <v>0</v>
      </c>
      <c r="K165" s="23">
        <v>0</v>
      </c>
    </row>
    <row r="166" spans="1:11" ht="13.4" customHeight="1">
      <c r="A166" t="s">
        <v>102</v>
      </c>
      <c r="B166" t="s">
        <v>317</v>
      </c>
      <c r="C166" s="23">
        <v>1E-4</v>
      </c>
      <c r="D166" s="23">
        <v>1E-4</v>
      </c>
      <c r="E166" s="23">
        <v>2.0000000000000001E-4</v>
      </c>
      <c r="F166" s="23">
        <v>1E-4</v>
      </c>
      <c r="G166" s="23">
        <v>2.0000000000000001E-4</v>
      </c>
      <c r="H166" s="23">
        <v>1E-4</v>
      </c>
      <c r="I166" s="23">
        <v>1E-4</v>
      </c>
      <c r="J166" s="23">
        <v>0</v>
      </c>
      <c r="K166" s="23">
        <v>2.0000000000000001E-4</v>
      </c>
    </row>
    <row r="167" spans="1:11" ht="13.4" customHeight="1">
      <c r="A167" t="s">
        <v>103</v>
      </c>
      <c r="B167" t="s">
        <v>317</v>
      </c>
      <c r="C167" s="23">
        <v>1E-4</v>
      </c>
      <c r="D167" s="23">
        <v>1E-4</v>
      </c>
      <c r="E167" s="23">
        <v>1E-4</v>
      </c>
      <c r="F167" s="23">
        <v>1E-4</v>
      </c>
      <c r="G167" s="23">
        <v>1E-4</v>
      </c>
      <c r="H167" s="23">
        <v>0</v>
      </c>
      <c r="I167" s="23">
        <v>0</v>
      </c>
      <c r="J167" s="23">
        <v>0</v>
      </c>
      <c r="K167" s="23">
        <v>0</v>
      </c>
    </row>
    <row r="168" spans="1:11" ht="13.4" customHeight="1">
      <c r="A168" t="s">
        <v>104</v>
      </c>
      <c r="B168" t="s">
        <v>316</v>
      </c>
      <c r="C168" s="23">
        <v>4.0000000000000002E-4</v>
      </c>
      <c r="D168" s="23">
        <v>5.0000000000000001E-4</v>
      </c>
      <c r="E168" s="23">
        <v>5.0000000000000001E-4</v>
      </c>
      <c r="F168" s="23">
        <v>4.0000000000000002E-4</v>
      </c>
      <c r="G168" s="23">
        <v>4.0000000000000002E-4</v>
      </c>
      <c r="H168" s="23">
        <v>2.0000000000000001E-4</v>
      </c>
      <c r="I168" s="23">
        <v>5.0000000000000001E-4</v>
      </c>
      <c r="J168" s="23">
        <v>2.0000000000000001E-4</v>
      </c>
      <c r="K168" s="23">
        <v>5.0000000000000001E-4</v>
      </c>
    </row>
    <row r="169" spans="1:11" ht="13.4" customHeight="1">
      <c r="A169" t="s">
        <v>105</v>
      </c>
      <c r="B169" t="s">
        <v>316</v>
      </c>
      <c r="C169" s="23">
        <v>2.0000000000000001E-4</v>
      </c>
      <c r="D169" s="23">
        <v>2.0000000000000001E-4</v>
      </c>
      <c r="E169" s="23">
        <v>2.0000000000000001E-4</v>
      </c>
      <c r="F169" s="23">
        <v>1E-4</v>
      </c>
      <c r="G169" s="23">
        <v>1E-4</v>
      </c>
      <c r="H169" s="23">
        <v>1E-4</v>
      </c>
      <c r="I169" s="23">
        <v>1E-4</v>
      </c>
      <c r="J169" s="23">
        <v>1E-4</v>
      </c>
      <c r="K169" s="23">
        <v>2.0000000000000001E-4</v>
      </c>
    </row>
    <row r="170" spans="1:11" ht="13.4" customHeight="1">
      <c r="A170" t="s">
        <v>106</v>
      </c>
      <c r="B170" t="s">
        <v>316</v>
      </c>
      <c r="C170" s="23">
        <v>5.9999999999999995E-4</v>
      </c>
      <c r="D170" s="23">
        <v>5.9999999999999995E-4</v>
      </c>
      <c r="E170" s="23">
        <v>6.9999999999999999E-4</v>
      </c>
      <c r="F170" s="23">
        <v>6.9999999999999999E-4</v>
      </c>
      <c r="G170" s="23">
        <v>5.9999999999999995E-4</v>
      </c>
      <c r="H170" s="23">
        <v>6.9999999999999999E-4</v>
      </c>
      <c r="I170" s="23">
        <v>4.0000000000000002E-4</v>
      </c>
      <c r="J170" s="23">
        <v>5.9999999999999995E-4</v>
      </c>
      <c r="K170" s="23">
        <v>2.9999999999999997E-4</v>
      </c>
    </row>
    <row r="171" spans="1:11" ht="13.4" customHeight="1">
      <c r="A171" t="s">
        <v>107</v>
      </c>
      <c r="B171" t="s">
        <v>316</v>
      </c>
      <c r="C171" s="23">
        <v>2.2000000000000001E-3</v>
      </c>
      <c r="D171" s="23">
        <v>2.0999999999999999E-3</v>
      </c>
      <c r="E171" s="23">
        <v>2.3E-3</v>
      </c>
      <c r="F171" s="23">
        <v>2.3E-3</v>
      </c>
      <c r="G171" s="23">
        <v>2.3999999999999998E-3</v>
      </c>
      <c r="H171" s="23">
        <v>1.6000000000000001E-3</v>
      </c>
      <c r="I171" s="23">
        <v>2.3E-3</v>
      </c>
      <c r="J171" s="23">
        <v>2.3E-3</v>
      </c>
      <c r="K171" s="23">
        <v>2.5000000000000001E-3</v>
      </c>
    </row>
    <row r="172" spans="1:11" ht="13.4" customHeight="1">
      <c r="A172" t="s">
        <v>108</v>
      </c>
      <c r="B172" t="s">
        <v>315</v>
      </c>
      <c r="C172" s="23">
        <v>3.0999999999999999E-3</v>
      </c>
      <c r="D172" s="23">
        <v>3.0999999999999999E-3</v>
      </c>
      <c r="E172" s="23">
        <v>3.5000000000000001E-3</v>
      </c>
      <c r="F172" s="23">
        <v>3.0999999999999999E-3</v>
      </c>
      <c r="G172" s="23">
        <v>3.5999999999999999E-3</v>
      </c>
      <c r="H172" s="23">
        <v>2.5000000000000001E-3</v>
      </c>
      <c r="I172" s="23">
        <v>3.5999999999999999E-3</v>
      </c>
      <c r="J172" s="23">
        <v>2.8E-3</v>
      </c>
      <c r="K172" s="23">
        <v>2.3E-3</v>
      </c>
    </row>
    <row r="173" spans="1:11" ht="13.4" customHeight="1">
      <c r="A173" t="s">
        <v>109</v>
      </c>
      <c r="B173" t="s">
        <v>314</v>
      </c>
      <c r="C173" s="23">
        <v>8.0000000000000004E-4</v>
      </c>
      <c r="D173" s="23">
        <v>8.9999999999999998E-4</v>
      </c>
      <c r="E173" s="23">
        <v>8.9999999999999998E-4</v>
      </c>
      <c r="F173" s="23">
        <v>8.0000000000000004E-4</v>
      </c>
      <c r="G173" s="23">
        <v>8.9999999999999998E-4</v>
      </c>
      <c r="H173" s="23">
        <v>5.9999999999999995E-4</v>
      </c>
      <c r="I173" s="23">
        <v>8.9999999999999998E-4</v>
      </c>
      <c r="J173" s="23">
        <v>5.9999999999999995E-4</v>
      </c>
      <c r="K173" s="23">
        <v>6.9999999999999999E-4</v>
      </c>
    </row>
    <row r="174" spans="1:11" ht="13.4" customHeight="1">
      <c r="A174" t="s">
        <v>110</v>
      </c>
      <c r="B174" t="s">
        <v>313</v>
      </c>
      <c r="C174" s="23">
        <v>2.0000000000000001E-4</v>
      </c>
      <c r="D174" s="23">
        <v>2.0000000000000001E-4</v>
      </c>
      <c r="E174" s="23">
        <v>2.0000000000000001E-4</v>
      </c>
      <c r="F174" s="23">
        <v>2.9999999999999997E-4</v>
      </c>
      <c r="G174" s="23">
        <v>2.0000000000000001E-4</v>
      </c>
      <c r="H174" s="23">
        <v>1E-4</v>
      </c>
      <c r="I174" s="23">
        <v>2.9999999999999997E-4</v>
      </c>
      <c r="J174" s="23">
        <v>5.0000000000000001E-4</v>
      </c>
      <c r="K174" s="23">
        <v>1E-4</v>
      </c>
    </row>
    <row r="175" spans="1:11" ht="13.4" customHeight="1">
      <c r="A175" t="s">
        <v>111</v>
      </c>
      <c r="B175" t="s">
        <v>313</v>
      </c>
      <c r="C175" s="23">
        <v>0</v>
      </c>
      <c r="D175" s="23">
        <v>-1E-4</v>
      </c>
      <c r="E175" s="23">
        <v>0</v>
      </c>
      <c r="F175" s="23">
        <v>-1E-4</v>
      </c>
      <c r="G175" s="23">
        <v>-1E-4</v>
      </c>
      <c r="H175" s="23">
        <v>0</v>
      </c>
      <c r="I175" s="23">
        <v>0</v>
      </c>
      <c r="J175" s="23">
        <v>0</v>
      </c>
      <c r="K175" s="23">
        <v>0</v>
      </c>
    </row>
    <row r="176" spans="1:11" ht="13.4" customHeight="1">
      <c r="A176" t="s">
        <v>112</v>
      </c>
      <c r="B176" t="s">
        <v>312</v>
      </c>
      <c r="C176" s="23">
        <v>6.9999999999999999E-4</v>
      </c>
      <c r="D176" s="23">
        <v>6.9999999999999999E-4</v>
      </c>
      <c r="E176" s="23">
        <v>6.9999999999999999E-4</v>
      </c>
      <c r="F176" s="23">
        <v>8.0000000000000004E-4</v>
      </c>
      <c r="G176" s="23">
        <v>8.0000000000000004E-4</v>
      </c>
      <c r="H176" s="23">
        <v>5.9999999999999995E-4</v>
      </c>
      <c r="I176" s="23">
        <v>8.0000000000000004E-4</v>
      </c>
      <c r="J176" s="23">
        <v>5.0000000000000001E-4</v>
      </c>
      <c r="K176" s="23">
        <v>4.0000000000000002E-4</v>
      </c>
    </row>
    <row r="177" spans="1:11" ht="13.4" customHeight="1">
      <c r="A177" t="s">
        <v>113</v>
      </c>
      <c r="B177" t="s">
        <v>312</v>
      </c>
      <c r="C177" s="23">
        <v>4.0000000000000002E-4</v>
      </c>
      <c r="D177" s="23">
        <v>4.0000000000000002E-4</v>
      </c>
      <c r="E177" s="23">
        <v>2.9999999999999997E-4</v>
      </c>
      <c r="F177" s="23">
        <v>4.0000000000000002E-4</v>
      </c>
      <c r="G177" s="23">
        <v>1E-4</v>
      </c>
      <c r="H177" s="23">
        <v>5.9999999999999995E-4</v>
      </c>
      <c r="I177" s="23">
        <v>1E-4</v>
      </c>
      <c r="J177" s="23">
        <v>1E-4</v>
      </c>
      <c r="K177" s="23">
        <v>1E-4</v>
      </c>
    </row>
    <row r="178" spans="1:11" ht="13.4" customHeight="1">
      <c r="A178" t="s">
        <v>114</v>
      </c>
      <c r="B178" t="s">
        <v>312</v>
      </c>
      <c r="C178" s="23">
        <v>2.0000000000000001E-4</v>
      </c>
      <c r="D178" s="23">
        <v>1E-4</v>
      </c>
      <c r="E178" s="23">
        <v>1E-4</v>
      </c>
      <c r="F178" s="23">
        <v>2.0000000000000001E-4</v>
      </c>
      <c r="G178" s="23">
        <v>2.0000000000000001E-4</v>
      </c>
      <c r="H178" s="23">
        <v>2.0000000000000001E-4</v>
      </c>
      <c r="I178" s="23">
        <v>5.0000000000000001E-4</v>
      </c>
      <c r="J178" s="23">
        <v>2.9999999999999997E-4</v>
      </c>
      <c r="K178" s="23">
        <v>0</v>
      </c>
    </row>
    <row r="179" spans="1:11" ht="13.4" customHeight="1">
      <c r="A179" t="s">
        <v>115</v>
      </c>
      <c r="B179" t="s">
        <v>312</v>
      </c>
      <c r="C179" s="23">
        <v>1E-4</v>
      </c>
      <c r="D179" s="23">
        <v>1E-4</v>
      </c>
      <c r="E179" s="23">
        <v>1E-4</v>
      </c>
      <c r="F179" s="23">
        <v>1E-4</v>
      </c>
      <c r="G179" s="23">
        <v>1E-4</v>
      </c>
      <c r="H179" s="23">
        <v>1E-4</v>
      </c>
      <c r="I179" s="23">
        <v>0</v>
      </c>
      <c r="J179" s="23">
        <v>1E-4</v>
      </c>
      <c r="K179" s="23">
        <v>0</v>
      </c>
    </row>
    <row r="180" spans="1:11" ht="13.4" customHeight="1">
      <c r="A180" t="s">
        <v>116</v>
      </c>
      <c r="B180" t="s">
        <v>312</v>
      </c>
      <c r="C180" s="23">
        <v>1E-4</v>
      </c>
      <c r="D180" s="23">
        <v>1E-4</v>
      </c>
      <c r="E180" s="23">
        <v>2.0000000000000001E-4</v>
      </c>
      <c r="F180" s="23">
        <v>1E-4</v>
      </c>
      <c r="G180" s="23">
        <v>1E-4</v>
      </c>
      <c r="H180" s="23">
        <v>1E-4</v>
      </c>
      <c r="I180" s="23">
        <v>1E-4</v>
      </c>
      <c r="J180" s="23">
        <v>1E-4</v>
      </c>
      <c r="K180" s="23">
        <v>1E-4</v>
      </c>
    </row>
    <row r="181" spans="1:11" ht="13.4" customHeight="1">
      <c r="A181" t="s">
        <v>117</v>
      </c>
      <c r="B181" t="s">
        <v>312</v>
      </c>
      <c r="C181" s="23">
        <v>4.0000000000000002E-4</v>
      </c>
      <c r="D181" s="23">
        <v>4.0000000000000002E-4</v>
      </c>
      <c r="E181" s="23">
        <v>4.0000000000000002E-4</v>
      </c>
      <c r="F181" s="23">
        <v>4.0000000000000002E-4</v>
      </c>
      <c r="G181" s="23">
        <v>2.9999999999999997E-4</v>
      </c>
      <c r="H181" s="23">
        <v>2.9999999999999997E-4</v>
      </c>
      <c r="I181" s="23">
        <v>2.0000000000000001E-4</v>
      </c>
      <c r="J181" s="23">
        <v>2.9999999999999997E-4</v>
      </c>
      <c r="K181" s="23">
        <v>1E-4</v>
      </c>
    </row>
    <row r="182" spans="1:11" ht="13.4" customHeight="1">
      <c r="A182" t="s">
        <v>118</v>
      </c>
      <c r="B182" t="s">
        <v>311</v>
      </c>
      <c r="C182" s="23">
        <v>0</v>
      </c>
      <c r="D182" s="23">
        <v>-1E-4</v>
      </c>
      <c r="E182" s="23">
        <v>0</v>
      </c>
      <c r="F182" s="23">
        <v>0</v>
      </c>
      <c r="G182" s="23">
        <v>0</v>
      </c>
      <c r="H182" s="23">
        <v>0</v>
      </c>
      <c r="I182" s="23">
        <v>-1E-4</v>
      </c>
      <c r="J182" s="23">
        <v>0</v>
      </c>
      <c r="K182" s="23">
        <v>-1E-4</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0</v>
      </c>
      <c r="D184" s="23">
        <v>1E-4</v>
      </c>
      <c r="E184" s="23">
        <v>0</v>
      </c>
      <c r="F184" s="23">
        <v>0</v>
      </c>
      <c r="G184" s="23">
        <v>0</v>
      </c>
      <c r="H184" s="23">
        <v>0</v>
      </c>
      <c r="I184" s="23">
        <v>1E-4</v>
      </c>
      <c r="J184" s="23">
        <v>0</v>
      </c>
      <c r="K184" s="23">
        <v>0</v>
      </c>
    </row>
    <row r="185" spans="1:11" ht="13.4" customHeight="1">
      <c r="A185" t="s">
        <v>121</v>
      </c>
      <c r="B185" t="s">
        <v>311</v>
      </c>
      <c r="C185" s="23">
        <v>-6.9999999999999999E-4</v>
      </c>
      <c r="D185" s="23">
        <v>-1.1000000000000001E-3</v>
      </c>
      <c r="E185" s="23">
        <v>-6.9999999999999999E-4</v>
      </c>
      <c r="F185" s="23">
        <v>-4.0000000000000002E-4</v>
      </c>
      <c r="G185" s="23">
        <v>-5.0000000000000001E-4</v>
      </c>
      <c r="H185" s="23">
        <v>-2.9999999999999997E-4</v>
      </c>
      <c r="I185" s="23">
        <v>-6.9999999999999999E-4</v>
      </c>
      <c r="J185" s="23">
        <v>-1E-4</v>
      </c>
      <c r="K185" s="23">
        <v>-8.9999999999999998E-4</v>
      </c>
    </row>
    <row r="186" spans="1:11" ht="13.4" customHeight="1">
      <c r="A186" t="s">
        <v>122</v>
      </c>
      <c r="B186" t="s">
        <v>311</v>
      </c>
      <c r="C186" s="23">
        <v>2.0000000000000001E-4</v>
      </c>
      <c r="D186" s="23">
        <v>2.0000000000000001E-4</v>
      </c>
      <c r="E186" s="23">
        <v>2.9999999999999997E-4</v>
      </c>
      <c r="F186" s="23">
        <v>1E-4</v>
      </c>
      <c r="G186" s="23">
        <v>2.0000000000000001E-4</v>
      </c>
      <c r="H186" s="23">
        <v>1E-4</v>
      </c>
      <c r="I186" s="23">
        <v>2.9999999999999997E-4</v>
      </c>
      <c r="J186" s="23">
        <v>0</v>
      </c>
      <c r="K186" s="23">
        <v>2.0000000000000001E-4</v>
      </c>
    </row>
    <row r="187" spans="1:11" ht="13.4" customHeight="1">
      <c r="A187" t="s">
        <v>123</v>
      </c>
      <c r="B187" t="s">
        <v>311</v>
      </c>
      <c r="C187" s="23">
        <v>0</v>
      </c>
      <c r="D187" s="23">
        <v>0</v>
      </c>
      <c r="E187" s="23">
        <v>0</v>
      </c>
      <c r="F187" s="23">
        <v>0</v>
      </c>
      <c r="G187" s="23">
        <v>0</v>
      </c>
      <c r="H187" s="23">
        <v>0</v>
      </c>
      <c r="I187" s="23">
        <v>1E-4</v>
      </c>
      <c r="J187" s="23">
        <v>0</v>
      </c>
      <c r="K187" s="23">
        <v>1E-4</v>
      </c>
    </row>
    <row r="188" spans="1:11" ht="13.4" customHeight="1">
      <c r="A188" t="s">
        <v>124</v>
      </c>
      <c r="B188" t="s">
        <v>310</v>
      </c>
      <c r="C188" s="23">
        <v>3.0999999999999999E-3</v>
      </c>
      <c r="D188" s="23">
        <v>4.1999999999999997E-3</v>
      </c>
      <c r="E188" s="23">
        <v>4.0000000000000001E-3</v>
      </c>
      <c r="F188" s="23">
        <v>2E-3</v>
      </c>
      <c r="G188" s="23">
        <v>3.0999999999999999E-3</v>
      </c>
      <c r="H188" s="23">
        <v>1.5E-3</v>
      </c>
      <c r="I188" s="23">
        <v>2.2000000000000001E-3</v>
      </c>
      <c r="J188" s="23">
        <v>1E-3</v>
      </c>
      <c r="K188" s="23">
        <v>1E-3</v>
      </c>
    </row>
    <row r="189" spans="1:11" ht="13.4" customHeight="1">
      <c r="A189" t="s">
        <v>125</v>
      </c>
      <c r="B189" t="s">
        <v>310</v>
      </c>
      <c r="C189" s="23">
        <v>1E-4</v>
      </c>
      <c r="D189" s="23">
        <v>1E-4</v>
      </c>
      <c r="E189" s="23">
        <v>1E-4</v>
      </c>
      <c r="F189" s="23">
        <v>1E-4</v>
      </c>
      <c r="G189" s="23">
        <v>0</v>
      </c>
      <c r="H189" s="23">
        <v>0</v>
      </c>
      <c r="I189" s="23">
        <v>0</v>
      </c>
      <c r="J189" s="23">
        <v>0</v>
      </c>
      <c r="K189" s="23">
        <v>0</v>
      </c>
    </row>
    <row r="190" spans="1:11" ht="13.4" customHeight="1">
      <c r="A190" t="s">
        <v>126</v>
      </c>
      <c r="B190" t="s">
        <v>310</v>
      </c>
      <c r="C190" s="23">
        <v>4.0000000000000002E-4</v>
      </c>
      <c r="D190" s="23">
        <v>5.9999999999999995E-4</v>
      </c>
      <c r="E190" s="23">
        <v>4.0000000000000002E-4</v>
      </c>
      <c r="F190" s="23">
        <v>2.9999999999999997E-4</v>
      </c>
      <c r="G190" s="23">
        <v>2.9999999999999997E-4</v>
      </c>
      <c r="H190" s="23">
        <v>2.0000000000000001E-4</v>
      </c>
      <c r="I190" s="23">
        <v>2.0000000000000001E-4</v>
      </c>
      <c r="J190" s="23">
        <v>1E-4</v>
      </c>
      <c r="K190" s="23">
        <v>2.9999999999999997E-4</v>
      </c>
    </row>
    <row r="191" spans="1:11" ht="13.4" customHeight="1">
      <c r="A191" t="s">
        <v>127</v>
      </c>
      <c r="B191" t="s">
        <v>309</v>
      </c>
      <c r="C191" s="23">
        <v>1E-4</v>
      </c>
      <c r="D191" s="23">
        <v>2.0000000000000001E-4</v>
      </c>
      <c r="E191" s="23">
        <v>1E-4</v>
      </c>
      <c r="F191" s="23">
        <v>2.0000000000000001E-4</v>
      </c>
      <c r="G191" s="23">
        <v>1E-4</v>
      </c>
      <c r="H191" s="23">
        <v>1E-4</v>
      </c>
      <c r="I191" s="23">
        <v>1E-4</v>
      </c>
      <c r="J191" s="23">
        <v>1E-4</v>
      </c>
      <c r="K191" s="23">
        <v>0</v>
      </c>
    </row>
    <row r="192" spans="1:11" ht="13.4" customHeight="1">
      <c r="A192" t="s">
        <v>128</v>
      </c>
      <c r="B192" t="s">
        <v>309</v>
      </c>
      <c r="C192" s="23">
        <v>5.1000000000000004E-3</v>
      </c>
      <c r="D192" s="23">
        <v>5.4000000000000003E-3</v>
      </c>
      <c r="E192" s="23">
        <v>5.4999999999999997E-3</v>
      </c>
      <c r="F192" s="23">
        <v>5.0000000000000001E-3</v>
      </c>
      <c r="G192" s="23">
        <v>5.8999999999999999E-3</v>
      </c>
      <c r="H192" s="23">
        <v>3.3999999999999998E-3</v>
      </c>
      <c r="I192" s="23">
        <v>5.7000000000000002E-3</v>
      </c>
      <c r="J192" s="23">
        <v>4.3E-3</v>
      </c>
      <c r="K192" s="23">
        <v>4.4999999999999997E-3</v>
      </c>
    </row>
    <row r="193" spans="1:11" ht="13.4" customHeight="1">
      <c r="A193" t="s">
        <v>129</v>
      </c>
      <c r="B193" t="s">
        <v>309</v>
      </c>
      <c r="C193" s="23">
        <v>1.1000000000000001E-3</v>
      </c>
      <c r="D193" s="23">
        <v>1.8E-3</v>
      </c>
      <c r="E193" s="23">
        <v>1.1999999999999999E-3</v>
      </c>
      <c r="F193" s="23">
        <v>8.9999999999999998E-4</v>
      </c>
      <c r="G193" s="23">
        <v>5.0000000000000001E-4</v>
      </c>
      <c r="H193" s="23">
        <v>4.0000000000000002E-4</v>
      </c>
      <c r="I193" s="23">
        <v>2.9999999999999997E-4</v>
      </c>
      <c r="J193" s="23">
        <v>2.0000000000000001E-4</v>
      </c>
      <c r="K193" s="23">
        <v>5.0000000000000001E-4</v>
      </c>
    </row>
    <row r="194" spans="1:11" ht="13.4" customHeight="1">
      <c r="A194" t="s">
        <v>130</v>
      </c>
      <c r="B194" t="s">
        <v>308</v>
      </c>
      <c r="C194" s="23">
        <v>2E-3</v>
      </c>
      <c r="D194" s="23">
        <v>2.2000000000000001E-3</v>
      </c>
      <c r="E194" s="23">
        <v>2.2000000000000001E-3</v>
      </c>
      <c r="F194" s="23">
        <v>1.6999999999999999E-3</v>
      </c>
      <c r="G194" s="23">
        <v>1.5E-3</v>
      </c>
      <c r="H194" s="23">
        <v>1.6000000000000001E-3</v>
      </c>
      <c r="I194" s="23">
        <v>1E-3</v>
      </c>
      <c r="J194" s="23">
        <v>1.5E-3</v>
      </c>
      <c r="K194" s="23">
        <v>2.3E-3</v>
      </c>
    </row>
    <row r="195" spans="1:11" ht="13.4" customHeight="1">
      <c r="A195" t="s">
        <v>131</v>
      </c>
      <c r="B195" t="s">
        <v>308</v>
      </c>
      <c r="C195" s="23">
        <v>4.0000000000000002E-4</v>
      </c>
      <c r="D195" s="23">
        <v>5.0000000000000001E-4</v>
      </c>
      <c r="E195" s="23">
        <v>5.0000000000000001E-4</v>
      </c>
      <c r="F195" s="23">
        <v>2.0000000000000001E-4</v>
      </c>
      <c r="G195" s="23">
        <v>2.0000000000000001E-4</v>
      </c>
      <c r="H195" s="23">
        <v>1E-4</v>
      </c>
      <c r="I195" s="23">
        <v>1E-4</v>
      </c>
      <c r="J195" s="23">
        <v>2.0000000000000001E-4</v>
      </c>
      <c r="K195" s="23">
        <v>6.9999999999999999E-4</v>
      </c>
    </row>
    <row r="196" spans="1:11" ht="13.4" customHeight="1">
      <c r="A196" t="s">
        <v>132</v>
      </c>
      <c r="B196" t="s">
        <v>307</v>
      </c>
      <c r="C196" s="23">
        <v>1E-4</v>
      </c>
      <c r="D196" s="23">
        <v>1E-4</v>
      </c>
      <c r="E196" s="23">
        <v>1E-4</v>
      </c>
      <c r="F196" s="23">
        <v>1E-4</v>
      </c>
      <c r="G196" s="23">
        <v>1E-4</v>
      </c>
      <c r="H196" s="23">
        <v>1E-4</v>
      </c>
      <c r="I196" s="23">
        <v>1E-4</v>
      </c>
      <c r="J196" s="23">
        <v>1E-4</v>
      </c>
      <c r="K196" s="23">
        <v>1E-4</v>
      </c>
    </row>
    <row r="197" spans="1:11" ht="13.4" customHeight="1">
      <c r="A197" t="s">
        <v>133</v>
      </c>
      <c r="B197" t="s">
        <v>307</v>
      </c>
      <c r="C197" s="23">
        <v>1E-4</v>
      </c>
      <c r="D197" s="23">
        <v>2.0000000000000001E-4</v>
      </c>
      <c r="E197" s="23">
        <v>2.0000000000000001E-4</v>
      </c>
      <c r="F197" s="23">
        <v>1E-4</v>
      </c>
      <c r="G197" s="23">
        <v>2.0000000000000001E-4</v>
      </c>
      <c r="H197" s="23">
        <v>1E-4</v>
      </c>
      <c r="I197" s="23">
        <v>1E-4</v>
      </c>
      <c r="J197" s="23">
        <v>1E-4</v>
      </c>
      <c r="K197" s="23">
        <v>1E-4</v>
      </c>
    </row>
    <row r="198" spans="1:11" ht="13.4" customHeight="1">
      <c r="A198" t="s">
        <v>134</v>
      </c>
      <c r="B198" t="s">
        <v>306</v>
      </c>
      <c r="C198" s="23">
        <v>2.0000000000000001E-4</v>
      </c>
      <c r="D198" s="23">
        <v>2.0000000000000001E-4</v>
      </c>
      <c r="E198" s="23">
        <v>2.0000000000000001E-4</v>
      </c>
      <c r="F198" s="23">
        <v>2.0000000000000001E-4</v>
      </c>
      <c r="G198" s="23">
        <v>2.0000000000000001E-4</v>
      </c>
      <c r="H198" s="23">
        <v>1E-4</v>
      </c>
      <c r="I198" s="23">
        <v>4.0000000000000002E-4</v>
      </c>
      <c r="J198" s="23">
        <v>5.0000000000000001E-4</v>
      </c>
      <c r="K198" s="23">
        <v>1.6000000000000001E-3</v>
      </c>
    </row>
    <row r="199" spans="1:11" ht="13.4" customHeight="1">
      <c r="A199" t="s">
        <v>135</v>
      </c>
      <c r="B199" t="s">
        <v>306</v>
      </c>
      <c r="C199" s="23">
        <v>1E-4</v>
      </c>
      <c r="D199" s="23">
        <v>1E-4</v>
      </c>
      <c r="E199" s="23">
        <v>1E-4</v>
      </c>
      <c r="F199" s="23">
        <v>1E-4</v>
      </c>
      <c r="G199" s="23">
        <v>1E-4</v>
      </c>
      <c r="H199" s="23">
        <v>1E-4</v>
      </c>
      <c r="I199" s="23">
        <v>1E-4</v>
      </c>
      <c r="J199" s="23">
        <v>1E-4</v>
      </c>
      <c r="K199" s="23">
        <v>2.9999999999999997E-4</v>
      </c>
    </row>
    <row r="200" spans="1:11" ht="13.4" customHeight="1">
      <c r="A200" t="s">
        <v>136</v>
      </c>
      <c r="B200" t="s">
        <v>306</v>
      </c>
      <c r="C200" s="23">
        <v>0</v>
      </c>
      <c r="D200" s="23">
        <v>0</v>
      </c>
      <c r="E200" s="23">
        <v>0</v>
      </c>
      <c r="F200" s="23">
        <v>0</v>
      </c>
      <c r="G200" s="23">
        <v>0</v>
      </c>
      <c r="H200" s="23">
        <v>0</v>
      </c>
      <c r="I200" s="23">
        <v>0</v>
      </c>
      <c r="J200" s="23">
        <v>0</v>
      </c>
      <c r="K200" s="23">
        <v>0</v>
      </c>
    </row>
    <row r="201" spans="1:11" ht="13.4" customHeight="1">
      <c r="A201" t="s">
        <v>137</v>
      </c>
      <c r="B201" t="s">
        <v>305</v>
      </c>
      <c r="C201" s="23">
        <v>-2.0000000000000001E-4</v>
      </c>
      <c r="D201" s="23">
        <v>-2.0000000000000001E-4</v>
      </c>
      <c r="E201" s="23">
        <v>-2.0000000000000001E-4</v>
      </c>
      <c r="F201" s="23">
        <v>-2.0000000000000001E-4</v>
      </c>
      <c r="G201" s="23">
        <v>-2.0000000000000001E-4</v>
      </c>
      <c r="H201" s="23">
        <v>-1E-4</v>
      </c>
      <c r="I201" s="23">
        <v>-2.0000000000000001E-4</v>
      </c>
      <c r="J201" s="23">
        <v>-2.0000000000000001E-4</v>
      </c>
      <c r="K201" s="23">
        <v>-1E-4</v>
      </c>
    </row>
    <row r="202" spans="1:11" ht="13.4" customHeight="1">
      <c r="A202" t="s">
        <v>138</v>
      </c>
      <c r="B202" t="s">
        <v>305</v>
      </c>
      <c r="C202" s="23">
        <v>-4.0000000000000002E-4</v>
      </c>
      <c r="D202" s="23">
        <v>-4.0000000000000002E-4</v>
      </c>
      <c r="E202" s="23">
        <v>-4.0000000000000002E-4</v>
      </c>
      <c r="F202" s="23">
        <v>-2.9999999999999997E-4</v>
      </c>
      <c r="G202" s="23">
        <v>-4.0000000000000002E-4</v>
      </c>
      <c r="H202" s="23">
        <v>-2.0000000000000001E-4</v>
      </c>
      <c r="I202" s="23">
        <v>-4.0000000000000002E-4</v>
      </c>
      <c r="J202" s="23">
        <v>-2.9999999999999997E-4</v>
      </c>
      <c r="K202" s="23">
        <v>-6.9999999999999999E-4</v>
      </c>
    </row>
    <row r="203" spans="1:11" ht="13.4" customHeight="1">
      <c r="A203" t="s">
        <v>139</v>
      </c>
      <c r="B203" t="s">
        <v>304</v>
      </c>
      <c r="C203" s="23">
        <v>0</v>
      </c>
      <c r="D203" s="23">
        <v>0</v>
      </c>
      <c r="E203" s="23">
        <v>0</v>
      </c>
      <c r="F203" s="23">
        <v>0</v>
      </c>
      <c r="G203" s="23">
        <v>0</v>
      </c>
      <c r="H203" s="23">
        <v>0</v>
      </c>
      <c r="I203" s="23">
        <v>0</v>
      </c>
      <c r="J203" s="23">
        <v>0</v>
      </c>
      <c r="K203" s="23">
        <v>1E-4</v>
      </c>
    </row>
    <row r="204" spans="1:11" ht="13.4" customHeight="1">
      <c r="A204" t="s">
        <v>140</v>
      </c>
      <c r="B204" t="s">
        <v>304</v>
      </c>
      <c r="C204" s="23">
        <v>0</v>
      </c>
      <c r="D204" s="23">
        <v>0</v>
      </c>
      <c r="E204" s="23">
        <v>0</v>
      </c>
      <c r="F204" s="23">
        <v>0</v>
      </c>
      <c r="G204" s="23">
        <v>0</v>
      </c>
      <c r="H204" s="23">
        <v>0</v>
      </c>
      <c r="I204" s="23">
        <v>0</v>
      </c>
      <c r="J204" s="23">
        <v>0</v>
      </c>
      <c r="K204" s="23">
        <v>0</v>
      </c>
    </row>
    <row r="205" spans="1:11" ht="13.4" customHeight="1">
      <c r="A205" t="s">
        <v>141</v>
      </c>
      <c r="B205" t="s">
        <v>304</v>
      </c>
      <c r="C205" s="23">
        <v>-1E-4</v>
      </c>
      <c r="D205" s="23">
        <v>-1E-4</v>
      </c>
      <c r="E205" s="23">
        <v>-1E-4</v>
      </c>
      <c r="F205" s="23">
        <v>-1E-4</v>
      </c>
      <c r="G205" s="23">
        <v>-2.0000000000000001E-4</v>
      </c>
      <c r="H205" s="23">
        <v>-1E-4</v>
      </c>
      <c r="I205" s="23">
        <v>-2.0000000000000001E-4</v>
      </c>
      <c r="J205" s="23">
        <v>-1E-4</v>
      </c>
      <c r="K205" s="23">
        <v>-1E-4</v>
      </c>
    </row>
    <row r="206" spans="1:11" ht="13.4" customHeight="1">
      <c r="A206" t="s">
        <v>142</v>
      </c>
      <c r="B206" t="s">
        <v>303</v>
      </c>
      <c r="C206" s="23">
        <v>0</v>
      </c>
      <c r="D206" s="23">
        <v>0</v>
      </c>
      <c r="E206" s="23">
        <v>0</v>
      </c>
      <c r="F206" s="23">
        <v>0</v>
      </c>
      <c r="G206" s="23">
        <v>0</v>
      </c>
      <c r="H206" s="23">
        <v>0</v>
      </c>
      <c r="I206" s="23">
        <v>0</v>
      </c>
      <c r="J206" s="23">
        <v>1E-4</v>
      </c>
      <c r="K206" s="23">
        <v>0</v>
      </c>
    </row>
    <row r="207" spans="1:11" ht="13.4" customHeight="1">
      <c r="A207" t="s">
        <v>143</v>
      </c>
      <c r="B207" t="s">
        <v>303</v>
      </c>
      <c r="C207" s="23">
        <v>0</v>
      </c>
      <c r="D207" s="23">
        <v>0</v>
      </c>
      <c r="E207" s="23">
        <v>0</v>
      </c>
      <c r="F207" s="23">
        <v>0</v>
      </c>
      <c r="G207" s="23">
        <v>0</v>
      </c>
      <c r="H207" s="23">
        <v>0</v>
      </c>
      <c r="I207" s="23">
        <v>0</v>
      </c>
      <c r="J207" s="23">
        <v>0</v>
      </c>
      <c r="K207" s="23">
        <v>0</v>
      </c>
    </row>
    <row r="208" spans="1:11" ht="13.4" customHeight="1">
      <c r="A208" t="s">
        <v>144</v>
      </c>
      <c r="B208" t="s">
        <v>303</v>
      </c>
      <c r="C208" s="23">
        <v>0</v>
      </c>
      <c r="D208" s="23">
        <v>0</v>
      </c>
      <c r="E208" s="23">
        <v>0</v>
      </c>
      <c r="F208" s="23">
        <v>0</v>
      </c>
      <c r="G208" s="23">
        <v>0</v>
      </c>
      <c r="H208" s="23">
        <v>0</v>
      </c>
      <c r="I208" s="23">
        <v>0</v>
      </c>
      <c r="J208" s="23">
        <v>0</v>
      </c>
      <c r="K208" s="23">
        <v>0</v>
      </c>
    </row>
    <row r="209" spans="1:11" ht="13.4" customHeight="1">
      <c r="A209" t="s">
        <v>145</v>
      </c>
      <c r="B209" t="s">
        <v>302</v>
      </c>
      <c r="C209" s="23">
        <v>8.9999999999999998E-4</v>
      </c>
      <c r="D209" s="23">
        <v>8.0000000000000004E-4</v>
      </c>
      <c r="E209" s="23">
        <v>8.9999999999999998E-4</v>
      </c>
      <c r="F209" s="23">
        <v>8.9999999999999998E-4</v>
      </c>
      <c r="G209" s="23">
        <v>1E-3</v>
      </c>
      <c r="H209" s="23">
        <v>6.9999999999999999E-4</v>
      </c>
      <c r="I209" s="23">
        <v>8.0000000000000004E-4</v>
      </c>
      <c r="J209" s="23">
        <v>8.0000000000000004E-4</v>
      </c>
      <c r="K209" s="23">
        <v>6.9999999999999999E-4</v>
      </c>
    </row>
    <row r="210" spans="1:11" ht="13.4" customHeight="1">
      <c r="A210" t="s">
        <v>146</v>
      </c>
      <c r="B210" t="s">
        <v>302</v>
      </c>
      <c r="C210" s="23">
        <v>1E-4</v>
      </c>
      <c r="D210" s="23">
        <v>1E-4</v>
      </c>
      <c r="E210" s="23">
        <v>1E-4</v>
      </c>
      <c r="F210" s="23">
        <v>1E-4</v>
      </c>
      <c r="G210" s="23">
        <v>1E-4</v>
      </c>
      <c r="H210" s="23">
        <v>1E-4</v>
      </c>
      <c r="I210" s="23">
        <v>1E-4</v>
      </c>
      <c r="J210" s="23">
        <v>1E-4</v>
      </c>
      <c r="K210" s="23">
        <v>0</v>
      </c>
    </row>
    <row r="211" spans="1:11" ht="13.4" customHeight="1">
      <c r="A211" t="s">
        <v>147</v>
      </c>
      <c r="B211" t="s">
        <v>302</v>
      </c>
      <c r="C211" s="23">
        <v>0</v>
      </c>
      <c r="D211" s="23">
        <v>0</v>
      </c>
      <c r="E211" s="23">
        <v>0</v>
      </c>
      <c r="F211" s="23">
        <v>0</v>
      </c>
      <c r="G211" s="23">
        <v>0</v>
      </c>
      <c r="H211" s="23">
        <v>0</v>
      </c>
      <c r="I211" s="23">
        <v>0</v>
      </c>
      <c r="J211" s="23">
        <v>0</v>
      </c>
      <c r="K211" s="23">
        <v>0</v>
      </c>
    </row>
    <row r="212" spans="1:11" ht="13.4" customHeight="1">
      <c r="A212" t="s">
        <v>148</v>
      </c>
      <c r="B212" t="s">
        <v>302</v>
      </c>
      <c r="C212" s="23">
        <v>-1E-4</v>
      </c>
      <c r="D212" s="23">
        <v>-1E-4</v>
      </c>
      <c r="E212" s="23">
        <v>-1E-4</v>
      </c>
      <c r="F212" s="23">
        <v>-1E-4</v>
      </c>
      <c r="G212" s="23">
        <v>-1E-4</v>
      </c>
      <c r="H212" s="23">
        <v>-1E-4</v>
      </c>
      <c r="I212" s="23">
        <v>-1E-4</v>
      </c>
      <c r="J212" s="23">
        <v>-2.0000000000000001E-4</v>
      </c>
      <c r="K212" s="23">
        <v>-2.9999999999999997E-4</v>
      </c>
    </row>
    <row r="213" spans="1:11" ht="13.4" customHeight="1">
      <c r="A213" s="1" t="s">
        <v>301</v>
      </c>
      <c r="B213" s="1"/>
      <c r="C213" s="22">
        <v>4.1799999999999997E-2</v>
      </c>
      <c r="D213" s="22">
        <v>3.0800000000000001E-2</v>
      </c>
      <c r="E213" s="22">
        <v>1.7899999999999999E-2</v>
      </c>
      <c r="F213" s="22">
        <v>4.7300000000000002E-2</v>
      </c>
      <c r="G213" s="22">
        <v>2.9100000000000001E-2</v>
      </c>
      <c r="H213" s="22">
        <v>0.1028</v>
      </c>
      <c r="I213" s="22">
        <v>3.2800000000000003E-2</v>
      </c>
      <c r="J213" s="22">
        <v>6.3899999999999998E-2</v>
      </c>
      <c r="K213" s="22">
        <v>1.8700000000000001E-2</v>
      </c>
    </row>
    <row r="214" spans="1:11" ht="13.4" customHeight="1">
      <c r="A214" t="s">
        <v>300</v>
      </c>
      <c r="C214" s="23">
        <v>-8.0000000000000004E-4</v>
      </c>
      <c r="D214" s="23">
        <v>-2.0000000000000001E-4</v>
      </c>
      <c r="E214" s="23">
        <v>5.9999999999999995E-4</v>
      </c>
      <c r="F214" s="23">
        <v>-1.1999999999999999E-3</v>
      </c>
      <c r="G214" s="23">
        <v>0</v>
      </c>
      <c r="H214" s="23">
        <v>-3.0999999999999999E-3</v>
      </c>
      <c r="I214" s="23">
        <v>-2.0000000000000001E-4</v>
      </c>
      <c r="J214" s="23">
        <v>-1.4E-3</v>
      </c>
      <c r="K214" s="23">
        <v>5.9999999999999995E-4</v>
      </c>
    </row>
    <row r="215" spans="1:11" ht="13.4" customHeight="1">
      <c r="A215" s="1" t="s">
        <v>299</v>
      </c>
      <c r="B215" s="1"/>
      <c r="C215" s="22">
        <v>4.1000000000000002E-2</v>
      </c>
      <c r="D215" s="22">
        <v>3.0700000000000002E-2</v>
      </c>
      <c r="E215" s="22">
        <v>1.8499999999999999E-2</v>
      </c>
      <c r="F215" s="22">
        <v>4.6199999999999998E-2</v>
      </c>
      <c r="G215" s="22">
        <v>2.9100000000000001E-2</v>
      </c>
      <c r="H215" s="22">
        <v>9.98E-2</v>
      </c>
      <c r="I215" s="22">
        <v>3.2599999999999997E-2</v>
      </c>
      <c r="J215" s="22">
        <v>6.25E-2</v>
      </c>
      <c r="K215" s="22">
        <v>1.9300000000000001E-2</v>
      </c>
    </row>
  </sheetData>
  <pageMargins left="0.7" right="0.7" top="0.75" bottom="0.75" header="0.3" footer="0.3"/>
  <pageSetup paperSize="9" orientation="portrait" r:id="rId1"/>
  <headerFooter>
    <oddHeader>&amp;C&amp;"Calibri"&amp;12&amp;KFF0000  OFFICIAL // Sensitive&amp;1#_x000D_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A3278-3418-4E01-B7F2-03CBBEADB288}">
  <sheetPr codeName="Sheet13">
    <tabColor rgb="FF78A22F"/>
  </sheetPr>
  <dimension ref="A1"/>
  <sheetViews>
    <sheetView showGridLines="0" zoomScaleNormal="100" workbookViewId="0"/>
  </sheetViews>
  <sheetFormatPr defaultRowHeight="10"/>
  <cols>
    <col min="1" max="16384" width="8.88671875" style="42"/>
  </cols>
  <sheetData>
    <row r="1" spans="1:1" ht="18">
      <c r="A1" s="71" t="s">
        <v>566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AC86D-D06C-49C8-89D4-600076A76B36}">
  <sheetPr codeName="Sheet24">
    <tabColor rgb="FF78A22F"/>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5" ht="21">
      <c r="A1" s="5" t="s">
        <v>421</v>
      </c>
      <c r="B1" s="5"/>
    </row>
    <row r="3" spans="1:5" ht="13.4" customHeight="1">
      <c r="A3" t="s">
        <v>366</v>
      </c>
      <c r="C3" t="s">
        <v>422</v>
      </c>
    </row>
    <row r="4" spans="1:5" ht="13.4" customHeight="1">
      <c r="A4" t="s">
        <v>364</v>
      </c>
      <c r="C4" t="s">
        <v>423</v>
      </c>
    </row>
    <row r="5" spans="1:5" ht="13.4" customHeight="1">
      <c r="A5" t="s">
        <v>362</v>
      </c>
      <c r="C5" t="s">
        <v>424</v>
      </c>
    </row>
    <row r="10" spans="1:5" ht="17.149999999999999" customHeight="1">
      <c r="A10" s="6" t="s">
        <v>360</v>
      </c>
      <c r="B10" s="6"/>
      <c r="C10" s="7"/>
    </row>
    <row r="11" spans="1:5" ht="13.4" customHeight="1">
      <c r="A11" t="s">
        <v>425</v>
      </c>
    </row>
    <row r="14" spans="1:5" ht="17.149999999999999" customHeight="1">
      <c r="A14" s="6" t="s">
        <v>358</v>
      </c>
      <c r="B14" s="6"/>
      <c r="C14" s="7"/>
    </row>
    <row r="15" spans="1:5" ht="13.4" customHeight="1">
      <c r="A15" t="s">
        <v>357</v>
      </c>
      <c r="C15" s="23">
        <v>0.192353</v>
      </c>
      <c r="D15" s="30"/>
      <c r="E15" s="32"/>
    </row>
    <row r="16" spans="1:5" ht="13.4" customHeight="1">
      <c r="A16" t="s">
        <v>356</v>
      </c>
      <c r="C16" s="23">
        <v>8.1726999999999994E-2</v>
      </c>
      <c r="D16" s="30"/>
    </row>
    <row r="17" spans="1:5" ht="13.4" customHeight="1">
      <c r="A17" t="s">
        <v>355</v>
      </c>
      <c r="C17" s="23">
        <v>4.5866999999999998E-2</v>
      </c>
      <c r="D17" s="30"/>
    </row>
    <row r="18" spans="1:5" ht="13.4" customHeight="1">
      <c r="A18" t="s">
        <v>354</v>
      </c>
      <c r="C18" s="23">
        <v>0.19612299999999999</v>
      </c>
      <c r="D18" s="30"/>
    </row>
    <row r="19" spans="1:5" ht="13.4" customHeight="1">
      <c r="A19" t="s">
        <v>353</v>
      </c>
      <c r="C19" s="23">
        <v>0.50384799999999996</v>
      </c>
      <c r="D19" s="30"/>
    </row>
    <row r="20" spans="1:5" ht="13.4" customHeight="1">
      <c r="A20" t="s">
        <v>352</v>
      </c>
      <c r="C20" s="23">
        <v>9.2691999999999997E-2</v>
      </c>
      <c r="D20" s="30"/>
    </row>
    <row r="21" spans="1:5" ht="13.4" customHeight="1">
      <c r="A21" t="s">
        <v>351</v>
      </c>
      <c r="C21" s="23">
        <v>0.128193</v>
      </c>
      <c r="D21" s="30"/>
      <c r="E21" s="31"/>
    </row>
    <row r="22" spans="1:5" ht="13.4" customHeight="1">
      <c r="A22" t="s">
        <v>350</v>
      </c>
      <c r="C22" s="23">
        <v>0</v>
      </c>
      <c r="D22" s="30"/>
    </row>
    <row r="23" spans="1:5" ht="13.4" customHeight="1">
      <c r="A23" t="s">
        <v>349</v>
      </c>
      <c r="C23" s="23">
        <v>0</v>
      </c>
    </row>
    <row r="24" spans="1:5" ht="13.4" customHeight="1">
      <c r="A24" t="s">
        <v>348</v>
      </c>
      <c r="C24" s="23">
        <v>0.203455</v>
      </c>
    </row>
    <row r="25" spans="1:5" ht="13.4" customHeight="1">
      <c r="A25" t="s">
        <v>347</v>
      </c>
      <c r="C25" s="23">
        <v>0</v>
      </c>
    </row>
    <row r="26" spans="1:5" ht="13.4" customHeight="1">
      <c r="A26" t="s">
        <v>346</v>
      </c>
      <c r="C26" s="23">
        <v>-0.13164500000000001</v>
      </c>
      <c r="D26" s="30"/>
    </row>
    <row r="27" spans="1:5" ht="13.4" customHeight="1">
      <c r="A27" t="s">
        <v>345</v>
      </c>
      <c r="C27" s="23">
        <v>-0.100789</v>
      </c>
      <c r="D27" s="30"/>
    </row>
    <row r="28" spans="1:5" ht="13.4" customHeight="1">
      <c r="A28" t="s">
        <v>344</v>
      </c>
      <c r="C28" s="23">
        <v>-0.101408</v>
      </c>
      <c r="D28" s="30"/>
    </row>
    <row r="29" spans="1:5" ht="13.4" customHeight="1">
      <c r="A29" t="s">
        <v>343</v>
      </c>
      <c r="C29" s="23">
        <v>0</v>
      </c>
    </row>
    <row r="30" spans="1:5" ht="13.4" customHeight="1">
      <c r="A30" t="s">
        <v>342</v>
      </c>
      <c r="C30" s="23">
        <v>-0.101408</v>
      </c>
      <c r="D30" s="30"/>
    </row>
    <row r="31" spans="1:5" ht="13.4" customHeight="1">
      <c r="A31" t="s">
        <v>341</v>
      </c>
      <c r="C31" s="23">
        <v>-9.3642000000000003E-2</v>
      </c>
      <c r="D31" s="30"/>
    </row>
    <row r="32" spans="1:5" ht="13.4" customHeight="1">
      <c r="A32" t="s">
        <v>340</v>
      </c>
      <c r="C32" s="23">
        <v>-9.3642000000000003E-2</v>
      </c>
      <c r="D32" s="30"/>
    </row>
    <row r="33" spans="1:13" ht="13.4" customHeight="1">
      <c r="A33" t="s">
        <v>339</v>
      </c>
      <c r="C33" s="23">
        <v>-0.15970200000000001</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397.18463100000002</v>
      </c>
      <c r="D39" s="2">
        <v>0</v>
      </c>
      <c r="E39" s="2">
        <v>0</v>
      </c>
      <c r="F39" s="2">
        <v>0</v>
      </c>
      <c r="G39" s="2">
        <v>0</v>
      </c>
      <c r="H39" s="2">
        <v>0</v>
      </c>
      <c r="I39" s="2">
        <v>0</v>
      </c>
      <c r="J39" s="2">
        <v>0</v>
      </c>
      <c r="K39" s="2">
        <v>0</v>
      </c>
      <c r="L39" s="2">
        <f t="shared" ref="L39:L48" si="0">SUM($D39:$K39)</f>
        <v>0</v>
      </c>
      <c r="M39" s="2">
        <f t="shared" ref="M39:M48" si="1">SUM($C39:$K39)</f>
        <v>397.18463100000002</v>
      </c>
    </row>
    <row r="40" spans="1:13" ht="13.4" customHeight="1">
      <c r="A40" t="s">
        <v>13</v>
      </c>
      <c r="C40" s="2">
        <v>0.330932</v>
      </c>
      <c r="D40" s="2">
        <v>15.799175999999999</v>
      </c>
      <c r="E40" s="2">
        <v>16.271511</v>
      </c>
      <c r="F40" s="2">
        <v>10.095313000000001</v>
      </c>
      <c r="G40" s="2">
        <v>3.6185870000000002</v>
      </c>
      <c r="H40" s="2">
        <v>6.14886</v>
      </c>
      <c r="I40" s="2">
        <v>0.94454800000000005</v>
      </c>
      <c r="J40" s="2">
        <v>0.26284400000000002</v>
      </c>
      <c r="K40" s="2">
        <v>1.400015</v>
      </c>
      <c r="L40" s="2">
        <f t="shared" si="0"/>
        <v>54.540853999999996</v>
      </c>
      <c r="M40" s="2">
        <f t="shared" si="1"/>
        <v>54.871786</v>
      </c>
    </row>
    <row r="41" spans="1:13" ht="13.4" customHeight="1">
      <c r="A41" s="29" t="s">
        <v>14</v>
      </c>
      <c r="B41" s="29"/>
      <c r="C41" s="2">
        <v>98.590148999999997</v>
      </c>
      <c r="D41" s="2">
        <v>12.093021</v>
      </c>
      <c r="E41" s="2">
        <v>9.884233</v>
      </c>
      <c r="F41" s="2">
        <v>7.2627290000000002</v>
      </c>
      <c r="G41" s="2">
        <v>2.132066</v>
      </c>
      <c r="H41" s="2">
        <v>3.4855330000000002</v>
      </c>
      <c r="I41" s="2">
        <v>0.54251099999999997</v>
      </c>
      <c r="J41" s="2">
        <v>0.30817</v>
      </c>
      <c r="K41" s="2">
        <v>0.47987200000000002</v>
      </c>
      <c r="L41" s="2">
        <f t="shared" si="0"/>
        <v>36.188135000000003</v>
      </c>
      <c r="M41" s="2">
        <f t="shared" si="1"/>
        <v>134.77828399999999</v>
      </c>
    </row>
    <row r="42" spans="1:13" ht="13.4" customHeight="1">
      <c r="A42" t="s">
        <v>15</v>
      </c>
      <c r="C42" s="2">
        <v>0</v>
      </c>
      <c r="D42" s="2">
        <v>-6.1615159999999998</v>
      </c>
      <c r="E42" s="2">
        <v>-4.8374969999999999</v>
      </c>
      <c r="F42" s="2">
        <v>-4.3711900000000004</v>
      </c>
      <c r="G42" s="2">
        <v>-1.8812660000000001</v>
      </c>
      <c r="H42" s="2">
        <v>-1.4716210000000001</v>
      </c>
      <c r="I42" s="2">
        <v>-0.836148</v>
      </c>
      <c r="J42" s="2">
        <v>-0.93178700000000003</v>
      </c>
      <c r="K42" s="2">
        <v>-0.39554699999999998</v>
      </c>
      <c r="L42" s="2">
        <f t="shared" si="0"/>
        <v>-20.886572000000001</v>
      </c>
      <c r="M42" s="2">
        <f t="shared" si="1"/>
        <v>-20.886572000000001</v>
      </c>
    </row>
    <row r="43" spans="1:13" ht="13.4" customHeight="1">
      <c r="A43" t="s">
        <v>16</v>
      </c>
      <c r="C43" s="2">
        <v>0</v>
      </c>
      <c r="D43" s="2">
        <v>-21.337664</v>
      </c>
      <c r="E43" s="2">
        <v>-17.330870000000001</v>
      </c>
      <c r="F43" s="2">
        <v>-12.667619</v>
      </c>
      <c r="G43" s="2">
        <v>-4.0540989999999999</v>
      </c>
      <c r="H43" s="2">
        <v>-7.3848289999999999</v>
      </c>
      <c r="I43" s="2">
        <v>-1.502116</v>
      </c>
      <c r="J43" s="2">
        <v>-1.3094479999999999</v>
      </c>
      <c r="K43" s="2">
        <v>-1.3117559999999999</v>
      </c>
      <c r="L43" s="2">
        <f t="shared" si="0"/>
        <v>-66.898401000000007</v>
      </c>
      <c r="M43" s="2">
        <f t="shared" si="1"/>
        <v>-66.898401000000007</v>
      </c>
    </row>
    <row r="44" spans="1:13" ht="13.4" customHeight="1">
      <c r="A44" t="s">
        <v>17</v>
      </c>
      <c r="C44" s="2">
        <v>6.6065259999999997</v>
      </c>
      <c r="D44" s="2">
        <v>7.2909129999999998</v>
      </c>
      <c r="E44" s="2">
        <v>7.0404070000000001</v>
      </c>
      <c r="F44" s="2">
        <v>6.6778009999999997</v>
      </c>
      <c r="G44" s="2">
        <v>2.2552279999999998</v>
      </c>
      <c r="H44" s="2">
        <v>2.835124</v>
      </c>
      <c r="I44" s="2">
        <v>0.54668000000000005</v>
      </c>
      <c r="J44" s="2">
        <v>0.348076</v>
      </c>
      <c r="K44" s="2">
        <v>0.38682800000000001</v>
      </c>
      <c r="L44" s="2">
        <f t="shared" si="0"/>
        <v>27.381056999999998</v>
      </c>
      <c r="M44" s="2">
        <f t="shared" si="1"/>
        <v>33.987583000000001</v>
      </c>
    </row>
    <row r="45" spans="1:13" ht="13.4" customHeight="1">
      <c r="A45" t="s">
        <v>18</v>
      </c>
      <c r="C45" s="2">
        <v>3.1063890000000001</v>
      </c>
      <c r="D45" s="2">
        <v>0.22766800000000001</v>
      </c>
      <c r="E45" s="2">
        <v>0.40274399999999999</v>
      </c>
      <c r="F45" s="2">
        <v>1.804044</v>
      </c>
      <c r="G45" s="2">
        <v>1.1072E-2</v>
      </c>
      <c r="H45" s="2">
        <v>0.116948</v>
      </c>
      <c r="I45" s="2">
        <v>1.1072E-2</v>
      </c>
      <c r="J45" s="2">
        <v>7.1276000000000006E-2</v>
      </c>
      <c r="K45" s="2">
        <v>9.5495999999999998E-2</v>
      </c>
      <c r="L45" s="2">
        <f t="shared" si="0"/>
        <v>2.7403199999999996</v>
      </c>
      <c r="M45" s="2">
        <f t="shared" si="1"/>
        <v>5.8467090000000006</v>
      </c>
    </row>
    <row r="46" spans="1:13" ht="13.4" customHeight="1">
      <c r="A46" t="s">
        <v>19</v>
      </c>
      <c r="C46" s="2">
        <v>7.9227090000000002</v>
      </c>
      <c r="D46" s="2">
        <v>2.1251319999999998</v>
      </c>
      <c r="E46" s="2">
        <v>0.37506400000000001</v>
      </c>
      <c r="F46" s="2">
        <v>0.57020800000000005</v>
      </c>
      <c r="G46" s="2">
        <v>0.168848</v>
      </c>
      <c r="H46" s="2">
        <v>0.54875600000000002</v>
      </c>
      <c r="I46" s="2">
        <v>0.19445200000000001</v>
      </c>
      <c r="J46" s="2">
        <v>3.3216000000000002E-2</v>
      </c>
      <c r="K46" s="2">
        <v>0.35292000000000001</v>
      </c>
      <c r="L46" s="2">
        <f t="shared" si="0"/>
        <v>4.3685960000000001</v>
      </c>
      <c r="M46" s="2">
        <f t="shared" si="1"/>
        <v>12.291305000000001</v>
      </c>
    </row>
    <row r="47" spans="1:13" ht="13.4" customHeight="1">
      <c r="A47" t="s">
        <v>20</v>
      </c>
      <c r="C47" s="2">
        <v>17.041193</v>
      </c>
      <c r="D47" s="2">
        <v>8.8098550000000007</v>
      </c>
      <c r="E47" s="2">
        <v>5.2066090000000003</v>
      </c>
      <c r="F47" s="2">
        <v>10.841566</v>
      </c>
      <c r="G47" s="2">
        <v>1.790896</v>
      </c>
      <c r="H47" s="2">
        <v>9.5592900000000007</v>
      </c>
      <c r="I47" s="2">
        <v>0.52176800000000001</v>
      </c>
      <c r="J47" s="2">
        <v>0.53768400000000005</v>
      </c>
      <c r="K47" s="2">
        <v>0.30240400000000001</v>
      </c>
      <c r="L47" s="2">
        <f t="shared" si="0"/>
        <v>37.570072000000003</v>
      </c>
      <c r="M47" s="2">
        <f t="shared" si="1"/>
        <v>54.611265000000003</v>
      </c>
    </row>
    <row r="48" spans="1:13" ht="13.4" customHeight="1">
      <c r="A48" t="s">
        <v>21</v>
      </c>
      <c r="C48" s="2">
        <v>530.78253199999995</v>
      </c>
      <c r="D48" s="2">
        <v>18.846578999999998</v>
      </c>
      <c r="E48" s="2">
        <v>17.012198999999999</v>
      </c>
      <c r="F48" s="2">
        <v>20.212852000000002</v>
      </c>
      <c r="G48" s="2">
        <v>4.0413329999999998</v>
      </c>
      <c r="H48" s="2">
        <v>13.838061</v>
      </c>
      <c r="I48" s="2">
        <v>0.42276599999999998</v>
      </c>
      <c r="J48" s="2">
        <v>-0.67996999999999996</v>
      </c>
      <c r="K48" s="2">
        <v>1.310233</v>
      </c>
      <c r="L48" s="2">
        <f t="shared" si="0"/>
        <v>75.004052999999999</v>
      </c>
      <c r="M48" s="2">
        <f t="shared" si="1"/>
        <v>605.78658500000006</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thickBo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43">
        <v>97.415244999999999</v>
      </c>
      <c r="D52" s="2">
        <v>38.273716</v>
      </c>
      <c r="E52" s="2">
        <v>32.560242000000002</v>
      </c>
      <c r="F52" s="2">
        <v>27.182085000000001</v>
      </c>
      <c r="G52" s="2">
        <v>8.7661429999999996</v>
      </c>
      <c r="H52" s="2">
        <v>14.78406</v>
      </c>
      <c r="I52" s="2">
        <v>3.0238130000000001</v>
      </c>
      <c r="J52" s="2">
        <v>2.6130710000000001</v>
      </c>
      <c r="K52" s="2">
        <v>2.2769889999999999</v>
      </c>
      <c r="L52" s="2">
        <f t="shared" ref="L52:L62" si="2">SUM($D52:$K52)</f>
        <v>129.480119</v>
      </c>
      <c r="M52" s="2">
        <f t="shared" ref="M52:M62" si="3">SUM($C52:$K52)</f>
        <v>226.895364</v>
      </c>
      <c r="O52" s="2"/>
    </row>
    <row r="53" spans="1:15" ht="13.4" customHeight="1">
      <c r="A53" t="s">
        <v>24</v>
      </c>
      <c r="C53" s="2">
        <v>19.194697999999999</v>
      </c>
      <c r="D53" s="2">
        <v>2.5334120000000002</v>
      </c>
      <c r="E53" s="2">
        <v>2.2344680000000001</v>
      </c>
      <c r="F53" s="2">
        <v>1.4324399999999999</v>
      </c>
      <c r="G53" s="2">
        <v>0.4325</v>
      </c>
      <c r="H53" s="2">
        <v>0.65947599999999995</v>
      </c>
      <c r="I53" s="2">
        <v>0.16954</v>
      </c>
      <c r="J53" s="2">
        <v>0.28233599999999998</v>
      </c>
      <c r="K53" s="2">
        <v>0.37229600000000002</v>
      </c>
      <c r="L53" s="2">
        <f t="shared" si="2"/>
        <v>8.1164679999999993</v>
      </c>
      <c r="M53" s="2">
        <f t="shared" si="3"/>
        <v>27.311166000000004</v>
      </c>
    </row>
    <row r="54" spans="1:15" ht="13.4" customHeight="1">
      <c r="A54" t="s">
        <v>25</v>
      </c>
      <c r="C54" s="2">
        <v>0</v>
      </c>
      <c r="D54" s="2">
        <v>0</v>
      </c>
      <c r="E54" s="2">
        <v>0</v>
      </c>
      <c r="F54" s="2">
        <v>0</v>
      </c>
      <c r="G54" s="2">
        <v>0</v>
      </c>
      <c r="H54" s="2">
        <v>0</v>
      </c>
      <c r="I54" s="2">
        <v>0</v>
      </c>
      <c r="J54" s="2">
        <v>2.7680000000000001E-3</v>
      </c>
      <c r="K54" s="2">
        <v>0</v>
      </c>
      <c r="L54" s="2">
        <f t="shared" si="2"/>
        <v>2.7680000000000001E-3</v>
      </c>
      <c r="M54" s="2">
        <f t="shared" si="3"/>
        <v>2.7680000000000001E-3</v>
      </c>
    </row>
    <row r="55" spans="1:15" ht="13.4" customHeight="1">
      <c r="A55" t="s">
        <v>26</v>
      </c>
      <c r="C55" s="2">
        <v>-20.886576000000002</v>
      </c>
      <c r="D55" s="2">
        <v>0</v>
      </c>
      <c r="E55" s="2">
        <v>0</v>
      </c>
      <c r="F55" s="2">
        <v>0</v>
      </c>
      <c r="G55" s="2">
        <v>0</v>
      </c>
      <c r="H55" s="2">
        <v>0</v>
      </c>
      <c r="I55" s="2">
        <v>0</v>
      </c>
      <c r="J55" s="2">
        <v>0</v>
      </c>
      <c r="K55" s="2">
        <v>0</v>
      </c>
      <c r="L55" s="2">
        <f t="shared" si="2"/>
        <v>0</v>
      </c>
      <c r="M55" s="2">
        <f t="shared" si="3"/>
        <v>-20.886576000000002</v>
      </c>
    </row>
    <row r="56" spans="1:15" ht="13.4" customHeight="1">
      <c r="A56" t="s">
        <v>27</v>
      </c>
      <c r="C56" s="2">
        <v>-66.898392000000001</v>
      </c>
      <c r="D56" s="2">
        <v>0</v>
      </c>
      <c r="E56" s="2">
        <v>0</v>
      </c>
      <c r="F56" s="2">
        <v>0</v>
      </c>
      <c r="G56" s="2">
        <v>0</v>
      </c>
      <c r="H56" s="2">
        <v>0</v>
      </c>
      <c r="I56" s="2">
        <v>0</v>
      </c>
      <c r="J56" s="2">
        <v>0</v>
      </c>
      <c r="K56" s="2">
        <v>0</v>
      </c>
      <c r="L56" s="2">
        <f t="shared" si="2"/>
        <v>0</v>
      </c>
      <c r="M56" s="2">
        <f t="shared" si="3"/>
        <v>-66.898392000000001</v>
      </c>
    </row>
    <row r="57" spans="1:15" ht="13.4" customHeight="1">
      <c r="A57" t="s">
        <v>28</v>
      </c>
      <c r="C57" s="2">
        <v>10.48657</v>
      </c>
      <c r="D57" s="2">
        <v>2.3611040000000001</v>
      </c>
      <c r="E57" s="2">
        <v>2.4835889999999998</v>
      </c>
      <c r="F57" s="2">
        <v>1.4428209999999999</v>
      </c>
      <c r="G57" s="2">
        <v>0.49547200000000002</v>
      </c>
      <c r="H57" s="2">
        <v>0.67608400000000002</v>
      </c>
      <c r="I57" s="2">
        <v>1.6608000000000001E-2</v>
      </c>
      <c r="J57" s="2">
        <v>0.135632</v>
      </c>
      <c r="K57" s="2">
        <v>1.384E-3</v>
      </c>
      <c r="L57" s="2">
        <f t="shared" si="2"/>
        <v>7.6126940000000003</v>
      </c>
      <c r="M57" s="2">
        <f t="shared" si="3"/>
        <v>18.099264000000005</v>
      </c>
    </row>
    <row r="58" spans="1:15" ht="13.4" customHeight="1">
      <c r="A58" t="s">
        <v>29</v>
      </c>
      <c r="C58" s="2">
        <v>13.215127000000001</v>
      </c>
      <c r="D58" s="2">
        <v>11.395163999999999</v>
      </c>
      <c r="E58" s="2">
        <v>8.4078009999999992</v>
      </c>
      <c r="F58" s="2">
        <v>2.2690679999999999</v>
      </c>
      <c r="G58" s="2">
        <v>0.39236399999999999</v>
      </c>
      <c r="H58" s="2">
        <v>0.62556800000000001</v>
      </c>
      <c r="I58" s="2">
        <v>8.7192000000000006E-2</v>
      </c>
      <c r="J58" s="2">
        <v>6.5047999999999995E-2</v>
      </c>
      <c r="K58" s="2">
        <v>0.419352</v>
      </c>
      <c r="L58" s="2">
        <f t="shared" si="2"/>
        <v>23.661557000000006</v>
      </c>
      <c r="M58" s="2">
        <f t="shared" si="3"/>
        <v>36.876683999999997</v>
      </c>
    </row>
    <row r="59" spans="1:15" ht="13.4" customHeight="1">
      <c r="A59" t="s">
        <v>30</v>
      </c>
      <c r="C59" s="2">
        <v>-202.82955899999999</v>
      </c>
      <c r="D59" s="2">
        <v>-16.719397000000001</v>
      </c>
      <c r="E59" s="2">
        <v>-6.8131649999999997</v>
      </c>
      <c r="F59" s="2">
        <v>-7.9173090000000004</v>
      </c>
      <c r="G59" s="2">
        <v>-2.8609070000000001</v>
      </c>
      <c r="H59" s="2">
        <v>-3.5427719999999998</v>
      </c>
      <c r="I59" s="2">
        <v>-1.9231149999999999</v>
      </c>
      <c r="J59" s="2">
        <v>-1.133394</v>
      </c>
      <c r="K59" s="2">
        <v>-1.592236</v>
      </c>
      <c r="L59" s="2">
        <f t="shared" si="2"/>
        <v>-42.502295000000004</v>
      </c>
      <c r="M59" s="2">
        <f t="shared" si="3"/>
        <v>-245.33185399999999</v>
      </c>
    </row>
    <row r="60" spans="1:15" ht="13.4" customHeight="1">
      <c r="A60" t="s">
        <v>31</v>
      </c>
      <c r="C60" s="2">
        <v>15.213621</v>
      </c>
      <c r="D60" s="2">
        <v>0.57989599999999997</v>
      </c>
      <c r="E60" s="2">
        <v>1.6227400000000001</v>
      </c>
      <c r="F60" s="2">
        <v>0.62072400000000005</v>
      </c>
      <c r="G60" s="2">
        <v>0.274032</v>
      </c>
      <c r="H60" s="2">
        <v>0.77088800000000002</v>
      </c>
      <c r="I60" s="2">
        <v>2.768E-2</v>
      </c>
      <c r="J60" s="2">
        <v>7.9579999999999998E-2</v>
      </c>
      <c r="K60" s="2">
        <v>1.7992000000000001E-2</v>
      </c>
      <c r="L60" s="2">
        <f t="shared" si="2"/>
        <v>3.9935320000000005</v>
      </c>
      <c r="M60" s="2">
        <f t="shared" si="3"/>
        <v>19.207152999999995</v>
      </c>
    </row>
    <row r="61" spans="1:15" ht="13.4" customHeight="1">
      <c r="A61" t="s">
        <v>426</v>
      </c>
      <c r="C61" s="2">
        <v>0</v>
      </c>
      <c r="D61" s="2">
        <v>0</v>
      </c>
      <c r="E61" s="2">
        <v>0</v>
      </c>
      <c r="F61" s="2">
        <v>0</v>
      </c>
      <c r="G61" s="2">
        <v>0</v>
      </c>
      <c r="H61" s="2">
        <v>0</v>
      </c>
      <c r="I61" s="2">
        <v>0</v>
      </c>
      <c r="J61" s="2">
        <v>0</v>
      </c>
      <c r="K61" s="2">
        <v>0</v>
      </c>
      <c r="L61" s="2">
        <f t="shared" si="2"/>
        <v>0</v>
      </c>
      <c r="M61" s="2">
        <f t="shared" si="3"/>
        <v>0</v>
      </c>
    </row>
    <row r="62" spans="1:15" ht="13.4" customHeight="1">
      <c r="A62" t="s">
        <v>32</v>
      </c>
      <c r="C62" s="2">
        <v>-135.08923300000001</v>
      </c>
      <c r="D62" s="2">
        <v>38.423904</v>
      </c>
      <c r="E62" s="2">
        <v>40.495677999999998</v>
      </c>
      <c r="F62" s="2">
        <v>25.029831000000001</v>
      </c>
      <c r="G62" s="2">
        <v>7.4996049999999999</v>
      </c>
      <c r="H62" s="2">
        <v>13.973303</v>
      </c>
      <c r="I62" s="2">
        <v>1.401718</v>
      </c>
      <c r="J62" s="2">
        <v>2.0450400000000002</v>
      </c>
      <c r="K62" s="2">
        <v>1.4957769999999999</v>
      </c>
      <c r="L62" s="2">
        <f t="shared" si="2"/>
        <v>130.364856</v>
      </c>
      <c r="M62" s="2">
        <f t="shared" si="3"/>
        <v>-4.7243770000000147</v>
      </c>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530.78253199999995</v>
      </c>
      <c r="D66" s="2">
        <f t="shared" ref="D66:M66" si="4">D$48</f>
        <v>18.846578999999998</v>
      </c>
      <c r="E66" s="2">
        <f t="shared" si="4"/>
        <v>17.012198999999999</v>
      </c>
      <c r="F66" s="2">
        <f t="shared" si="4"/>
        <v>20.212852000000002</v>
      </c>
      <c r="G66" s="2">
        <f t="shared" si="4"/>
        <v>4.0413329999999998</v>
      </c>
      <c r="H66" s="2">
        <f t="shared" si="4"/>
        <v>13.838061</v>
      </c>
      <c r="I66" s="2">
        <f t="shared" si="4"/>
        <v>0.42276599999999998</v>
      </c>
      <c r="J66" s="2">
        <f t="shared" si="4"/>
        <v>-0.67996999999999996</v>
      </c>
      <c r="K66" s="2">
        <f t="shared" si="4"/>
        <v>1.310233</v>
      </c>
      <c r="L66" s="2">
        <f t="shared" si="4"/>
        <v>75.004052999999999</v>
      </c>
      <c r="M66" s="2">
        <f t="shared" si="4"/>
        <v>605.78658500000006</v>
      </c>
    </row>
    <row r="67" spans="1:13" ht="13.4" customHeight="1">
      <c r="A67" t="s">
        <v>32</v>
      </c>
      <c r="C67" s="2">
        <f>C$62</f>
        <v>-135.08923300000001</v>
      </c>
      <c r="D67" s="2">
        <f t="shared" ref="D67:M67" si="5">D$62</f>
        <v>38.423904</v>
      </c>
      <c r="E67" s="2">
        <f t="shared" si="5"/>
        <v>40.495677999999998</v>
      </c>
      <c r="F67" s="2">
        <f t="shared" si="5"/>
        <v>25.029831000000001</v>
      </c>
      <c r="G67" s="2">
        <f t="shared" si="5"/>
        <v>7.4996049999999999</v>
      </c>
      <c r="H67" s="2">
        <f t="shared" si="5"/>
        <v>13.973303</v>
      </c>
      <c r="I67" s="2">
        <f t="shared" si="5"/>
        <v>1.401718</v>
      </c>
      <c r="J67" s="2">
        <f t="shared" si="5"/>
        <v>2.0450400000000002</v>
      </c>
      <c r="K67" s="2">
        <f t="shared" si="5"/>
        <v>1.4957769999999999</v>
      </c>
      <c r="L67" s="2">
        <f t="shared" si="5"/>
        <v>130.364856</v>
      </c>
      <c r="M67" s="2">
        <f t="shared" si="5"/>
        <v>-4.7243770000000147</v>
      </c>
    </row>
    <row r="68" spans="1:13" ht="13.4" customHeight="1">
      <c r="A68" t="s">
        <v>34</v>
      </c>
      <c r="C68" s="2">
        <f>C66-C67</f>
        <v>665.87176499999998</v>
      </c>
      <c r="D68" s="2">
        <f t="shared" ref="D68:M68" si="6">D66-D67</f>
        <v>-19.577325000000002</v>
      </c>
      <c r="E68" s="2">
        <f t="shared" si="6"/>
        <v>-23.483478999999999</v>
      </c>
      <c r="F68" s="2">
        <f t="shared" si="6"/>
        <v>-4.8169789999999999</v>
      </c>
      <c r="G68" s="2">
        <f t="shared" si="6"/>
        <v>-3.458272</v>
      </c>
      <c r="H68" s="2">
        <f t="shared" si="6"/>
        <v>-0.13524199999999986</v>
      </c>
      <c r="I68" s="2">
        <f t="shared" si="6"/>
        <v>-0.97895200000000004</v>
      </c>
      <c r="J68" s="2">
        <f t="shared" si="6"/>
        <v>-2.7250100000000002</v>
      </c>
      <c r="K68" s="2">
        <f t="shared" si="6"/>
        <v>-0.18554399999999993</v>
      </c>
      <c r="L68" s="2">
        <f t="shared" si="6"/>
        <v>-55.360803000000004</v>
      </c>
      <c r="M68" s="2">
        <f t="shared" si="6"/>
        <v>610.51096200000006</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-8.3464999999999998E-2</v>
      </c>
    </row>
    <row r="74" spans="1:13" ht="13.4" customHeight="1">
      <c r="A74" t="s">
        <v>334</v>
      </c>
      <c r="C74" s="23">
        <v>-8.6878999999999998E-2</v>
      </c>
    </row>
    <row r="75" spans="1:13" ht="13.4" customHeight="1">
      <c r="A75" t="s">
        <v>333</v>
      </c>
      <c r="C75" s="23">
        <v>-0.22243299999999999</v>
      </c>
    </row>
    <row r="76" spans="1:13" ht="13.4" customHeight="1">
      <c r="A76" t="s">
        <v>332</v>
      </c>
      <c r="C76" s="23">
        <v>-4.8773999999999998E-2</v>
      </c>
    </row>
    <row r="77" spans="1:13" ht="13.4" customHeight="1">
      <c r="A77" t="s">
        <v>331</v>
      </c>
      <c r="C77" s="23">
        <v>-0.117049</v>
      </c>
    </row>
    <row r="78" spans="1:13" ht="13.4" customHeight="1">
      <c r="A78" t="s">
        <v>330</v>
      </c>
      <c r="C78" s="23">
        <v>-0.79144899999999996</v>
      </c>
    </row>
    <row r="79" spans="1:13" ht="13.4" customHeight="1">
      <c r="A79" t="s">
        <v>329</v>
      </c>
      <c r="C79" s="23">
        <v>-0.14804200000000001</v>
      </c>
    </row>
    <row r="80" spans="1:13" ht="13.4" customHeight="1">
      <c r="A80" t="s">
        <v>328</v>
      </c>
      <c r="C80" s="23">
        <v>-5.6045999999999999E-2</v>
      </c>
    </row>
    <row r="81" spans="1:3" ht="13.4" customHeight="1">
      <c r="A81" t="s">
        <v>327</v>
      </c>
      <c r="C81" s="23">
        <v>-0.19459099999999999</v>
      </c>
    </row>
    <row r="82" spans="1:3" ht="13.4" customHeight="1">
      <c r="A82" t="s">
        <v>326</v>
      </c>
      <c r="C82" s="23">
        <v>-0.15264</v>
      </c>
    </row>
    <row r="83" spans="1:3" ht="13.4" customHeight="1">
      <c r="A83" t="s">
        <v>325</v>
      </c>
      <c r="C83" s="23">
        <v>-0.30871199999999999</v>
      </c>
    </row>
    <row r="84" spans="1:3" ht="13.4" customHeight="1">
      <c r="C84" s="26"/>
    </row>
    <row r="85" spans="1:3" ht="15.5">
      <c r="A85" s="6" t="s">
        <v>324</v>
      </c>
      <c r="B85" s="6"/>
    </row>
    <row r="86" spans="1:3" ht="13.4" customHeight="1">
      <c r="A86" t="s">
        <v>2</v>
      </c>
      <c r="C86" s="25">
        <v>0.32495299999999999</v>
      </c>
    </row>
    <row r="87" spans="1:3" ht="13.4" customHeight="1">
      <c r="A87" t="s">
        <v>3</v>
      </c>
      <c r="C87" s="25">
        <v>0.31741399999999997</v>
      </c>
    </row>
    <row r="88" spans="1:3" ht="13.4" customHeight="1">
      <c r="A88" t="s">
        <v>4</v>
      </c>
      <c r="C88" s="25">
        <v>0.41544599999999998</v>
      </c>
    </row>
    <row r="89" spans="1:3" ht="13.4" customHeight="1">
      <c r="A89" t="s">
        <v>5</v>
      </c>
      <c r="C89" s="25">
        <v>0.348686</v>
      </c>
    </row>
    <row r="90" spans="1:3" ht="13.4" customHeight="1">
      <c r="A90" t="s">
        <v>6</v>
      </c>
      <c r="C90" s="25">
        <v>0.60607</v>
      </c>
    </row>
    <row r="91" spans="1:3" ht="13.4" customHeight="1">
      <c r="A91" t="s">
        <v>7</v>
      </c>
      <c r="C91" s="25">
        <v>0.36882599999999999</v>
      </c>
    </row>
    <row r="92" spans="1:3" ht="13.4" customHeight="1">
      <c r="A92" t="s">
        <v>8</v>
      </c>
      <c r="C92" s="25">
        <v>0.48974899999999999</v>
      </c>
    </row>
    <row r="93" spans="1:3" ht="13.4" customHeight="1">
      <c r="A93" t="s">
        <v>9</v>
      </c>
      <c r="C93" s="25">
        <v>0.32487899999999997</v>
      </c>
    </row>
    <row r="94" spans="1:3" ht="13.4" customHeight="1">
      <c r="A94" t="s">
        <v>321</v>
      </c>
      <c r="C94" s="25">
        <v>0.38575999999999999</v>
      </c>
    </row>
    <row r="97" spans="1:11" ht="15.5">
      <c r="A97" s="6" t="s">
        <v>323</v>
      </c>
      <c r="B97" s="6"/>
      <c r="J97" s="24"/>
    </row>
    <row r="98" spans="1:11" ht="13.4" customHeight="1">
      <c r="A98" s="3" t="s">
        <v>322</v>
      </c>
      <c r="B98" s="3"/>
      <c r="C98" s="4" t="s">
        <v>2</v>
      </c>
      <c r="D98" s="4" t="s">
        <v>3</v>
      </c>
      <c r="E98" s="4" t="s">
        <v>4</v>
      </c>
      <c r="F98" s="4" t="s">
        <v>5</v>
      </c>
      <c r="G98" s="4" t="s">
        <v>6</v>
      </c>
      <c r="H98" s="4" t="s">
        <v>7</v>
      </c>
      <c r="I98" s="4" t="s">
        <v>8</v>
      </c>
      <c r="J98" s="4" t="s">
        <v>9</v>
      </c>
      <c r="K98" s="4" t="s">
        <v>321</v>
      </c>
    </row>
    <row r="99" spans="1:11" ht="13.4" customHeight="1">
      <c r="A99" t="s">
        <v>35</v>
      </c>
      <c r="B99" t="s">
        <v>320</v>
      </c>
      <c r="C99" s="23">
        <v>5.0099999999999997E-3</v>
      </c>
      <c r="D99" s="23">
        <v>6.051E-3</v>
      </c>
      <c r="E99" s="23">
        <v>6.2059999999999997E-3</v>
      </c>
      <c r="F99" s="23">
        <v>1.3978000000000001E-2</v>
      </c>
      <c r="G99" s="23">
        <v>7.2979999999999998E-3</v>
      </c>
      <c r="H99" s="23">
        <v>2.4628000000000001E-2</v>
      </c>
      <c r="I99" s="23">
        <v>1.5223E-2</v>
      </c>
      <c r="J99" s="23">
        <v>9.8999999999999994E-5</v>
      </c>
      <c r="K99" s="23">
        <v>6.6829999999999997E-3</v>
      </c>
    </row>
    <row r="100" spans="1:11" ht="13.4" customHeight="1">
      <c r="A100" t="s">
        <v>36</v>
      </c>
      <c r="B100" t="s">
        <v>320</v>
      </c>
      <c r="C100" s="23">
        <v>1.3370000000000001E-3</v>
      </c>
      <c r="D100" s="23">
        <v>1.023E-3</v>
      </c>
      <c r="E100" s="23">
        <v>1.2080000000000001E-3</v>
      </c>
      <c r="F100" s="23">
        <v>2.0040000000000001E-3</v>
      </c>
      <c r="G100" s="23">
        <v>1.036E-3</v>
      </c>
      <c r="H100" s="23">
        <v>1.508E-3</v>
      </c>
      <c r="I100" s="23">
        <v>5.5599999999999996E-4</v>
      </c>
      <c r="J100" s="23">
        <v>8.3999999999999995E-5</v>
      </c>
      <c r="K100" s="23">
        <v>1.199E-3</v>
      </c>
    </row>
    <row r="101" spans="1:11" ht="13.4" customHeight="1">
      <c r="A101" t="s">
        <v>37</v>
      </c>
      <c r="B101" t="s">
        <v>320</v>
      </c>
      <c r="C101" s="23">
        <v>1.732E-3</v>
      </c>
      <c r="D101" s="23">
        <v>3.1830000000000001E-3</v>
      </c>
      <c r="E101" s="23">
        <v>5.1469999999999997E-3</v>
      </c>
      <c r="F101" s="23">
        <v>9.077E-3</v>
      </c>
      <c r="G101" s="23">
        <v>2.3679999999999999E-3</v>
      </c>
      <c r="H101" s="23">
        <v>1.2746E-2</v>
      </c>
      <c r="I101" s="23">
        <v>1.892E-3</v>
      </c>
      <c r="J101" s="23">
        <v>6.6000000000000005E-5</v>
      </c>
      <c r="K101" s="23">
        <v>3.3779999999999999E-3</v>
      </c>
    </row>
    <row r="102" spans="1:11" ht="13.4" customHeight="1">
      <c r="A102" t="s">
        <v>38</v>
      </c>
      <c r="B102" t="s">
        <v>320</v>
      </c>
      <c r="C102" s="23">
        <v>4.1999999999999998E-5</v>
      </c>
      <c r="D102" s="23">
        <v>1.2E-5</v>
      </c>
      <c r="E102" s="23">
        <v>5.3999999999999998E-5</v>
      </c>
      <c r="F102" s="23">
        <v>1.4999999999999999E-4</v>
      </c>
      <c r="G102" s="23">
        <v>5.0000000000000002E-5</v>
      </c>
      <c r="H102" s="23">
        <v>3.6749999999999999E-3</v>
      </c>
      <c r="I102" s="23">
        <v>5.9100000000000005E-4</v>
      </c>
      <c r="J102" s="23">
        <v>0</v>
      </c>
      <c r="K102" s="23">
        <v>1.11E-4</v>
      </c>
    </row>
    <row r="103" spans="1:11" ht="13.4" customHeight="1">
      <c r="A103" t="s">
        <v>39</v>
      </c>
      <c r="B103" t="s">
        <v>320</v>
      </c>
      <c r="C103" s="23">
        <v>3.77E-4</v>
      </c>
      <c r="D103" s="23">
        <v>5.3899999999999998E-4</v>
      </c>
      <c r="E103" s="23">
        <v>2.9E-4</v>
      </c>
      <c r="F103" s="23">
        <v>1.681E-3</v>
      </c>
      <c r="G103" s="23">
        <v>6.3699999999999998E-4</v>
      </c>
      <c r="H103" s="23">
        <v>5.6750000000000004E-3</v>
      </c>
      <c r="I103" s="23">
        <v>6.3199999999999997E-4</v>
      </c>
      <c r="J103" s="23">
        <v>1.7E-5</v>
      </c>
      <c r="K103" s="23">
        <v>5.9500000000000004E-4</v>
      </c>
    </row>
    <row r="104" spans="1:11" ht="13.4" customHeight="1">
      <c r="A104" t="s">
        <v>40</v>
      </c>
      <c r="B104" t="s">
        <v>320</v>
      </c>
      <c r="C104" s="23">
        <v>8.2999999999999998E-5</v>
      </c>
      <c r="D104" s="23">
        <v>1.12E-4</v>
      </c>
      <c r="E104" s="23">
        <v>1.8000000000000001E-4</v>
      </c>
      <c r="F104" s="23">
        <v>1.516E-3</v>
      </c>
      <c r="G104" s="23">
        <v>1.3140000000000001E-3</v>
      </c>
      <c r="H104" s="23">
        <v>2.3210000000000001E-3</v>
      </c>
      <c r="I104" s="23">
        <v>0</v>
      </c>
      <c r="J104" s="23">
        <v>0</v>
      </c>
      <c r="K104" s="23">
        <v>4.0700000000000003E-4</v>
      </c>
    </row>
    <row r="105" spans="1:11" ht="13.4" customHeight="1">
      <c r="A105" t="s">
        <v>41</v>
      </c>
      <c r="B105" t="s">
        <v>320</v>
      </c>
      <c r="C105" s="23">
        <v>9.9799999999999997E-4</v>
      </c>
      <c r="D105" s="23">
        <v>1.052E-3</v>
      </c>
      <c r="E105" s="23">
        <v>1.392E-3</v>
      </c>
      <c r="F105" s="23">
        <v>2.588E-3</v>
      </c>
      <c r="G105" s="23">
        <v>1.065E-3</v>
      </c>
      <c r="H105" s="23">
        <v>4.0260000000000001E-3</v>
      </c>
      <c r="I105" s="23">
        <v>1.3569999999999999E-3</v>
      </c>
      <c r="J105" s="23">
        <v>4.1E-5</v>
      </c>
      <c r="K105" s="23">
        <v>1.2199999999999999E-3</v>
      </c>
    </row>
    <row r="106" spans="1:11" ht="13.4" customHeight="1">
      <c r="A106" t="s">
        <v>42</v>
      </c>
      <c r="B106" t="s">
        <v>319</v>
      </c>
      <c r="C106" s="23">
        <v>3.0691E-2</v>
      </c>
      <c r="D106" s="23">
        <v>1.189E-3</v>
      </c>
      <c r="E106" s="23">
        <v>8.4781999999999996E-2</v>
      </c>
      <c r="F106" s="23">
        <v>1.34E-3</v>
      </c>
      <c r="G106" s="23">
        <v>7.1450000000000003E-3</v>
      </c>
      <c r="H106" s="23">
        <v>1.433E-3</v>
      </c>
      <c r="I106" s="23">
        <v>7.8510000000000003E-3</v>
      </c>
      <c r="J106" s="23">
        <v>0</v>
      </c>
      <c r="K106" s="23">
        <v>2.7414000000000001E-2</v>
      </c>
    </row>
    <row r="107" spans="1:11" ht="13.4" customHeight="1">
      <c r="A107" t="s">
        <v>43</v>
      </c>
      <c r="B107" t="s">
        <v>319</v>
      </c>
      <c r="C107" s="23">
        <v>8.5400000000000005E-4</v>
      </c>
      <c r="D107" s="23">
        <v>9.0039999999999999E-3</v>
      </c>
      <c r="E107" s="23">
        <v>5.0310000000000001E-2</v>
      </c>
      <c r="F107" s="23">
        <v>1.9904999999999999E-2</v>
      </c>
      <c r="G107" s="23">
        <v>0.11956700000000001</v>
      </c>
      <c r="H107" s="23">
        <v>1.65E-3</v>
      </c>
      <c r="I107" s="23">
        <v>0.16489400000000001</v>
      </c>
      <c r="J107" s="23">
        <v>0</v>
      </c>
      <c r="K107" s="23">
        <v>3.3027000000000001E-2</v>
      </c>
    </row>
    <row r="108" spans="1:11" ht="13.4" customHeight="1">
      <c r="A108" t="s">
        <v>44</v>
      </c>
      <c r="B108" t="s">
        <v>319</v>
      </c>
      <c r="C108" s="23">
        <v>4.8700000000000002E-4</v>
      </c>
      <c r="D108" s="23">
        <v>6.6799999999999997E-4</v>
      </c>
      <c r="E108" s="23">
        <v>5.6769999999999998E-3</v>
      </c>
      <c r="F108" s="23">
        <v>5.0419999999999996E-3</v>
      </c>
      <c r="G108" s="23">
        <v>0.24796199999999999</v>
      </c>
      <c r="H108" s="23">
        <v>2.3628E-2</v>
      </c>
      <c r="I108" s="23">
        <v>1.3498E-2</v>
      </c>
      <c r="J108" s="23">
        <v>0</v>
      </c>
      <c r="K108" s="23">
        <v>3.9440000000000003E-2</v>
      </c>
    </row>
    <row r="109" spans="1:11" ht="13.4" customHeight="1">
      <c r="A109" t="s">
        <v>45</v>
      </c>
      <c r="B109" t="s">
        <v>319</v>
      </c>
      <c r="C109" s="23">
        <v>1.519E-3</v>
      </c>
      <c r="D109" s="23">
        <v>1.338E-3</v>
      </c>
      <c r="E109" s="23">
        <v>5.398E-3</v>
      </c>
      <c r="F109" s="23">
        <v>6.4859999999999996E-3</v>
      </c>
      <c r="G109" s="23">
        <v>2.2381000000000002E-2</v>
      </c>
      <c r="H109" s="23">
        <v>6.8430000000000001E-3</v>
      </c>
      <c r="I109" s="23">
        <v>4.5761000000000003E-2</v>
      </c>
      <c r="J109" s="23">
        <v>1.2999999999999999E-4</v>
      </c>
      <c r="K109" s="23">
        <v>6.2259999999999998E-3</v>
      </c>
    </row>
    <row r="110" spans="1:11" ht="13.4" customHeight="1">
      <c r="A110" t="s">
        <v>46</v>
      </c>
      <c r="B110" t="s">
        <v>319</v>
      </c>
      <c r="C110" s="23">
        <v>3.0899999999999998E-4</v>
      </c>
      <c r="D110" s="23">
        <v>4.4299999999999998E-4</v>
      </c>
      <c r="E110" s="23">
        <v>5.44E-4</v>
      </c>
      <c r="F110" s="23">
        <v>3.7500000000000001E-4</v>
      </c>
      <c r="G110" s="23">
        <v>2.16E-3</v>
      </c>
      <c r="H110" s="23">
        <v>6.69E-4</v>
      </c>
      <c r="I110" s="23">
        <v>4.6700000000000002E-4</v>
      </c>
      <c r="J110" s="23">
        <v>1.73E-4</v>
      </c>
      <c r="K110" s="23">
        <v>6.7199999999999996E-4</v>
      </c>
    </row>
    <row r="111" spans="1:11" ht="13.4" customHeight="1">
      <c r="A111" t="s">
        <v>47</v>
      </c>
      <c r="B111" t="s">
        <v>319</v>
      </c>
      <c r="C111" s="23">
        <v>5.5900000000000004E-4</v>
      </c>
      <c r="D111" s="23">
        <v>5.3300000000000005E-4</v>
      </c>
      <c r="E111" s="23">
        <v>2.8E-3</v>
      </c>
      <c r="F111" s="23">
        <v>2.3379999999999998E-3</v>
      </c>
      <c r="G111" s="23">
        <v>1.4324999999999999E-2</v>
      </c>
      <c r="H111" s="23">
        <v>9.9200000000000004E-4</v>
      </c>
      <c r="I111" s="23">
        <v>3.6389999999999999E-3</v>
      </c>
      <c r="J111" s="23">
        <v>1.73E-4</v>
      </c>
      <c r="K111" s="23">
        <v>3.1779999999999998E-3</v>
      </c>
    </row>
    <row r="112" spans="1:11" ht="13.4" customHeight="1">
      <c r="A112" t="s">
        <v>48</v>
      </c>
      <c r="B112" t="s">
        <v>318</v>
      </c>
      <c r="C112" s="23">
        <v>1.9710000000000001E-3</v>
      </c>
      <c r="D112" s="23">
        <v>2.032E-3</v>
      </c>
      <c r="E112" s="23">
        <v>3.6600000000000001E-3</v>
      </c>
      <c r="F112" s="23">
        <v>3.0720000000000001E-3</v>
      </c>
      <c r="G112" s="23">
        <v>1.387E-3</v>
      </c>
      <c r="H112" s="23">
        <v>1.763E-3</v>
      </c>
      <c r="I112" s="23">
        <v>6.7400000000000001E-4</v>
      </c>
      <c r="J112" s="23">
        <v>0</v>
      </c>
      <c r="K112" s="23">
        <v>2.2200000000000002E-3</v>
      </c>
    </row>
    <row r="113" spans="1:11" ht="13.4" customHeight="1">
      <c r="A113" t="s">
        <v>49</v>
      </c>
      <c r="B113" t="s">
        <v>318</v>
      </c>
      <c r="C113" s="23">
        <v>5.8999999999999998E-5</v>
      </c>
      <c r="D113" s="23">
        <v>6.3999999999999997E-5</v>
      </c>
      <c r="E113" s="23">
        <v>8.8999999999999995E-5</v>
      </c>
      <c r="F113" s="23">
        <v>2.5500000000000002E-4</v>
      </c>
      <c r="G113" s="23">
        <v>1.3100000000000001E-4</v>
      </c>
      <c r="H113" s="23">
        <v>1.389E-3</v>
      </c>
      <c r="I113" s="23">
        <v>0</v>
      </c>
      <c r="J113" s="23">
        <v>0</v>
      </c>
      <c r="K113" s="23">
        <v>1.08E-4</v>
      </c>
    </row>
    <row r="114" spans="1:11" ht="13.4" customHeight="1">
      <c r="A114" t="s">
        <v>50</v>
      </c>
      <c r="B114" t="s">
        <v>318</v>
      </c>
      <c r="C114" s="23">
        <v>3.8999999999999999E-4</v>
      </c>
      <c r="D114" s="23">
        <v>1.593E-3</v>
      </c>
      <c r="E114" s="23">
        <v>3.1599999999999998E-4</v>
      </c>
      <c r="F114" s="23">
        <v>4.57E-4</v>
      </c>
      <c r="G114" s="23">
        <v>1.66E-4</v>
      </c>
      <c r="H114" s="23">
        <v>1.8829999999999999E-3</v>
      </c>
      <c r="I114" s="23">
        <v>3.6099999999999999E-4</v>
      </c>
      <c r="J114" s="23">
        <v>4.6E-5</v>
      </c>
      <c r="K114" s="23">
        <v>6.4800000000000003E-4</v>
      </c>
    </row>
    <row r="115" spans="1:11" ht="13.4" customHeight="1">
      <c r="A115" t="s">
        <v>51</v>
      </c>
      <c r="B115" t="s">
        <v>318</v>
      </c>
      <c r="C115" s="23">
        <v>2.5599999999999999E-4</v>
      </c>
      <c r="D115" s="23">
        <v>6.7100000000000005E-4</v>
      </c>
      <c r="E115" s="23">
        <v>2.61E-4</v>
      </c>
      <c r="F115" s="23">
        <v>2.99E-4</v>
      </c>
      <c r="G115" s="23">
        <v>8.1000000000000004E-5</v>
      </c>
      <c r="H115" s="23">
        <v>2.039E-3</v>
      </c>
      <c r="I115" s="23">
        <v>0</v>
      </c>
      <c r="J115" s="23">
        <v>0</v>
      </c>
      <c r="K115" s="23">
        <v>3.5300000000000002E-4</v>
      </c>
    </row>
    <row r="116" spans="1:11" ht="13.4" customHeight="1">
      <c r="A116" t="s">
        <v>52</v>
      </c>
      <c r="B116" t="s">
        <v>318</v>
      </c>
      <c r="C116" s="23">
        <v>1.5300000000000001E-4</v>
      </c>
      <c r="D116" s="23">
        <v>2.1800000000000001E-4</v>
      </c>
      <c r="E116" s="23">
        <v>5.3999999999999998E-5</v>
      </c>
      <c r="F116" s="23">
        <v>4.1E-5</v>
      </c>
      <c r="G116" s="23">
        <v>4.1E-5</v>
      </c>
      <c r="H116" s="23">
        <v>0</v>
      </c>
      <c r="I116" s="23">
        <v>0</v>
      </c>
      <c r="J116" s="23">
        <v>0</v>
      </c>
      <c r="K116" s="23">
        <v>1.1900000000000001E-4</v>
      </c>
    </row>
    <row r="117" spans="1:11" ht="13.4" customHeight="1">
      <c r="A117" t="s">
        <v>53</v>
      </c>
      <c r="B117" t="s">
        <v>318</v>
      </c>
      <c r="C117" s="23">
        <v>5.8100000000000003E-4</v>
      </c>
      <c r="D117" s="23">
        <v>2.3900000000000001E-4</v>
      </c>
      <c r="E117" s="23">
        <v>7.7000000000000001E-5</v>
      </c>
      <c r="F117" s="23">
        <v>3.3E-4</v>
      </c>
      <c r="G117" s="23">
        <v>9.5000000000000005E-5</v>
      </c>
      <c r="H117" s="23">
        <v>6.8999999999999997E-5</v>
      </c>
      <c r="I117" s="23">
        <v>0</v>
      </c>
      <c r="J117" s="23">
        <v>0</v>
      </c>
      <c r="K117" s="23">
        <v>2.9100000000000003E-4</v>
      </c>
    </row>
    <row r="118" spans="1:11" ht="13.4" customHeight="1">
      <c r="A118" t="s">
        <v>54</v>
      </c>
      <c r="B118" t="s">
        <v>318</v>
      </c>
      <c r="C118" s="23">
        <v>2.7500000000000002E-4</v>
      </c>
      <c r="D118" s="23">
        <v>2.9300000000000002E-4</v>
      </c>
      <c r="E118" s="23">
        <v>2.3800000000000001E-4</v>
      </c>
      <c r="F118" s="23">
        <v>3.68E-4</v>
      </c>
      <c r="G118" s="23">
        <v>1.56E-4</v>
      </c>
      <c r="H118" s="23">
        <v>3.9399999999999998E-4</v>
      </c>
      <c r="I118" s="23">
        <v>1.5899999999999999E-4</v>
      </c>
      <c r="J118" s="23">
        <v>9.6000000000000002E-5</v>
      </c>
      <c r="K118" s="23">
        <v>2.5700000000000001E-4</v>
      </c>
    </row>
    <row r="119" spans="1:11" ht="13.4" customHeight="1">
      <c r="A119" t="s">
        <v>55</v>
      </c>
      <c r="B119" t="s">
        <v>318</v>
      </c>
      <c r="C119" s="23">
        <v>7.1400000000000001E-4</v>
      </c>
      <c r="D119" s="23">
        <v>9.1699999999999995E-4</v>
      </c>
      <c r="E119" s="23">
        <v>1.5E-3</v>
      </c>
      <c r="F119" s="23">
        <v>3.0699999999999998E-4</v>
      </c>
      <c r="G119" s="23">
        <v>8.1000000000000004E-5</v>
      </c>
      <c r="H119" s="23">
        <v>1.7309999999999999E-3</v>
      </c>
      <c r="I119" s="23">
        <v>0</v>
      </c>
      <c r="J119" s="23">
        <v>2.5999999999999998E-5</v>
      </c>
      <c r="K119" s="23">
        <v>7.8799999999999996E-4</v>
      </c>
    </row>
    <row r="120" spans="1:11" ht="13.4" customHeight="1">
      <c r="A120" t="s">
        <v>56</v>
      </c>
      <c r="B120" t="s">
        <v>318</v>
      </c>
      <c r="C120" s="23">
        <v>1.0690000000000001E-3</v>
      </c>
      <c r="D120" s="23">
        <v>9.6400000000000001E-4</v>
      </c>
      <c r="E120" s="23">
        <v>9.4799999999999995E-4</v>
      </c>
      <c r="F120" s="23">
        <v>6.5700000000000003E-4</v>
      </c>
      <c r="G120" s="23">
        <v>3.2400000000000001E-4</v>
      </c>
      <c r="H120" s="23">
        <v>7.9900000000000001E-4</v>
      </c>
      <c r="I120" s="23">
        <v>1.76E-4</v>
      </c>
      <c r="J120" s="23">
        <v>5.0000000000000002E-5</v>
      </c>
      <c r="K120" s="23">
        <v>8.5099999999999998E-4</v>
      </c>
    </row>
    <row r="121" spans="1:11" ht="13.4" customHeight="1">
      <c r="A121" t="s">
        <v>57</v>
      </c>
      <c r="B121" t="s">
        <v>318</v>
      </c>
      <c r="C121" s="23">
        <v>2.5500000000000002E-4</v>
      </c>
      <c r="D121" s="23">
        <v>2.5000000000000001E-4</v>
      </c>
      <c r="E121" s="23">
        <v>2.1699999999999999E-4</v>
      </c>
      <c r="F121" s="23">
        <v>1.47E-4</v>
      </c>
      <c r="G121" s="23">
        <v>1.3799999999999999E-4</v>
      </c>
      <c r="H121" s="23">
        <v>7.1000000000000005E-5</v>
      </c>
      <c r="I121" s="23">
        <v>3.5399999999999999E-4</v>
      </c>
      <c r="J121" s="23">
        <v>0</v>
      </c>
      <c r="K121" s="23">
        <v>2.1599999999999999E-4</v>
      </c>
    </row>
    <row r="122" spans="1:11" ht="13.4" customHeight="1">
      <c r="A122" t="s">
        <v>58</v>
      </c>
      <c r="B122" t="s">
        <v>318</v>
      </c>
      <c r="C122" s="23">
        <v>2.9999999999999997E-4</v>
      </c>
      <c r="D122" s="23">
        <v>3.0600000000000001E-4</v>
      </c>
      <c r="E122" s="23">
        <v>3.2699999999999998E-4</v>
      </c>
      <c r="F122" s="23">
        <v>4.0999999999999999E-4</v>
      </c>
      <c r="G122" s="23">
        <v>2.2599999999999999E-4</v>
      </c>
      <c r="H122" s="23">
        <v>5.1099999999999995E-4</v>
      </c>
      <c r="I122" s="23">
        <v>4.4799999999999999E-4</v>
      </c>
      <c r="J122" s="23">
        <v>1.12E-4</v>
      </c>
      <c r="K122" s="23">
        <v>3.0299999999999999E-4</v>
      </c>
    </row>
    <row r="123" spans="1:11" ht="13.4" customHeight="1">
      <c r="A123" t="s">
        <v>59</v>
      </c>
      <c r="B123" t="s">
        <v>318</v>
      </c>
      <c r="C123" s="23">
        <v>4.9600000000000002E-4</v>
      </c>
      <c r="D123" s="23">
        <v>5.8200000000000005E-4</v>
      </c>
      <c r="E123" s="23">
        <v>8.7000000000000001E-5</v>
      </c>
      <c r="F123" s="23">
        <v>4.0289999999999996E-3</v>
      </c>
      <c r="G123" s="23">
        <v>3.6600000000000001E-4</v>
      </c>
      <c r="H123" s="23">
        <v>1.191E-3</v>
      </c>
      <c r="I123" s="23">
        <v>0</v>
      </c>
      <c r="J123" s="23">
        <v>2.5999999999999998E-5</v>
      </c>
      <c r="K123" s="23">
        <v>6.1200000000000002E-4</v>
      </c>
    </row>
    <row r="124" spans="1:11" ht="13.4" customHeight="1">
      <c r="A124" t="s">
        <v>60</v>
      </c>
      <c r="B124" t="s">
        <v>318</v>
      </c>
      <c r="C124" s="23">
        <v>7.7000000000000001E-5</v>
      </c>
      <c r="D124" s="23">
        <v>1.7899999999999999E-4</v>
      </c>
      <c r="E124" s="23">
        <v>1.11E-4</v>
      </c>
      <c r="F124" s="23">
        <v>2.2000000000000001E-4</v>
      </c>
      <c r="G124" s="23">
        <v>5.5999999999999999E-5</v>
      </c>
      <c r="H124" s="23">
        <v>0</v>
      </c>
      <c r="I124" s="23">
        <v>0</v>
      </c>
      <c r="J124" s="23">
        <v>0</v>
      </c>
      <c r="K124" s="23">
        <v>1.08E-4</v>
      </c>
    </row>
    <row r="125" spans="1:11" ht="13.4" customHeight="1">
      <c r="A125" t="s">
        <v>61</v>
      </c>
      <c r="B125" t="s">
        <v>318</v>
      </c>
      <c r="C125" s="23">
        <v>1.55E-4</v>
      </c>
      <c r="D125" s="23">
        <v>2.41E-4</v>
      </c>
      <c r="E125" s="23">
        <v>2.5399999999999999E-4</v>
      </c>
      <c r="F125" s="23">
        <v>9.6000000000000002E-5</v>
      </c>
      <c r="G125" s="23">
        <v>5.5999999999999999E-5</v>
      </c>
      <c r="H125" s="23">
        <v>0</v>
      </c>
      <c r="I125" s="23">
        <v>0</v>
      </c>
      <c r="J125" s="23">
        <v>0</v>
      </c>
      <c r="K125" s="23">
        <v>1.6799999999999999E-4</v>
      </c>
    </row>
    <row r="126" spans="1:11" ht="13.4" customHeight="1">
      <c r="A126" t="s">
        <v>62</v>
      </c>
      <c r="B126" t="s">
        <v>318</v>
      </c>
      <c r="C126" s="23">
        <v>2.7399999999999999E-4</v>
      </c>
      <c r="D126" s="23">
        <v>6.6600000000000003E-4</v>
      </c>
      <c r="E126" s="23">
        <v>2.7799999999999998E-4</v>
      </c>
      <c r="F126" s="23">
        <v>3.3100000000000002E-4</v>
      </c>
      <c r="G126" s="23">
        <v>2.14E-4</v>
      </c>
      <c r="H126" s="23">
        <v>2.2699999999999999E-4</v>
      </c>
      <c r="I126" s="23">
        <v>1.84E-4</v>
      </c>
      <c r="J126" s="23">
        <v>0</v>
      </c>
      <c r="K126" s="23">
        <v>3.5399999999999999E-4</v>
      </c>
    </row>
    <row r="127" spans="1:11" ht="13.4" customHeight="1">
      <c r="A127" t="s">
        <v>63</v>
      </c>
      <c r="B127" t="s">
        <v>318</v>
      </c>
      <c r="C127" s="23">
        <v>2.5999999999999998E-5</v>
      </c>
      <c r="D127" s="23">
        <v>1.17E-4</v>
      </c>
      <c r="E127" s="23">
        <v>3.3000000000000003E-5</v>
      </c>
      <c r="F127" s="23">
        <v>0</v>
      </c>
      <c r="G127" s="23">
        <v>0</v>
      </c>
      <c r="H127" s="23">
        <v>1.1E-4</v>
      </c>
      <c r="I127" s="23">
        <v>0</v>
      </c>
      <c r="J127" s="23">
        <v>0</v>
      </c>
      <c r="K127" s="23">
        <v>4.3999999999999999E-5</v>
      </c>
    </row>
    <row r="128" spans="1:11" ht="13.4" customHeight="1">
      <c r="A128" t="s">
        <v>64</v>
      </c>
      <c r="B128" t="s">
        <v>318</v>
      </c>
      <c r="C128" s="23">
        <v>-2.2499999999999999E-4</v>
      </c>
      <c r="D128" s="23">
        <v>-2.8699999999999998E-4</v>
      </c>
      <c r="E128" s="23">
        <v>-1.64E-4</v>
      </c>
      <c r="F128" s="23">
        <v>-1.44E-4</v>
      </c>
      <c r="G128" s="23">
        <v>-1.07E-4</v>
      </c>
      <c r="H128" s="23">
        <v>-9.3999999999999994E-5</v>
      </c>
      <c r="I128" s="23">
        <v>-2.0599999999999999E-4</v>
      </c>
      <c r="J128" s="23">
        <v>-7.4999999999999993E-5</v>
      </c>
      <c r="K128" s="23">
        <v>-2.0100000000000001E-4</v>
      </c>
    </row>
    <row r="129" spans="1:11" ht="13.4" customHeight="1">
      <c r="A129" t="s">
        <v>65</v>
      </c>
      <c r="B129" t="s">
        <v>318</v>
      </c>
      <c r="C129" s="23">
        <v>1.0900000000000001E-4</v>
      </c>
      <c r="D129" s="23">
        <v>9.7E-5</v>
      </c>
      <c r="E129" s="23">
        <v>4.1E-5</v>
      </c>
      <c r="F129" s="23">
        <v>7.1299999999999998E-4</v>
      </c>
      <c r="G129" s="23">
        <v>8.2999999999999998E-5</v>
      </c>
      <c r="H129" s="23">
        <v>3.3E-4</v>
      </c>
      <c r="I129" s="23">
        <v>0</v>
      </c>
      <c r="J129" s="23">
        <v>2.0000000000000002E-5</v>
      </c>
      <c r="K129" s="23">
        <v>1.2300000000000001E-4</v>
      </c>
    </row>
    <row r="130" spans="1:11" ht="13.4" customHeight="1">
      <c r="A130" t="s">
        <v>66</v>
      </c>
      <c r="B130" t="s">
        <v>318</v>
      </c>
      <c r="C130" s="23">
        <v>3.4000000000000002E-4</v>
      </c>
      <c r="D130" s="23">
        <v>4.6099999999999998E-4</v>
      </c>
      <c r="E130" s="23">
        <v>5.5099999999999995E-4</v>
      </c>
      <c r="F130" s="23">
        <v>9.0600000000000001E-4</v>
      </c>
      <c r="G130" s="23">
        <v>3.7500000000000001E-4</v>
      </c>
      <c r="H130" s="23">
        <v>2.006E-3</v>
      </c>
      <c r="I130" s="23">
        <v>0</v>
      </c>
      <c r="J130" s="23">
        <v>4.3999999999999999E-5</v>
      </c>
      <c r="K130" s="23">
        <v>4.6299999999999998E-4</v>
      </c>
    </row>
    <row r="131" spans="1:11" ht="13.4" customHeight="1">
      <c r="A131" t="s">
        <v>67</v>
      </c>
      <c r="B131" t="s">
        <v>318</v>
      </c>
      <c r="C131" s="23">
        <v>3.68E-4</v>
      </c>
      <c r="D131" s="23">
        <v>3.3500000000000001E-4</v>
      </c>
      <c r="E131" s="23">
        <v>3.3599999999999998E-4</v>
      </c>
      <c r="F131" s="23">
        <v>3.7199999999999999E-4</v>
      </c>
      <c r="G131" s="23">
        <v>1.7899999999999999E-4</v>
      </c>
      <c r="H131" s="23">
        <v>2.7599999999999999E-4</v>
      </c>
      <c r="I131" s="23">
        <v>2.9500000000000001E-4</v>
      </c>
      <c r="J131" s="23">
        <v>1.2999999999999999E-4</v>
      </c>
      <c r="K131" s="23">
        <v>3.19E-4</v>
      </c>
    </row>
    <row r="132" spans="1:11" ht="13.4" customHeight="1">
      <c r="A132" t="s">
        <v>68</v>
      </c>
      <c r="B132" t="s">
        <v>318</v>
      </c>
      <c r="C132" s="23">
        <v>1.8200000000000001E-4</v>
      </c>
      <c r="D132" s="23">
        <v>3.1700000000000001E-4</v>
      </c>
      <c r="E132" s="23">
        <v>1.6200000000000001E-4</v>
      </c>
      <c r="F132" s="23">
        <v>9.1000000000000003E-5</v>
      </c>
      <c r="G132" s="23">
        <v>5.8999999999999998E-5</v>
      </c>
      <c r="H132" s="23">
        <v>1.6509999999999999E-3</v>
      </c>
      <c r="I132" s="23">
        <v>0</v>
      </c>
      <c r="J132" s="23">
        <v>0</v>
      </c>
      <c r="K132" s="23">
        <v>2.0599999999999999E-4</v>
      </c>
    </row>
    <row r="133" spans="1:11" ht="13.4" customHeight="1">
      <c r="A133" t="s">
        <v>69</v>
      </c>
      <c r="B133" t="s">
        <v>318</v>
      </c>
      <c r="C133" s="23">
        <v>3.97E-4</v>
      </c>
      <c r="D133" s="23">
        <v>6.9999999999999999E-4</v>
      </c>
      <c r="E133" s="23">
        <v>2.6400000000000002E-4</v>
      </c>
      <c r="F133" s="23">
        <v>8.7000000000000001E-4</v>
      </c>
      <c r="G133" s="23">
        <v>1.1900000000000001E-4</v>
      </c>
      <c r="H133" s="23">
        <v>7.3999999999999996E-5</v>
      </c>
      <c r="I133" s="23">
        <v>0</v>
      </c>
      <c r="J133" s="23">
        <v>0</v>
      </c>
      <c r="K133" s="23">
        <v>4.0999999999999999E-4</v>
      </c>
    </row>
    <row r="134" spans="1:11" ht="13.4" customHeight="1">
      <c r="A134" t="s">
        <v>70</v>
      </c>
      <c r="B134" t="s">
        <v>318</v>
      </c>
      <c r="C134" s="23">
        <v>-7.0500000000000001E-4</v>
      </c>
      <c r="D134" s="23">
        <v>-9.5699999999999995E-4</v>
      </c>
      <c r="E134" s="23">
        <v>-4.64E-4</v>
      </c>
      <c r="F134" s="23">
        <v>-5.1800000000000001E-4</v>
      </c>
      <c r="G134" s="23">
        <v>-3.0800000000000001E-4</v>
      </c>
      <c r="H134" s="23">
        <v>-3.7500000000000001E-4</v>
      </c>
      <c r="I134" s="23">
        <v>-4.3800000000000002E-4</v>
      </c>
      <c r="J134" s="23">
        <v>-1.7899999999999999E-4</v>
      </c>
      <c r="K134" s="23">
        <v>-6.3000000000000003E-4</v>
      </c>
    </row>
    <row r="135" spans="1:11" ht="13.4" customHeight="1">
      <c r="A135" t="s">
        <v>71</v>
      </c>
      <c r="B135" t="s">
        <v>318</v>
      </c>
      <c r="C135" s="23">
        <v>8.8199999999999997E-4</v>
      </c>
      <c r="D135" s="23">
        <v>2.173E-3</v>
      </c>
      <c r="E135" s="23">
        <v>1.4679999999999999E-3</v>
      </c>
      <c r="F135" s="23">
        <v>4.2499999999999998E-4</v>
      </c>
      <c r="G135" s="23">
        <v>1.9E-3</v>
      </c>
      <c r="H135" s="23">
        <v>3.2899999999999997E-4</v>
      </c>
      <c r="I135" s="23">
        <v>0</v>
      </c>
      <c r="J135" s="23">
        <v>0</v>
      </c>
      <c r="K135" s="23">
        <v>1.3879999999999999E-3</v>
      </c>
    </row>
    <row r="136" spans="1:11" ht="13.4" customHeight="1">
      <c r="A136" t="s">
        <v>72</v>
      </c>
      <c r="B136" t="s">
        <v>318</v>
      </c>
      <c r="C136" s="23">
        <v>2.1129999999999999E-3</v>
      </c>
      <c r="D136" s="23">
        <v>3.1619999999999999E-3</v>
      </c>
      <c r="E136" s="23">
        <v>8.1099999999999998E-4</v>
      </c>
      <c r="F136" s="23">
        <v>7.1500000000000003E-4</v>
      </c>
      <c r="G136" s="23">
        <v>5.9500000000000004E-4</v>
      </c>
      <c r="H136" s="23">
        <v>9.19E-4</v>
      </c>
      <c r="I136" s="23">
        <v>4.6700000000000002E-4</v>
      </c>
      <c r="J136" s="23">
        <v>9.2999999999999997E-5</v>
      </c>
      <c r="K136" s="23">
        <v>1.7290000000000001E-3</v>
      </c>
    </row>
    <row r="137" spans="1:11" ht="13.4" customHeight="1">
      <c r="A137" t="s">
        <v>73</v>
      </c>
      <c r="B137" t="s">
        <v>318</v>
      </c>
      <c r="C137" s="23">
        <v>1.2899999999999999E-4</v>
      </c>
      <c r="D137" s="23">
        <v>1.0000000000000001E-5</v>
      </c>
      <c r="E137" s="23">
        <v>1.7E-5</v>
      </c>
      <c r="F137" s="23">
        <v>2.1999999999999999E-5</v>
      </c>
      <c r="G137" s="23">
        <v>0</v>
      </c>
      <c r="H137" s="23">
        <v>0</v>
      </c>
      <c r="I137" s="23">
        <v>0</v>
      </c>
      <c r="J137" s="23">
        <v>0</v>
      </c>
      <c r="K137" s="23">
        <v>4.8000000000000001E-5</v>
      </c>
    </row>
    <row r="138" spans="1:11" ht="13.4" customHeight="1">
      <c r="A138" t="s">
        <v>74</v>
      </c>
      <c r="B138" t="s">
        <v>318</v>
      </c>
      <c r="C138" s="23">
        <v>8.7799999999999998E-4</v>
      </c>
      <c r="D138" s="23">
        <v>1.1329999999999999E-3</v>
      </c>
      <c r="E138" s="23">
        <v>1.753E-3</v>
      </c>
      <c r="F138" s="23">
        <v>5.1199999999999998E-4</v>
      </c>
      <c r="G138" s="23">
        <v>2.1250000000000002E-3</v>
      </c>
      <c r="H138" s="23">
        <v>5.3700000000000004E-4</v>
      </c>
      <c r="I138" s="23">
        <v>1.353E-3</v>
      </c>
      <c r="J138" s="23">
        <v>4.8999999999999998E-5</v>
      </c>
      <c r="K138" s="23">
        <v>1.2539999999999999E-3</v>
      </c>
    </row>
    <row r="139" spans="1:11" ht="13.4" customHeight="1">
      <c r="A139" t="s">
        <v>75</v>
      </c>
      <c r="B139" t="s">
        <v>318</v>
      </c>
      <c r="C139" s="23">
        <v>1.0480000000000001E-3</v>
      </c>
      <c r="D139" s="23">
        <v>1.1900000000000001E-3</v>
      </c>
      <c r="E139" s="23">
        <v>4.8099999999999998E-4</v>
      </c>
      <c r="F139" s="23">
        <v>6.1600000000000001E-4</v>
      </c>
      <c r="G139" s="23">
        <v>2.5000000000000001E-4</v>
      </c>
      <c r="H139" s="23">
        <v>1.1400000000000001E-4</v>
      </c>
      <c r="I139" s="23">
        <v>0</v>
      </c>
      <c r="J139" s="23">
        <v>0</v>
      </c>
      <c r="K139" s="23">
        <v>7.8200000000000003E-4</v>
      </c>
    </row>
    <row r="140" spans="1:11" ht="13.4" customHeight="1">
      <c r="A140" t="s">
        <v>76</v>
      </c>
      <c r="B140" t="s">
        <v>318</v>
      </c>
      <c r="C140" s="23">
        <v>7.1500000000000003E-4</v>
      </c>
      <c r="D140" s="23">
        <v>1.374E-3</v>
      </c>
      <c r="E140" s="23">
        <v>7.6199999999999998E-4</v>
      </c>
      <c r="F140" s="23">
        <v>9.2599999999999996E-4</v>
      </c>
      <c r="G140" s="23">
        <v>4.9200000000000003E-4</v>
      </c>
      <c r="H140" s="23">
        <v>3.2400000000000001E-4</v>
      </c>
      <c r="I140" s="23">
        <v>5.6400000000000005E-4</v>
      </c>
      <c r="J140" s="23">
        <v>6.3999999999999997E-5</v>
      </c>
      <c r="K140" s="23">
        <v>8.3699999999999996E-4</v>
      </c>
    </row>
    <row r="141" spans="1:11" ht="13.4" customHeight="1">
      <c r="A141" t="s">
        <v>77</v>
      </c>
      <c r="B141" t="s">
        <v>318</v>
      </c>
      <c r="C141" s="23">
        <v>1.12E-4</v>
      </c>
      <c r="D141" s="23">
        <v>1.8799999999999999E-4</v>
      </c>
      <c r="E141" s="23">
        <v>1.6899999999999999E-4</v>
      </c>
      <c r="F141" s="23">
        <v>5.7000000000000003E-5</v>
      </c>
      <c r="G141" s="23">
        <v>1.8200000000000001E-4</v>
      </c>
      <c r="H141" s="23">
        <v>0</v>
      </c>
      <c r="I141" s="23">
        <v>0</v>
      </c>
      <c r="J141" s="23">
        <v>0</v>
      </c>
      <c r="K141" s="23">
        <v>1.4300000000000001E-4</v>
      </c>
    </row>
    <row r="142" spans="1:11" ht="13.4" customHeight="1">
      <c r="A142" t="s">
        <v>78</v>
      </c>
      <c r="B142" t="s">
        <v>318</v>
      </c>
      <c r="C142" s="23">
        <v>3.2499999999999999E-4</v>
      </c>
      <c r="D142" s="23">
        <v>3.8400000000000001E-4</v>
      </c>
      <c r="E142" s="23">
        <v>2.7500000000000002E-4</v>
      </c>
      <c r="F142" s="23">
        <v>7.1199999999999996E-4</v>
      </c>
      <c r="G142" s="23">
        <v>1.15E-4</v>
      </c>
      <c r="H142" s="23">
        <v>1.6200000000000001E-4</v>
      </c>
      <c r="I142" s="23">
        <v>2.04E-4</v>
      </c>
      <c r="J142" s="23">
        <v>7.6000000000000004E-5</v>
      </c>
      <c r="K142" s="23">
        <v>3.1E-4</v>
      </c>
    </row>
    <row r="143" spans="1:11" ht="13.4" customHeight="1">
      <c r="A143" t="s">
        <v>79</v>
      </c>
      <c r="B143" t="s">
        <v>318</v>
      </c>
      <c r="C143" s="23">
        <v>1.16E-4</v>
      </c>
      <c r="D143" s="23">
        <v>1.07E-4</v>
      </c>
      <c r="E143" s="23">
        <v>4.1E-5</v>
      </c>
      <c r="F143" s="23">
        <v>1E-4</v>
      </c>
      <c r="G143" s="23">
        <v>1.5899999999999999E-4</v>
      </c>
      <c r="H143" s="23">
        <v>1.08E-4</v>
      </c>
      <c r="I143" s="23">
        <v>9.5200000000000005E-4</v>
      </c>
      <c r="J143" s="23">
        <v>0</v>
      </c>
      <c r="K143" s="23">
        <v>1.13E-4</v>
      </c>
    </row>
    <row r="144" spans="1:11" ht="13.4" customHeight="1">
      <c r="A144" t="s">
        <v>80</v>
      </c>
      <c r="B144" t="s">
        <v>318</v>
      </c>
      <c r="C144" s="23">
        <v>2.52E-4</v>
      </c>
      <c r="D144" s="23">
        <v>1.4899999999999999E-4</v>
      </c>
      <c r="E144" s="23">
        <v>3.1700000000000001E-4</v>
      </c>
      <c r="F144" s="23">
        <v>2.02E-4</v>
      </c>
      <c r="G144" s="23">
        <v>2.22E-4</v>
      </c>
      <c r="H144" s="23">
        <v>3.3799999999999998E-4</v>
      </c>
      <c r="I144" s="23">
        <v>6.8999999999999997E-5</v>
      </c>
      <c r="J144" s="23">
        <v>4.3999999999999999E-5</v>
      </c>
      <c r="K144" s="23">
        <v>2.2800000000000001E-4</v>
      </c>
    </row>
    <row r="145" spans="1:11" ht="13.4" customHeight="1">
      <c r="A145" t="s">
        <v>81</v>
      </c>
      <c r="B145" t="s">
        <v>318</v>
      </c>
      <c r="C145" s="23">
        <v>7.3999999999999996E-5</v>
      </c>
      <c r="D145" s="23">
        <v>9.7999999999999997E-5</v>
      </c>
      <c r="E145" s="23">
        <v>9.6000000000000002E-5</v>
      </c>
      <c r="F145" s="23">
        <v>6.3E-5</v>
      </c>
      <c r="G145" s="23">
        <v>4.1E-5</v>
      </c>
      <c r="H145" s="23">
        <v>9.0000000000000006E-5</v>
      </c>
      <c r="I145" s="23">
        <v>6.8999999999999997E-5</v>
      </c>
      <c r="J145" s="23">
        <v>6.9999999999999999E-6</v>
      </c>
      <c r="K145" s="23">
        <v>7.7000000000000001E-5</v>
      </c>
    </row>
    <row r="146" spans="1:11" ht="13.4" customHeight="1">
      <c r="A146" t="s">
        <v>82</v>
      </c>
      <c r="B146" t="s">
        <v>318</v>
      </c>
      <c r="C146" s="23">
        <v>1.85E-4</v>
      </c>
      <c r="D146" s="23">
        <v>2.4000000000000001E-4</v>
      </c>
      <c r="E146" s="23">
        <v>2.4800000000000001E-4</v>
      </c>
      <c r="F146" s="23">
        <v>1.7699999999999999E-4</v>
      </c>
      <c r="G146" s="23">
        <v>1.06E-4</v>
      </c>
      <c r="H146" s="23">
        <v>1.75E-4</v>
      </c>
      <c r="I146" s="23">
        <v>9.3300000000000002E-4</v>
      </c>
      <c r="J146" s="23">
        <v>4.3999999999999999E-5</v>
      </c>
      <c r="K146" s="23">
        <v>2.04E-4</v>
      </c>
    </row>
    <row r="147" spans="1:11" ht="13.4" customHeight="1">
      <c r="A147" t="s">
        <v>83</v>
      </c>
      <c r="B147" t="s">
        <v>318</v>
      </c>
      <c r="C147" s="23">
        <v>8.25E-4</v>
      </c>
      <c r="D147" s="23">
        <v>5.1900000000000004E-4</v>
      </c>
      <c r="E147" s="23">
        <v>5.1199999999999998E-4</v>
      </c>
      <c r="F147" s="23">
        <v>9.8299999999999993E-4</v>
      </c>
      <c r="G147" s="23">
        <v>4.3100000000000001E-4</v>
      </c>
      <c r="H147" s="23">
        <v>4.6700000000000002E-4</v>
      </c>
      <c r="I147" s="23">
        <v>1.9699999999999999E-4</v>
      </c>
      <c r="J147" s="23">
        <v>4.3000000000000002E-5</v>
      </c>
      <c r="K147" s="23">
        <v>6.1399999999999996E-4</v>
      </c>
    </row>
    <row r="148" spans="1:11" ht="13.4" customHeight="1">
      <c r="A148" t="s">
        <v>84</v>
      </c>
      <c r="B148" t="s">
        <v>318</v>
      </c>
      <c r="C148" s="23">
        <v>6.2399999999999999E-4</v>
      </c>
      <c r="D148" s="23">
        <v>5.9400000000000002E-4</v>
      </c>
      <c r="E148" s="23">
        <v>2.16E-3</v>
      </c>
      <c r="F148" s="23">
        <v>1.0859999999999999E-3</v>
      </c>
      <c r="G148" s="23">
        <v>4.9709999999999997E-3</v>
      </c>
      <c r="H148" s="23">
        <v>4.3509999999999998E-3</v>
      </c>
      <c r="I148" s="23">
        <v>1.578E-3</v>
      </c>
      <c r="J148" s="23">
        <v>3.1000000000000001E-5</v>
      </c>
      <c r="K148" s="23">
        <v>1.6479999999999999E-3</v>
      </c>
    </row>
    <row r="149" spans="1:11" ht="13.4" customHeight="1">
      <c r="A149" t="s">
        <v>85</v>
      </c>
      <c r="B149" t="s">
        <v>318</v>
      </c>
      <c r="C149" s="23">
        <v>9.0000000000000006E-5</v>
      </c>
      <c r="D149" s="23">
        <v>4.1999999999999998E-5</v>
      </c>
      <c r="E149" s="23">
        <v>1.12E-4</v>
      </c>
      <c r="F149" s="23">
        <v>0</v>
      </c>
      <c r="G149" s="23">
        <v>0</v>
      </c>
      <c r="H149" s="23">
        <v>0</v>
      </c>
      <c r="I149" s="23">
        <v>3.516E-3</v>
      </c>
      <c r="J149" s="23">
        <v>0</v>
      </c>
      <c r="K149" s="23">
        <v>1.03E-4</v>
      </c>
    </row>
    <row r="150" spans="1:11" ht="13.4" customHeight="1">
      <c r="A150" t="s">
        <v>86</v>
      </c>
      <c r="B150" t="s">
        <v>318</v>
      </c>
      <c r="C150" s="23">
        <v>9.0899999999999998E-4</v>
      </c>
      <c r="D150" s="23">
        <v>1.206E-3</v>
      </c>
      <c r="E150" s="23">
        <v>1.6310000000000001E-3</v>
      </c>
      <c r="F150" s="23">
        <v>1.389E-3</v>
      </c>
      <c r="G150" s="23">
        <v>9.5500000000000001E-4</v>
      </c>
      <c r="H150" s="23">
        <v>1.431E-3</v>
      </c>
      <c r="I150" s="23">
        <v>1.6429999999999999E-3</v>
      </c>
      <c r="J150" s="23">
        <v>1.45E-4</v>
      </c>
      <c r="K150" s="23">
        <v>1.152E-3</v>
      </c>
    </row>
    <row r="151" spans="1:11" ht="13.4" customHeight="1">
      <c r="A151" t="s">
        <v>87</v>
      </c>
      <c r="B151" t="s">
        <v>318</v>
      </c>
      <c r="C151" s="23">
        <v>1.7100000000000001E-4</v>
      </c>
      <c r="D151" s="23">
        <v>3.1E-4</v>
      </c>
      <c r="E151" s="23">
        <v>2.99E-4</v>
      </c>
      <c r="F151" s="23">
        <v>4.9299999999999995E-4</v>
      </c>
      <c r="G151" s="23">
        <v>2.14E-4</v>
      </c>
      <c r="H151" s="23">
        <v>8.6000000000000003E-5</v>
      </c>
      <c r="I151" s="23">
        <v>0</v>
      </c>
      <c r="J151" s="23">
        <v>3.4999999999999997E-5</v>
      </c>
      <c r="K151" s="23">
        <v>2.4600000000000002E-4</v>
      </c>
    </row>
    <row r="152" spans="1:11" ht="13.4" customHeight="1">
      <c r="A152" t="s">
        <v>88</v>
      </c>
      <c r="B152" t="s">
        <v>318</v>
      </c>
      <c r="C152" s="23">
        <v>3.9399999999999998E-4</v>
      </c>
      <c r="D152" s="23">
        <v>5.8399999999999999E-4</v>
      </c>
      <c r="E152" s="23">
        <v>5.1599999999999997E-4</v>
      </c>
      <c r="F152" s="23">
        <v>3.1399999999999999E-4</v>
      </c>
      <c r="G152" s="23">
        <v>4.8200000000000001E-4</v>
      </c>
      <c r="H152" s="23">
        <v>2.3599999999999999E-4</v>
      </c>
      <c r="I152" s="23">
        <v>0</v>
      </c>
      <c r="J152" s="23">
        <v>4.3999999999999999E-5</v>
      </c>
      <c r="K152" s="23">
        <v>4.57E-4</v>
      </c>
    </row>
    <row r="153" spans="1:11" ht="13.4" customHeight="1">
      <c r="A153" t="s">
        <v>89</v>
      </c>
      <c r="B153" t="s">
        <v>318</v>
      </c>
      <c r="C153" s="23">
        <v>9.2E-5</v>
      </c>
      <c r="D153" s="23">
        <v>4.0999999999999999E-4</v>
      </c>
      <c r="E153" s="23">
        <v>2.1599999999999999E-4</v>
      </c>
      <c r="F153" s="23">
        <v>1.65E-4</v>
      </c>
      <c r="G153" s="23">
        <v>7.6000000000000004E-5</v>
      </c>
      <c r="H153" s="23">
        <v>4.1E-5</v>
      </c>
      <c r="I153" s="23">
        <v>1.03E-4</v>
      </c>
      <c r="J153" s="23">
        <v>6.0000000000000002E-6</v>
      </c>
      <c r="K153" s="23">
        <v>1.9000000000000001E-4</v>
      </c>
    </row>
    <row r="154" spans="1:11" ht="13.4" customHeight="1">
      <c r="A154" t="s">
        <v>90</v>
      </c>
      <c r="B154" t="s">
        <v>318</v>
      </c>
      <c r="C154" s="23">
        <v>3.8499999999999998E-4</v>
      </c>
      <c r="D154" s="23">
        <v>2.0599999999999999E-4</v>
      </c>
      <c r="E154" s="23">
        <v>3.7500000000000001E-4</v>
      </c>
      <c r="F154" s="23">
        <v>2.2799999999999999E-3</v>
      </c>
      <c r="G154" s="23">
        <v>9.1699999999999995E-4</v>
      </c>
      <c r="H154" s="23">
        <v>8.2100000000000001E-4</v>
      </c>
      <c r="I154" s="23">
        <v>1.513E-3</v>
      </c>
      <c r="J154" s="23">
        <v>1.76E-4</v>
      </c>
      <c r="K154" s="23">
        <v>5.4299999999999997E-4</v>
      </c>
    </row>
    <row r="155" spans="1:11" ht="13.4" customHeight="1">
      <c r="A155" t="s">
        <v>91</v>
      </c>
      <c r="B155" t="s">
        <v>318</v>
      </c>
      <c r="C155" s="23">
        <v>3.5300000000000002E-4</v>
      </c>
      <c r="D155" s="23">
        <v>3.1700000000000001E-4</v>
      </c>
      <c r="E155" s="23">
        <v>2.7500000000000002E-4</v>
      </c>
      <c r="F155" s="23">
        <v>1.6699999999999999E-4</v>
      </c>
      <c r="G155" s="23">
        <v>2.5999999999999998E-4</v>
      </c>
      <c r="H155" s="23">
        <v>0</v>
      </c>
      <c r="I155" s="23">
        <v>0</v>
      </c>
      <c r="J155" s="23">
        <v>0</v>
      </c>
      <c r="K155" s="23">
        <v>2.8899999999999998E-4</v>
      </c>
    </row>
    <row r="156" spans="1:11" ht="13.4" customHeight="1">
      <c r="A156" t="s">
        <v>92</v>
      </c>
      <c r="B156" t="s">
        <v>318</v>
      </c>
      <c r="C156" s="23">
        <v>4.8299999999999998E-4</v>
      </c>
      <c r="D156" s="23">
        <v>5.2800000000000004E-4</v>
      </c>
      <c r="E156" s="23">
        <v>1.297E-3</v>
      </c>
      <c r="F156" s="23">
        <v>4.5100000000000001E-4</v>
      </c>
      <c r="G156" s="23">
        <v>2.7799999999999998E-4</v>
      </c>
      <c r="H156" s="23">
        <v>6.7000000000000002E-5</v>
      </c>
      <c r="I156" s="23">
        <v>3.3449999999999999E-3</v>
      </c>
      <c r="J156" s="23">
        <v>6.9999999999999999E-4</v>
      </c>
      <c r="K156" s="23">
        <v>6.4800000000000003E-4</v>
      </c>
    </row>
    <row r="157" spans="1:11" ht="13.4" customHeight="1">
      <c r="A157" t="s">
        <v>93</v>
      </c>
      <c r="B157" t="s">
        <v>318</v>
      </c>
      <c r="C157" s="23">
        <v>1.9949999999999998E-3</v>
      </c>
      <c r="D157" s="23">
        <v>1.0870000000000001E-3</v>
      </c>
      <c r="E157" s="23">
        <v>7.3700000000000002E-4</v>
      </c>
      <c r="F157" s="23">
        <v>1.3320000000000001E-3</v>
      </c>
      <c r="G157" s="23">
        <v>4.4799999999999999E-4</v>
      </c>
      <c r="H157" s="23">
        <v>2.1100000000000001E-4</v>
      </c>
      <c r="I157" s="23">
        <v>4.4799999999999999E-4</v>
      </c>
      <c r="J157" s="23">
        <v>1.2750000000000001E-3</v>
      </c>
      <c r="K157" s="23">
        <v>1.2110000000000001E-3</v>
      </c>
    </row>
    <row r="158" spans="1:11" ht="13.4" customHeight="1">
      <c r="A158" t="s">
        <v>94</v>
      </c>
      <c r="B158" t="s">
        <v>318</v>
      </c>
      <c r="C158" s="23">
        <v>2.32E-4</v>
      </c>
      <c r="D158" s="23">
        <v>2.41E-4</v>
      </c>
      <c r="E158" s="23">
        <v>1.6100000000000001E-4</v>
      </c>
      <c r="F158" s="23">
        <v>1.3899999999999999E-4</v>
      </c>
      <c r="G158" s="23">
        <v>9.8999999999999994E-5</v>
      </c>
      <c r="H158" s="23">
        <v>4.1999999999999998E-5</v>
      </c>
      <c r="I158" s="23">
        <v>3.7599999999999998E-4</v>
      </c>
      <c r="J158" s="23">
        <v>1.2E-5</v>
      </c>
      <c r="K158" s="23">
        <v>1.9000000000000001E-4</v>
      </c>
    </row>
    <row r="159" spans="1:11" ht="13.4" customHeight="1">
      <c r="A159" t="s">
        <v>95</v>
      </c>
      <c r="B159" t="s">
        <v>318</v>
      </c>
      <c r="C159" s="23">
        <v>-1.8000000000000001E-4</v>
      </c>
      <c r="D159" s="23">
        <v>-1.02E-4</v>
      </c>
      <c r="E159" s="23">
        <v>-6.9999999999999994E-5</v>
      </c>
      <c r="F159" s="23">
        <v>-4.2000000000000002E-4</v>
      </c>
      <c r="G159" s="23">
        <v>-7.7000000000000001E-5</v>
      </c>
      <c r="H159" s="23">
        <v>0</v>
      </c>
      <c r="I159" s="23">
        <v>0</v>
      </c>
      <c r="J159" s="23">
        <v>-1.5E-5</v>
      </c>
      <c r="K159" s="23">
        <v>-1.2999999999999999E-4</v>
      </c>
    </row>
    <row r="160" spans="1:11" ht="13.4" customHeight="1">
      <c r="A160" t="s">
        <v>96</v>
      </c>
      <c r="B160" t="s">
        <v>318</v>
      </c>
      <c r="C160" s="23">
        <v>1.469E-3</v>
      </c>
      <c r="D160" s="23">
        <v>1.225E-3</v>
      </c>
      <c r="E160" s="23">
        <v>1.766E-3</v>
      </c>
      <c r="F160" s="23">
        <v>1.127E-3</v>
      </c>
      <c r="G160" s="23">
        <v>2.1919999999999999E-3</v>
      </c>
      <c r="H160" s="23">
        <v>7.7399999999999995E-4</v>
      </c>
      <c r="I160" s="23">
        <v>7.5699999999999997E-4</v>
      </c>
      <c r="J160" s="23">
        <v>7.1000000000000005E-5</v>
      </c>
      <c r="K160" s="23">
        <v>1.5100000000000001E-3</v>
      </c>
    </row>
    <row r="161" spans="1:11" ht="13.4" customHeight="1">
      <c r="A161" t="s">
        <v>97</v>
      </c>
      <c r="B161" t="s">
        <v>318</v>
      </c>
      <c r="C161" s="23">
        <v>7.8999999999999996E-5</v>
      </c>
      <c r="D161" s="23">
        <v>1.3300000000000001E-4</v>
      </c>
      <c r="E161" s="23">
        <v>1.1E-4</v>
      </c>
      <c r="F161" s="23">
        <v>8.6000000000000003E-5</v>
      </c>
      <c r="G161" s="23">
        <v>6.3999999999999997E-5</v>
      </c>
      <c r="H161" s="23">
        <v>5.8E-5</v>
      </c>
      <c r="I161" s="23">
        <v>7.3999999999999996E-5</v>
      </c>
      <c r="J161" s="23">
        <v>1.4E-5</v>
      </c>
      <c r="K161" s="23">
        <v>9.3999999999999994E-5</v>
      </c>
    </row>
    <row r="162" spans="1:11" ht="13.4" customHeight="1">
      <c r="A162" t="s">
        <v>98</v>
      </c>
      <c r="B162" t="s">
        <v>318</v>
      </c>
      <c r="C162" s="23">
        <v>3.0600000000000001E-4</v>
      </c>
      <c r="D162" s="23">
        <v>6.2699999999999995E-4</v>
      </c>
      <c r="E162" s="23">
        <v>3.3599999999999998E-4</v>
      </c>
      <c r="F162" s="23">
        <v>3.6000000000000002E-4</v>
      </c>
      <c r="G162" s="23">
        <v>5.1500000000000005E-4</v>
      </c>
      <c r="H162" s="23">
        <v>2.1599999999999999E-4</v>
      </c>
      <c r="I162" s="23">
        <v>0</v>
      </c>
      <c r="J162" s="23">
        <v>8.3900000000000001E-4</v>
      </c>
      <c r="K162" s="23">
        <v>4.2700000000000002E-4</v>
      </c>
    </row>
    <row r="163" spans="1:11" ht="13.4" customHeight="1">
      <c r="A163" t="s">
        <v>99</v>
      </c>
      <c r="B163" t="s">
        <v>317</v>
      </c>
      <c r="C163" s="23">
        <v>5.2499999999999997E-4</v>
      </c>
      <c r="D163" s="23">
        <v>7.3999999999999999E-4</v>
      </c>
      <c r="E163" s="23">
        <v>1.2440000000000001E-3</v>
      </c>
      <c r="F163" s="23">
        <v>7.67E-4</v>
      </c>
      <c r="G163" s="23">
        <v>6.7599999999999995E-4</v>
      </c>
      <c r="H163" s="23">
        <v>2.1719999999999999E-3</v>
      </c>
      <c r="I163" s="23">
        <v>1.137E-3</v>
      </c>
      <c r="J163" s="23">
        <v>2.6699999999999998E-4</v>
      </c>
      <c r="K163" s="23">
        <v>7.7800000000000005E-4</v>
      </c>
    </row>
    <row r="164" spans="1:11" ht="13.4" customHeight="1">
      <c r="A164" t="s">
        <v>100</v>
      </c>
      <c r="B164" t="s">
        <v>317</v>
      </c>
      <c r="C164" s="23">
        <v>3.5430000000000001E-3</v>
      </c>
      <c r="D164" s="23">
        <v>5.0049999999999999E-3</v>
      </c>
      <c r="E164" s="23">
        <v>5.3070000000000001E-3</v>
      </c>
      <c r="F164" s="23">
        <v>6.9629999999999996E-3</v>
      </c>
      <c r="G164" s="23">
        <v>2.359E-3</v>
      </c>
      <c r="H164" s="23">
        <v>4.2379999999999996E-3</v>
      </c>
      <c r="I164" s="23">
        <v>4.1640000000000002E-3</v>
      </c>
      <c r="J164" s="23">
        <v>3.6350000000000002E-3</v>
      </c>
      <c r="K164" s="23">
        <v>4.2550000000000001E-3</v>
      </c>
    </row>
    <row r="165" spans="1:11" ht="13.4" customHeight="1">
      <c r="A165" t="s">
        <v>101</v>
      </c>
      <c r="B165" t="s">
        <v>317</v>
      </c>
      <c r="C165" s="23">
        <v>2.43E-4</v>
      </c>
      <c r="D165" s="23">
        <v>6.1200000000000002E-4</v>
      </c>
      <c r="E165" s="23">
        <v>3.8400000000000001E-4</v>
      </c>
      <c r="F165" s="23">
        <v>5.7200000000000003E-4</v>
      </c>
      <c r="G165" s="23">
        <v>6.4599999999999998E-4</v>
      </c>
      <c r="H165" s="23">
        <v>3.9300000000000001E-4</v>
      </c>
      <c r="I165" s="23">
        <v>3.7500000000000001E-4</v>
      </c>
      <c r="J165" s="23">
        <v>2.8499999999999999E-4</v>
      </c>
      <c r="K165" s="23">
        <v>4.4099999999999999E-4</v>
      </c>
    </row>
    <row r="166" spans="1:11" ht="13.4" customHeight="1">
      <c r="A166" t="s">
        <v>102</v>
      </c>
      <c r="B166" t="s">
        <v>317</v>
      </c>
      <c r="C166" s="23">
        <v>1.64E-3</v>
      </c>
      <c r="D166" s="23">
        <v>2.0400000000000001E-3</v>
      </c>
      <c r="E166" s="23">
        <v>1.859E-3</v>
      </c>
      <c r="F166" s="23">
        <v>2.8270000000000001E-3</v>
      </c>
      <c r="G166" s="23">
        <v>1.609E-3</v>
      </c>
      <c r="H166" s="23">
        <v>1.879E-3</v>
      </c>
      <c r="I166" s="23">
        <v>5.1400000000000003E-4</v>
      </c>
      <c r="J166" s="23">
        <v>2.444E-3</v>
      </c>
      <c r="K166" s="23">
        <v>1.843E-3</v>
      </c>
    </row>
    <row r="167" spans="1:11" ht="13.4" customHeight="1">
      <c r="A167" t="s">
        <v>103</v>
      </c>
      <c r="B167" t="s">
        <v>317</v>
      </c>
      <c r="C167" s="23">
        <v>8.4400000000000002E-4</v>
      </c>
      <c r="D167" s="23">
        <v>9.2100000000000005E-4</v>
      </c>
      <c r="E167" s="23">
        <v>1.0560000000000001E-3</v>
      </c>
      <c r="F167" s="23">
        <v>1.462E-3</v>
      </c>
      <c r="G167" s="23">
        <v>6.3900000000000003E-4</v>
      </c>
      <c r="H167" s="23">
        <v>6.11E-4</v>
      </c>
      <c r="I167" s="23">
        <v>4.9100000000000001E-4</v>
      </c>
      <c r="J167" s="23">
        <v>5.1599999999999997E-4</v>
      </c>
      <c r="K167" s="23">
        <v>8.9099999999999997E-4</v>
      </c>
    </row>
    <row r="168" spans="1:11" ht="13.4" customHeight="1">
      <c r="A168" t="s">
        <v>104</v>
      </c>
      <c r="B168" t="s">
        <v>316</v>
      </c>
      <c r="C168" s="23">
        <v>1.0430000000000001E-3</v>
      </c>
      <c r="D168" s="23">
        <v>1.077E-3</v>
      </c>
      <c r="E168" s="23">
        <v>8.0699999999999999E-4</v>
      </c>
      <c r="F168" s="23">
        <v>7.4299999999999995E-4</v>
      </c>
      <c r="G168" s="23">
        <v>5.0699999999999996E-4</v>
      </c>
      <c r="H168" s="23">
        <v>9.6199999999999996E-4</v>
      </c>
      <c r="I168" s="23">
        <v>4.66E-4</v>
      </c>
      <c r="J168" s="23">
        <v>1.054E-3</v>
      </c>
      <c r="K168" s="23">
        <v>9.01E-4</v>
      </c>
    </row>
    <row r="169" spans="1:11" ht="13.4" customHeight="1">
      <c r="A169" t="s">
        <v>105</v>
      </c>
      <c r="B169" t="s">
        <v>316</v>
      </c>
      <c r="C169" s="23">
        <v>-1.26E-4</v>
      </c>
      <c r="D169" s="23">
        <v>-1.2799999999999999E-4</v>
      </c>
      <c r="E169" s="23">
        <v>-1.0900000000000001E-4</v>
      </c>
      <c r="F169" s="23">
        <v>-1.1E-4</v>
      </c>
      <c r="G169" s="23">
        <v>-6.2000000000000003E-5</v>
      </c>
      <c r="H169" s="23">
        <v>-8.0000000000000007E-5</v>
      </c>
      <c r="I169" s="23">
        <v>-8.7999999999999998E-5</v>
      </c>
      <c r="J169" s="23">
        <v>-1.7899999999999999E-4</v>
      </c>
      <c r="K169" s="23">
        <v>-1.13E-4</v>
      </c>
    </row>
    <row r="170" spans="1:11" ht="13.4" customHeight="1">
      <c r="A170" t="s">
        <v>106</v>
      </c>
      <c r="B170" t="s">
        <v>316</v>
      </c>
      <c r="C170" s="23">
        <v>1.366E-3</v>
      </c>
      <c r="D170" s="23">
        <v>1.4090000000000001E-3</v>
      </c>
      <c r="E170" s="23">
        <v>1.457E-3</v>
      </c>
      <c r="F170" s="23">
        <v>1.3129999999999999E-3</v>
      </c>
      <c r="G170" s="23">
        <v>1.4859999999999999E-3</v>
      </c>
      <c r="H170" s="23">
        <v>9.6599999999999995E-4</v>
      </c>
      <c r="I170" s="23">
        <v>1.3860000000000001E-3</v>
      </c>
      <c r="J170" s="23">
        <v>5.4799999999999998E-4</v>
      </c>
      <c r="K170" s="23">
        <v>1.3860000000000001E-3</v>
      </c>
    </row>
    <row r="171" spans="1:11" ht="13.4" customHeight="1">
      <c r="A171" t="s">
        <v>107</v>
      </c>
      <c r="B171" t="s">
        <v>316</v>
      </c>
      <c r="C171" s="23">
        <v>1.1632999999999999E-2</v>
      </c>
      <c r="D171" s="23">
        <v>1.2515E-2</v>
      </c>
      <c r="E171" s="23">
        <v>1.2399E-2</v>
      </c>
      <c r="F171" s="23">
        <v>1.2895999999999999E-2</v>
      </c>
      <c r="G171" s="23">
        <v>8.7939999999999997E-3</v>
      </c>
      <c r="H171" s="23">
        <v>1.2430999999999999E-2</v>
      </c>
      <c r="I171" s="23">
        <v>1.2716E-2</v>
      </c>
      <c r="J171" s="23">
        <v>1.357E-2</v>
      </c>
      <c r="K171" s="23">
        <v>1.1695000000000001E-2</v>
      </c>
    </row>
    <row r="172" spans="1:11" ht="13.4" customHeight="1">
      <c r="A172" t="s">
        <v>108</v>
      </c>
      <c r="B172" t="s">
        <v>315</v>
      </c>
      <c r="C172" s="23">
        <v>1.9268E-2</v>
      </c>
      <c r="D172" s="23">
        <v>2.1843999999999999E-2</v>
      </c>
      <c r="E172" s="23">
        <v>1.9078999999999999E-2</v>
      </c>
      <c r="F172" s="23">
        <v>2.2179999999999998E-2</v>
      </c>
      <c r="G172" s="23">
        <v>1.511E-2</v>
      </c>
      <c r="H172" s="23">
        <v>2.2157E-2</v>
      </c>
      <c r="I172" s="23">
        <v>1.7003000000000001E-2</v>
      </c>
      <c r="J172" s="23">
        <v>1.3903E-2</v>
      </c>
      <c r="K172" s="23">
        <v>1.9293999999999999E-2</v>
      </c>
    </row>
    <row r="173" spans="1:11" ht="13.4" customHeight="1">
      <c r="A173" t="s">
        <v>109</v>
      </c>
      <c r="B173" t="s">
        <v>314</v>
      </c>
      <c r="C173" s="23">
        <v>3.0400000000000002E-4</v>
      </c>
      <c r="D173" s="23">
        <v>3.2299999999999999E-4</v>
      </c>
      <c r="E173" s="23">
        <v>2.8299999999999999E-4</v>
      </c>
      <c r="F173" s="23">
        <v>3.3300000000000002E-4</v>
      </c>
      <c r="G173" s="23">
        <v>1.9699999999999999E-4</v>
      </c>
      <c r="H173" s="23">
        <v>3.1700000000000001E-4</v>
      </c>
      <c r="I173" s="23">
        <v>2.2900000000000001E-4</v>
      </c>
      <c r="J173" s="23">
        <v>2.4800000000000001E-4</v>
      </c>
      <c r="K173" s="23">
        <v>2.8800000000000001E-4</v>
      </c>
    </row>
    <row r="174" spans="1:11" ht="13.4" customHeight="1">
      <c r="A174" t="s">
        <v>110</v>
      </c>
      <c r="B174" t="s">
        <v>313</v>
      </c>
      <c r="C174" s="23">
        <v>2.4989999999999999E-3</v>
      </c>
      <c r="D174" s="23">
        <v>1.8450000000000001E-3</v>
      </c>
      <c r="E174" s="23">
        <v>3.052E-3</v>
      </c>
      <c r="F174" s="23">
        <v>2.7889999999999998E-3</v>
      </c>
      <c r="G174" s="23">
        <v>1.694E-3</v>
      </c>
      <c r="H174" s="23">
        <v>3.5959999999999998E-3</v>
      </c>
      <c r="I174" s="23">
        <v>5.5729999999999998E-3</v>
      </c>
      <c r="J174" s="23">
        <v>1.485E-3</v>
      </c>
      <c r="K174" s="23">
        <v>2.3809999999999999E-3</v>
      </c>
    </row>
    <row r="175" spans="1:11" ht="13.4" customHeight="1">
      <c r="A175" t="s">
        <v>111</v>
      </c>
      <c r="B175" t="s">
        <v>313</v>
      </c>
      <c r="C175" s="23">
        <v>2.0860000000000002E-3</v>
      </c>
      <c r="D175" s="23">
        <v>1.748E-3</v>
      </c>
      <c r="E175" s="23">
        <v>2.0279999999999999E-3</v>
      </c>
      <c r="F175" s="23">
        <v>2.2009999999999998E-3</v>
      </c>
      <c r="G175" s="23">
        <v>1.312E-3</v>
      </c>
      <c r="H175" s="23">
        <v>1.8910000000000001E-3</v>
      </c>
      <c r="I175" s="23">
        <v>1.7849999999999999E-3</v>
      </c>
      <c r="J175" s="23">
        <v>1.6800000000000001E-3</v>
      </c>
      <c r="K175" s="23">
        <v>1.8699999999999999E-3</v>
      </c>
    </row>
    <row r="176" spans="1:11" ht="13.4" customHeight="1">
      <c r="A176" t="s">
        <v>112</v>
      </c>
      <c r="B176" t="s">
        <v>312</v>
      </c>
      <c r="C176" s="23">
        <v>6.5770000000000004E-3</v>
      </c>
      <c r="D176" s="23">
        <v>7.0489999999999997E-3</v>
      </c>
      <c r="E176" s="23">
        <v>7.5199999999999998E-3</v>
      </c>
      <c r="F176" s="23">
        <v>8.0490000000000006E-3</v>
      </c>
      <c r="G176" s="23">
        <v>5.7840000000000001E-3</v>
      </c>
      <c r="H176" s="23">
        <v>8.2170000000000003E-3</v>
      </c>
      <c r="I176" s="23">
        <v>5.0369999999999998E-3</v>
      </c>
      <c r="J176" s="23">
        <v>3.826E-3</v>
      </c>
      <c r="K176" s="23">
        <v>6.7840000000000001E-3</v>
      </c>
    </row>
    <row r="177" spans="1:11" ht="13.4" customHeight="1">
      <c r="A177" t="s">
        <v>113</v>
      </c>
      <c r="B177" t="s">
        <v>312</v>
      </c>
      <c r="C177" s="23">
        <v>3.5000000000000001E-3</v>
      </c>
      <c r="D177" s="23">
        <v>2.63E-3</v>
      </c>
      <c r="E177" s="23">
        <v>3.7009999999999999E-3</v>
      </c>
      <c r="F177" s="23">
        <v>1.01E-3</v>
      </c>
      <c r="G177" s="23">
        <v>5.9579999999999998E-3</v>
      </c>
      <c r="H177" s="23">
        <v>7.6199999999999998E-4</v>
      </c>
      <c r="I177" s="23">
        <v>8.5099999999999998E-4</v>
      </c>
      <c r="J177" s="23">
        <v>5.9199999999999997E-4</v>
      </c>
      <c r="K177" s="23">
        <v>3.4280000000000001E-3</v>
      </c>
    </row>
    <row r="178" spans="1:11" ht="13.4" customHeight="1">
      <c r="A178" t="s">
        <v>114</v>
      </c>
      <c r="B178" t="s">
        <v>312</v>
      </c>
      <c r="C178" s="23">
        <v>1.498E-3</v>
      </c>
      <c r="D178" s="23">
        <v>1.155E-3</v>
      </c>
      <c r="E178" s="23">
        <v>1.9810000000000001E-3</v>
      </c>
      <c r="F178" s="23">
        <v>2.3189999999999999E-3</v>
      </c>
      <c r="G178" s="23">
        <v>1.7359999999999999E-3</v>
      </c>
      <c r="H178" s="23">
        <v>5.4419999999999998E-3</v>
      </c>
      <c r="I178" s="23">
        <v>3.408E-3</v>
      </c>
      <c r="J178" s="23">
        <v>2.24E-4</v>
      </c>
      <c r="K178" s="23">
        <v>1.655E-3</v>
      </c>
    </row>
    <row r="179" spans="1:11" ht="13.4" customHeight="1">
      <c r="A179" t="s">
        <v>115</v>
      </c>
      <c r="B179" t="s">
        <v>312</v>
      </c>
      <c r="C179" s="23">
        <v>2.2060000000000001E-3</v>
      </c>
      <c r="D179" s="23">
        <v>1.3140000000000001E-3</v>
      </c>
      <c r="E179" s="23">
        <v>2.0579999999999999E-3</v>
      </c>
      <c r="F179" s="23">
        <v>1.371E-3</v>
      </c>
      <c r="G179" s="23">
        <v>1.395E-3</v>
      </c>
      <c r="H179" s="23">
        <v>7.3200000000000001E-4</v>
      </c>
      <c r="I179" s="23">
        <v>2.7789999999999998E-3</v>
      </c>
      <c r="J179" s="23">
        <v>5.4299999999999997E-4</v>
      </c>
      <c r="K179" s="23">
        <v>1.7489999999999999E-3</v>
      </c>
    </row>
    <row r="180" spans="1:11" ht="13.4" customHeight="1">
      <c r="A180" t="s">
        <v>116</v>
      </c>
      <c r="B180" t="s">
        <v>312</v>
      </c>
      <c r="C180" s="23">
        <v>1.3519999999999999E-3</v>
      </c>
      <c r="D180" s="23">
        <v>1.6130000000000001E-3</v>
      </c>
      <c r="E180" s="23">
        <v>1.1119999999999999E-3</v>
      </c>
      <c r="F180" s="23">
        <v>1.0660000000000001E-3</v>
      </c>
      <c r="G180" s="23">
        <v>7.1500000000000003E-4</v>
      </c>
      <c r="H180" s="23">
        <v>1.253E-3</v>
      </c>
      <c r="I180" s="23">
        <v>5.3600000000000002E-4</v>
      </c>
      <c r="J180" s="23">
        <v>7.5900000000000002E-4</v>
      </c>
      <c r="K180" s="23">
        <v>1.2340000000000001E-3</v>
      </c>
    </row>
    <row r="181" spans="1:11" ht="13.4" customHeight="1">
      <c r="A181" t="s">
        <v>117</v>
      </c>
      <c r="B181" t="s">
        <v>312</v>
      </c>
      <c r="C181" s="23">
        <v>9.6050000000000007E-3</v>
      </c>
      <c r="D181" s="23">
        <v>9.1430000000000001E-3</v>
      </c>
      <c r="E181" s="23">
        <v>9.4000000000000004E-3</v>
      </c>
      <c r="F181" s="23">
        <v>6.3940000000000004E-3</v>
      </c>
      <c r="G181" s="23">
        <v>6.3309999999999998E-3</v>
      </c>
      <c r="H181" s="23">
        <v>5.097E-3</v>
      </c>
      <c r="I181" s="23">
        <v>6.8770000000000003E-3</v>
      </c>
      <c r="J181" s="23">
        <v>3.2650000000000001E-3</v>
      </c>
      <c r="K181" s="23">
        <v>8.5550000000000001E-3</v>
      </c>
    </row>
    <row r="182" spans="1:11" ht="13.4" customHeight="1">
      <c r="A182" t="s">
        <v>118</v>
      </c>
      <c r="B182" t="s">
        <v>311</v>
      </c>
      <c r="C182" s="23">
        <v>7.1299999999999998E-4</v>
      </c>
      <c r="D182" s="23">
        <v>4.7199999999999998E-4</v>
      </c>
      <c r="E182" s="23">
        <v>2.0900000000000001E-4</v>
      </c>
      <c r="F182" s="23">
        <v>2.2800000000000001E-4</v>
      </c>
      <c r="G182" s="23">
        <v>1.2999999999999999E-4</v>
      </c>
      <c r="H182" s="23">
        <v>5.9900000000000003E-4</v>
      </c>
      <c r="I182" s="23">
        <v>4.6999999999999997E-5</v>
      </c>
      <c r="J182" s="23">
        <v>7.9500000000000003E-4</v>
      </c>
      <c r="K182" s="23">
        <v>4.3800000000000002E-4</v>
      </c>
    </row>
    <row r="183" spans="1:11" ht="13.4" customHeight="1">
      <c r="A183" t="s">
        <v>119</v>
      </c>
      <c r="B183" t="s">
        <v>311</v>
      </c>
      <c r="C183" s="23">
        <v>5.1900000000000004E-4</v>
      </c>
      <c r="D183" s="23">
        <v>3.4200000000000002E-4</v>
      </c>
      <c r="E183" s="23">
        <v>2.6499999999999999E-4</v>
      </c>
      <c r="F183" s="23">
        <v>2.99E-4</v>
      </c>
      <c r="G183" s="23">
        <v>9.0000000000000006E-5</v>
      </c>
      <c r="H183" s="23">
        <v>2.03E-4</v>
      </c>
      <c r="I183" s="23">
        <v>1.66E-4</v>
      </c>
      <c r="J183" s="23">
        <v>1.25E-4</v>
      </c>
      <c r="K183" s="23">
        <v>3.3500000000000001E-4</v>
      </c>
    </row>
    <row r="184" spans="1:11" ht="13.4" customHeight="1">
      <c r="A184" t="s">
        <v>120</v>
      </c>
      <c r="B184" t="s">
        <v>311</v>
      </c>
      <c r="C184" s="23">
        <v>1.0480000000000001E-3</v>
      </c>
      <c r="D184" s="23">
        <v>4.37E-4</v>
      </c>
      <c r="E184" s="23">
        <v>3.3799999999999998E-4</v>
      </c>
      <c r="F184" s="23">
        <v>4.8099999999999998E-4</v>
      </c>
      <c r="G184" s="23">
        <v>3.6400000000000001E-4</v>
      </c>
      <c r="H184" s="23">
        <v>9.7199999999999999E-4</v>
      </c>
      <c r="I184" s="23">
        <v>3.21E-4</v>
      </c>
      <c r="J184" s="23">
        <v>6.6799999999999997E-4</v>
      </c>
      <c r="K184" s="23">
        <v>6.1799999999999995E-4</v>
      </c>
    </row>
    <row r="185" spans="1:11" ht="13.4" customHeight="1">
      <c r="A185" t="s">
        <v>121</v>
      </c>
      <c r="B185" t="s">
        <v>311</v>
      </c>
      <c r="C185" s="23">
        <v>2.5439999999999998E-3</v>
      </c>
      <c r="D185" s="23">
        <v>1.701E-3</v>
      </c>
      <c r="E185" s="23">
        <v>9.68E-4</v>
      </c>
      <c r="F185" s="23">
        <v>1.2509999999999999E-3</v>
      </c>
      <c r="G185" s="23">
        <v>6.5399999999999996E-4</v>
      </c>
      <c r="H185" s="23">
        <v>1.683E-3</v>
      </c>
      <c r="I185" s="23">
        <v>1.6699999999999999E-4</v>
      </c>
      <c r="J185" s="23">
        <v>2.0869999999999999E-3</v>
      </c>
      <c r="K185" s="23">
        <v>1.639E-3</v>
      </c>
    </row>
    <row r="186" spans="1:11" ht="13.4" customHeight="1">
      <c r="A186" t="s">
        <v>122</v>
      </c>
      <c r="B186" t="s">
        <v>311</v>
      </c>
      <c r="C186" s="23">
        <v>3.4940000000000001E-3</v>
      </c>
      <c r="D186" s="23">
        <v>4.6699999999999997E-3</v>
      </c>
      <c r="E186" s="23">
        <v>1.5820000000000001E-3</v>
      </c>
      <c r="F186" s="23">
        <v>2.7320000000000001E-3</v>
      </c>
      <c r="G186" s="23">
        <v>1.127E-3</v>
      </c>
      <c r="H186" s="23">
        <v>4.2500000000000003E-3</v>
      </c>
      <c r="I186" s="23">
        <v>5.0699999999999996E-4</v>
      </c>
      <c r="J186" s="23">
        <v>3.8809999999999999E-3</v>
      </c>
      <c r="K186" s="23">
        <v>2.996E-3</v>
      </c>
    </row>
    <row r="187" spans="1:11" ht="13.4" customHeight="1">
      <c r="A187" t="s">
        <v>123</v>
      </c>
      <c r="B187" t="s">
        <v>311</v>
      </c>
      <c r="C187" s="23">
        <v>1.65E-4</v>
      </c>
      <c r="D187" s="23">
        <v>2.9100000000000003E-4</v>
      </c>
      <c r="E187" s="23">
        <v>2.1900000000000001E-4</v>
      </c>
      <c r="F187" s="23">
        <v>2.4499999999999999E-4</v>
      </c>
      <c r="G187" s="23">
        <v>1.27E-4</v>
      </c>
      <c r="H187" s="23">
        <v>1.1360000000000001E-3</v>
      </c>
      <c r="I187" s="23">
        <v>1.45E-4</v>
      </c>
      <c r="J187" s="23">
        <v>2.1489999999999999E-3</v>
      </c>
      <c r="K187" s="23">
        <v>2.5900000000000001E-4</v>
      </c>
    </row>
    <row r="188" spans="1:11" ht="13.4" customHeight="1">
      <c r="A188" t="s">
        <v>124</v>
      </c>
      <c r="B188" t="s">
        <v>310</v>
      </c>
      <c r="C188" s="23">
        <v>2.2594E-2</v>
      </c>
      <c r="D188" s="23">
        <v>2.1898999999999998E-2</v>
      </c>
      <c r="E188" s="23">
        <v>1.0749999999999999E-2</v>
      </c>
      <c r="F188" s="23">
        <v>1.6736999999999998E-2</v>
      </c>
      <c r="G188" s="23">
        <v>8.2520000000000007E-3</v>
      </c>
      <c r="H188" s="23">
        <v>1.1637E-2</v>
      </c>
      <c r="I188" s="23">
        <v>5.5469999999999998E-3</v>
      </c>
      <c r="J188" s="23">
        <v>5.1619999999999999E-3</v>
      </c>
      <c r="K188" s="23">
        <v>1.6979000000000001E-2</v>
      </c>
    </row>
    <row r="189" spans="1:11" ht="13.4" customHeight="1">
      <c r="A189" t="s">
        <v>125</v>
      </c>
      <c r="B189" t="s">
        <v>310</v>
      </c>
      <c r="C189" s="23">
        <v>7.9699999999999997E-4</v>
      </c>
      <c r="D189" s="23">
        <v>7.4799999999999997E-4</v>
      </c>
      <c r="E189" s="23">
        <v>6.4599999999999998E-4</v>
      </c>
      <c r="F189" s="23">
        <v>5.8600000000000004E-4</v>
      </c>
      <c r="G189" s="23">
        <v>3.3599999999999998E-4</v>
      </c>
      <c r="H189" s="23">
        <v>4.6999999999999999E-4</v>
      </c>
      <c r="I189" s="23">
        <v>2.5700000000000001E-4</v>
      </c>
      <c r="J189" s="23">
        <v>3.4200000000000002E-4</v>
      </c>
      <c r="K189" s="23">
        <v>6.5499999999999998E-4</v>
      </c>
    </row>
    <row r="190" spans="1:11" ht="13.4" customHeight="1">
      <c r="A190" t="s">
        <v>126</v>
      </c>
      <c r="B190" t="s">
        <v>310</v>
      </c>
      <c r="C190" s="23">
        <v>8.659E-3</v>
      </c>
      <c r="D190" s="23">
        <v>6.3410000000000003E-3</v>
      </c>
      <c r="E190" s="23">
        <v>4.9709999999999997E-3</v>
      </c>
      <c r="F190" s="23">
        <v>4.0350000000000004E-3</v>
      </c>
      <c r="G190" s="23">
        <v>3.258E-3</v>
      </c>
      <c r="H190" s="23">
        <v>3.5969999999999999E-3</v>
      </c>
      <c r="I190" s="23">
        <v>1.8389999999999999E-3</v>
      </c>
      <c r="J190" s="23">
        <v>4.4949999999999999E-3</v>
      </c>
      <c r="K190" s="23">
        <v>6.097E-3</v>
      </c>
    </row>
    <row r="191" spans="1:11" ht="13.4" customHeight="1">
      <c r="A191" t="s">
        <v>127</v>
      </c>
      <c r="B191" t="s">
        <v>309</v>
      </c>
      <c r="C191" s="23">
        <v>2.5460000000000001E-3</v>
      </c>
      <c r="D191" s="23">
        <v>1.9E-3</v>
      </c>
      <c r="E191" s="23">
        <v>2.7269999999999998E-3</v>
      </c>
      <c r="F191" s="23">
        <v>1.3810000000000001E-3</v>
      </c>
      <c r="G191" s="23">
        <v>1.75E-3</v>
      </c>
      <c r="H191" s="23">
        <v>1.01E-3</v>
      </c>
      <c r="I191" s="23">
        <v>1.2080000000000001E-3</v>
      </c>
      <c r="J191" s="23">
        <v>6.1399999999999996E-4</v>
      </c>
      <c r="K191" s="23">
        <v>2.163E-3</v>
      </c>
    </row>
    <row r="192" spans="1:11" ht="13.4" customHeight="1">
      <c r="A192" t="s">
        <v>128</v>
      </c>
      <c r="B192" t="s">
        <v>309</v>
      </c>
      <c r="C192" s="23">
        <v>1.9075000000000002E-2</v>
      </c>
      <c r="D192" s="23">
        <v>1.9456000000000001E-2</v>
      </c>
      <c r="E192" s="23">
        <v>1.7691999999999999E-2</v>
      </c>
      <c r="F192" s="23">
        <v>2.0969000000000002E-2</v>
      </c>
      <c r="G192" s="23">
        <v>1.2057E-2</v>
      </c>
      <c r="H192" s="23">
        <v>1.9976000000000001E-2</v>
      </c>
      <c r="I192" s="23">
        <v>1.5183E-2</v>
      </c>
      <c r="J192" s="23">
        <v>1.5847E-2</v>
      </c>
      <c r="K192" s="23">
        <v>1.7859E-2</v>
      </c>
    </row>
    <row r="193" spans="1:11" ht="13.4" customHeight="1">
      <c r="A193" t="s">
        <v>129</v>
      </c>
      <c r="B193" t="s">
        <v>309</v>
      </c>
      <c r="C193" s="23">
        <v>1.1900000000000001E-2</v>
      </c>
      <c r="D193" s="23">
        <v>7.9430000000000004E-3</v>
      </c>
      <c r="E193" s="23">
        <v>6.313E-3</v>
      </c>
      <c r="F193" s="23">
        <v>3.2000000000000002E-3</v>
      </c>
      <c r="G193" s="23">
        <v>2.8679999999999999E-3</v>
      </c>
      <c r="H193" s="23">
        <v>1.9689999999999998E-3</v>
      </c>
      <c r="I193" s="23">
        <v>1.5560000000000001E-3</v>
      </c>
      <c r="J193" s="23">
        <v>3.6080000000000001E-3</v>
      </c>
      <c r="K193" s="23">
        <v>7.6150000000000002E-3</v>
      </c>
    </row>
    <row r="194" spans="1:11" ht="13.4" customHeight="1">
      <c r="A194" t="s">
        <v>130</v>
      </c>
      <c r="B194" t="s">
        <v>308</v>
      </c>
      <c r="C194" s="23">
        <v>2.6008E-2</v>
      </c>
      <c r="D194" s="23">
        <v>2.5752000000000001E-2</v>
      </c>
      <c r="E194" s="23">
        <v>2.0308E-2</v>
      </c>
      <c r="F194" s="23">
        <v>1.7982000000000001E-2</v>
      </c>
      <c r="G194" s="23">
        <v>1.8426999999999999E-2</v>
      </c>
      <c r="H194" s="23">
        <v>1.1875E-2</v>
      </c>
      <c r="I194" s="23">
        <v>1.7083999999999998E-2</v>
      </c>
      <c r="J194" s="23">
        <v>2.6993E-2</v>
      </c>
      <c r="K194" s="23">
        <v>2.2959E-2</v>
      </c>
    </row>
    <row r="195" spans="1:11" ht="13.4" customHeight="1">
      <c r="A195" t="s">
        <v>131</v>
      </c>
      <c r="B195" t="s">
        <v>308</v>
      </c>
      <c r="C195" s="23">
        <v>5.5630000000000002E-3</v>
      </c>
      <c r="D195" s="23">
        <v>4.9820000000000003E-3</v>
      </c>
      <c r="E195" s="23">
        <v>2.516E-3</v>
      </c>
      <c r="F195" s="23">
        <v>2.3210000000000001E-3</v>
      </c>
      <c r="G195" s="23">
        <v>1.5560000000000001E-3</v>
      </c>
      <c r="H195" s="23">
        <v>8.5800000000000004E-4</v>
      </c>
      <c r="I195" s="23">
        <v>1.879E-3</v>
      </c>
      <c r="J195" s="23">
        <v>7.8239999999999994E-3</v>
      </c>
      <c r="K195" s="23">
        <v>3.9880000000000002E-3</v>
      </c>
    </row>
    <row r="196" spans="1:11" ht="13.4" customHeight="1">
      <c r="A196" t="s">
        <v>132</v>
      </c>
      <c r="B196" t="s">
        <v>307</v>
      </c>
      <c r="C196" s="23">
        <v>1.2880000000000001E-2</v>
      </c>
      <c r="D196" s="23">
        <v>1.154E-2</v>
      </c>
      <c r="E196" s="23">
        <v>9.3509999999999999E-3</v>
      </c>
      <c r="F196" s="23">
        <v>8.2869999999999992E-3</v>
      </c>
      <c r="G196" s="23">
        <v>6.3790000000000001E-3</v>
      </c>
      <c r="H196" s="23">
        <v>5.1939999999999998E-3</v>
      </c>
      <c r="I196" s="23">
        <v>5.4549999999999998E-3</v>
      </c>
      <c r="J196" s="23">
        <v>9.8639999999999995E-3</v>
      </c>
      <c r="K196" s="23">
        <v>1.0385999999999999E-2</v>
      </c>
    </row>
    <row r="197" spans="1:11" ht="13.4" customHeight="1">
      <c r="A197" t="s">
        <v>133</v>
      </c>
      <c r="B197" t="s">
        <v>307</v>
      </c>
      <c r="C197" s="23">
        <v>2.212E-3</v>
      </c>
      <c r="D197" s="23">
        <v>2.4589999999999998E-3</v>
      </c>
      <c r="E197" s="23">
        <v>1.49E-3</v>
      </c>
      <c r="F197" s="23">
        <v>2.0690000000000001E-3</v>
      </c>
      <c r="G197" s="23">
        <v>1.3090000000000001E-3</v>
      </c>
      <c r="H197" s="23">
        <v>1.075E-3</v>
      </c>
      <c r="I197" s="23">
        <v>1.361E-3</v>
      </c>
      <c r="J197" s="23">
        <v>1.836E-3</v>
      </c>
      <c r="K197" s="23">
        <v>1.9530000000000001E-3</v>
      </c>
    </row>
    <row r="198" spans="1:11" ht="13.4" customHeight="1">
      <c r="A198" t="s">
        <v>134</v>
      </c>
      <c r="B198" t="s">
        <v>306</v>
      </c>
      <c r="C198" s="23">
        <v>1.042E-2</v>
      </c>
      <c r="D198" s="23">
        <v>1.1806000000000001E-2</v>
      </c>
      <c r="E198" s="23">
        <v>1.1313999999999999E-2</v>
      </c>
      <c r="F198" s="23">
        <v>1.2642E-2</v>
      </c>
      <c r="G198" s="23">
        <v>7.4700000000000001E-3</v>
      </c>
      <c r="H198" s="23">
        <v>1.8489999999999999E-2</v>
      </c>
      <c r="I198" s="23">
        <v>2.4184000000000001E-2</v>
      </c>
      <c r="J198" s="23">
        <v>8.2307000000000005E-2</v>
      </c>
      <c r="K198" s="23">
        <v>1.2303E-2</v>
      </c>
    </row>
    <row r="199" spans="1:11" ht="13.4" customHeight="1">
      <c r="A199" t="s">
        <v>135</v>
      </c>
      <c r="B199" t="s">
        <v>306</v>
      </c>
      <c r="C199" s="23">
        <v>3.5959999999999998E-3</v>
      </c>
      <c r="D199" s="23">
        <v>4.0639999999999999E-3</v>
      </c>
      <c r="E199" s="23">
        <v>4.0949999999999997E-3</v>
      </c>
      <c r="F199" s="23">
        <v>5.091E-3</v>
      </c>
      <c r="G199" s="23">
        <v>2.777E-3</v>
      </c>
      <c r="H199" s="23">
        <v>5.4869999999999997E-3</v>
      </c>
      <c r="I199" s="23">
        <v>7.5249999999999996E-3</v>
      </c>
      <c r="J199" s="23">
        <v>1.6767000000000001E-2</v>
      </c>
      <c r="K199" s="23">
        <v>4.0980000000000001E-3</v>
      </c>
    </row>
    <row r="200" spans="1:11" ht="13.4" customHeight="1">
      <c r="A200" t="s">
        <v>136</v>
      </c>
      <c r="B200" t="s">
        <v>306</v>
      </c>
      <c r="C200" s="23">
        <v>3.5669999999999999E-3</v>
      </c>
      <c r="D200" s="23">
        <v>4.8079999999999998E-3</v>
      </c>
      <c r="E200" s="23">
        <v>4.3569999999999998E-3</v>
      </c>
      <c r="F200" s="23">
        <v>4.8859999999999997E-3</v>
      </c>
      <c r="G200" s="23">
        <v>3.8019999999999998E-3</v>
      </c>
      <c r="H200" s="23">
        <v>5.2319999999999997E-3</v>
      </c>
      <c r="I200" s="23">
        <v>7.9719999999999999E-3</v>
      </c>
      <c r="J200" s="23">
        <v>7.8110000000000002E-3</v>
      </c>
      <c r="K200" s="23">
        <v>4.2830000000000003E-3</v>
      </c>
    </row>
    <row r="201" spans="1:11" ht="13.4" customHeight="1">
      <c r="A201" t="s">
        <v>137</v>
      </c>
      <c r="B201" t="s">
        <v>305</v>
      </c>
      <c r="C201" s="23">
        <v>1.2614999999999999E-2</v>
      </c>
      <c r="D201" s="23">
        <v>1.2871E-2</v>
      </c>
      <c r="E201" s="23">
        <v>1.4106E-2</v>
      </c>
      <c r="F201" s="23">
        <v>1.7056000000000002E-2</v>
      </c>
      <c r="G201" s="23">
        <v>9.6109999999999998E-3</v>
      </c>
      <c r="H201" s="23">
        <v>1.6646000000000001E-2</v>
      </c>
      <c r="I201" s="23">
        <v>1.6008000000000001E-2</v>
      </c>
      <c r="J201" s="23">
        <v>1.1382E-2</v>
      </c>
      <c r="K201" s="23">
        <v>1.2838E-2</v>
      </c>
    </row>
    <row r="202" spans="1:11" ht="13.4" customHeight="1">
      <c r="A202" t="s">
        <v>138</v>
      </c>
      <c r="B202" t="s">
        <v>305</v>
      </c>
      <c r="C202" s="23">
        <v>1.8887000000000001E-2</v>
      </c>
      <c r="D202" s="23">
        <v>2.1593999999999999E-2</v>
      </c>
      <c r="E202" s="23">
        <v>1.7172E-2</v>
      </c>
      <c r="F202" s="23">
        <v>2.3397000000000001E-2</v>
      </c>
      <c r="G202" s="23">
        <v>1.1377999999999999E-2</v>
      </c>
      <c r="H202" s="23">
        <v>2.2189E-2</v>
      </c>
      <c r="I202" s="23">
        <v>1.5179E-2</v>
      </c>
      <c r="J202" s="23">
        <v>3.4778999999999997E-2</v>
      </c>
      <c r="K202" s="23">
        <v>1.8644000000000001E-2</v>
      </c>
    </row>
    <row r="203" spans="1:11" ht="13.4" customHeight="1">
      <c r="A203" t="s">
        <v>139</v>
      </c>
      <c r="B203" t="s">
        <v>304</v>
      </c>
      <c r="C203" s="23">
        <v>5.2700000000000002E-4</v>
      </c>
      <c r="D203" s="23">
        <v>6.2399999999999999E-4</v>
      </c>
      <c r="E203" s="23">
        <v>5.5099999999999995E-4</v>
      </c>
      <c r="F203" s="23">
        <v>6.8800000000000003E-4</v>
      </c>
      <c r="G203" s="23">
        <v>3.9599999999999998E-4</v>
      </c>
      <c r="H203" s="23">
        <v>4.66E-4</v>
      </c>
      <c r="I203" s="23">
        <v>6.3100000000000005E-4</v>
      </c>
      <c r="J203" s="23">
        <v>7.8600000000000002E-4</v>
      </c>
      <c r="K203" s="23">
        <v>5.4900000000000001E-4</v>
      </c>
    </row>
    <row r="204" spans="1:11" ht="13.4" customHeight="1">
      <c r="A204" t="s">
        <v>140</v>
      </c>
      <c r="B204" t="s">
        <v>304</v>
      </c>
      <c r="C204" s="23">
        <v>1.4194E-2</v>
      </c>
      <c r="D204" s="23">
        <v>1.7333000000000001E-2</v>
      </c>
      <c r="E204" s="23">
        <v>1.8553E-2</v>
      </c>
      <c r="F204" s="23">
        <v>2.2460000000000001E-2</v>
      </c>
      <c r="G204" s="23">
        <v>1.2643E-2</v>
      </c>
      <c r="H204" s="23">
        <v>2.5318E-2</v>
      </c>
      <c r="I204" s="23">
        <v>1.967E-2</v>
      </c>
      <c r="J204" s="23">
        <v>2.1975999999999999E-2</v>
      </c>
      <c r="K204" s="23">
        <v>1.6390999999999999E-2</v>
      </c>
    </row>
    <row r="205" spans="1:11" ht="13.4" customHeight="1">
      <c r="A205" t="s">
        <v>141</v>
      </c>
      <c r="B205" t="s">
        <v>304</v>
      </c>
      <c r="C205" s="23">
        <v>1.413E-2</v>
      </c>
      <c r="D205" s="23">
        <v>1.6111E-2</v>
      </c>
      <c r="E205" s="23">
        <v>1.4596E-2</v>
      </c>
      <c r="F205" s="23">
        <v>2.1815000000000001E-2</v>
      </c>
      <c r="G205" s="23">
        <v>1.0148000000000001E-2</v>
      </c>
      <c r="H205" s="23">
        <v>2.8330000000000001E-2</v>
      </c>
      <c r="I205" s="23">
        <v>1.4359E-2</v>
      </c>
      <c r="J205" s="23">
        <v>1.67E-2</v>
      </c>
      <c r="K205" s="23">
        <v>1.4806E-2</v>
      </c>
    </row>
    <row r="206" spans="1:11" ht="13.4" customHeight="1">
      <c r="A206" t="s">
        <v>142</v>
      </c>
      <c r="B206" t="s">
        <v>303</v>
      </c>
      <c r="C206" s="23">
        <v>1.06E-3</v>
      </c>
      <c r="D206" s="23">
        <v>1.1199999999999999E-3</v>
      </c>
      <c r="E206" s="23">
        <v>5.71E-4</v>
      </c>
      <c r="F206" s="23">
        <v>6.1799999999999995E-4</v>
      </c>
      <c r="G206" s="23">
        <v>3.5300000000000002E-4</v>
      </c>
      <c r="H206" s="23">
        <v>1.58E-3</v>
      </c>
      <c r="I206" s="23">
        <v>1.841E-3</v>
      </c>
      <c r="J206" s="23">
        <v>1.554E-3</v>
      </c>
      <c r="K206" s="23">
        <v>8.7900000000000001E-4</v>
      </c>
    </row>
    <row r="207" spans="1:11" ht="13.4" customHeight="1">
      <c r="A207" t="s">
        <v>143</v>
      </c>
      <c r="B207" t="s">
        <v>303</v>
      </c>
      <c r="C207" s="23">
        <v>6.2699999999999995E-4</v>
      </c>
      <c r="D207" s="23">
        <v>1.0809999999999999E-3</v>
      </c>
      <c r="E207" s="23">
        <v>7.36E-4</v>
      </c>
      <c r="F207" s="23">
        <v>6.9499999999999998E-4</v>
      </c>
      <c r="G207" s="23">
        <v>4.2299999999999998E-4</v>
      </c>
      <c r="H207" s="23">
        <v>6.3400000000000001E-4</v>
      </c>
      <c r="I207" s="23">
        <v>5.9999999999999995E-4</v>
      </c>
      <c r="J207" s="23">
        <v>6.2100000000000002E-4</v>
      </c>
      <c r="K207" s="23">
        <v>7.2800000000000002E-4</v>
      </c>
    </row>
    <row r="208" spans="1:11" ht="13.4" customHeight="1">
      <c r="A208" t="s">
        <v>144</v>
      </c>
      <c r="B208" t="s">
        <v>303</v>
      </c>
      <c r="C208" s="23">
        <v>2.52E-4</v>
      </c>
      <c r="D208" s="23">
        <v>3.7199999999999999E-4</v>
      </c>
      <c r="E208" s="23">
        <v>2.9599999999999998E-4</v>
      </c>
      <c r="F208" s="23">
        <v>1.64E-4</v>
      </c>
      <c r="G208" s="23">
        <v>2.24E-4</v>
      </c>
      <c r="H208" s="23">
        <v>2.8600000000000001E-4</v>
      </c>
      <c r="I208" s="23">
        <v>6.29E-4</v>
      </c>
      <c r="J208" s="23">
        <v>4.8999999999999998E-5</v>
      </c>
      <c r="K208" s="23">
        <v>2.81E-4</v>
      </c>
    </row>
    <row r="209" spans="1:11" ht="13.4" customHeight="1">
      <c r="A209" t="s">
        <v>145</v>
      </c>
      <c r="B209" t="s">
        <v>302</v>
      </c>
      <c r="C209" s="23">
        <v>1.284E-3</v>
      </c>
      <c r="D209" s="23">
        <v>1.3680000000000001E-3</v>
      </c>
      <c r="E209" s="23">
        <v>1.4270000000000001E-3</v>
      </c>
      <c r="F209" s="23">
        <v>1.506E-3</v>
      </c>
      <c r="G209" s="23">
        <v>1.0809999999999999E-3</v>
      </c>
      <c r="H209" s="23">
        <v>1.183E-3</v>
      </c>
      <c r="I209" s="23">
        <v>1.196E-3</v>
      </c>
      <c r="J209" s="23">
        <v>1.0189999999999999E-3</v>
      </c>
      <c r="K209" s="23">
        <v>1.305E-3</v>
      </c>
    </row>
    <row r="210" spans="1:11" ht="13.4" customHeight="1">
      <c r="A210" t="s">
        <v>146</v>
      </c>
      <c r="B210" t="s">
        <v>302</v>
      </c>
      <c r="C210" s="23">
        <v>1.3780000000000001E-3</v>
      </c>
      <c r="D210" s="23">
        <v>1.253E-3</v>
      </c>
      <c r="E210" s="23">
        <v>1.7639999999999999E-3</v>
      </c>
      <c r="F210" s="23">
        <v>1.4270000000000001E-3</v>
      </c>
      <c r="G210" s="23">
        <v>1.621E-3</v>
      </c>
      <c r="H210" s="23">
        <v>1.1609999999999999E-3</v>
      </c>
      <c r="I210" s="23">
        <v>1.732E-3</v>
      </c>
      <c r="J210" s="23">
        <v>8.03E-4</v>
      </c>
      <c r="K210" s="23">
        <v>1.4499999999999999E-3</v>
      </c>
    </row>
    <row r="211" spans="1:11" ht="13.4" customHeight="1">
      <c r="A211" t="s">
        <v>147</v>
      </c>
      <c r="B211" t="s">
        <v>302</v>
      </c>
      <c r="C211" s="23">
        <v>3.8499999999999998E-4</v>
      </c>
      <c r="D211" s="23">
        <v>4.95E-4</v>
      </c>
      <c r="E211" s="23">
        <v>5.9400000000000002E-4</v>
      </c>
      <c r="F211" s="23">
        <v>7.2300000000000001E-4</v>
      </c>
      <c r="G211" s="23">
        <v>4.5199999999999998E-4</v>
      </c>
      <c r="H211" s="23">
        <v>6.6E-4</v>
      </c>
      <c r="I211" s="23">
        <v>3.9500000000000001E-4</v>
      </c>
      <c r="J211" s="23">
        <v>5.0100000000000003E-4</v>
      </c>
      <c r="K211" s="23">
        <v>4.86E-4</v>
      </c>
    </row>
    <row r="212" spans="1:11" ht="13.4" customHeight="1">
      <c r="A212" t="s">
        <v>148</v>
      </c>
      <c r="B212" t="s">
        <v>302</v>
      </c>
      <c r="C212" s="23">
        <v>-1.2400000000000001E-4</v>
      </c>
      <c r="D212" s="23">
        <v>-1.22E-4</v>
      </c>
      <c r="E212" s="23">
        <v>-1.0900000000000001E-4</v>
      </c>
      <c r="F212" s="23">
        <v>-1.2E-4</v>
      </c>
      <c r="G212" s="23">
        <v>-7.1000000000000005E-5</v>
      </c>
      <c r="H212" s="23">
        <v>-1.06E-4</v>
      </c>
      <c r="I212" s="23">
        <v>-1.56E-4</v>
      </c>
      <c r="J212" s="23">
        <v>-2.4000000000000001E-4</v>
      </c>
      <c r="K212" s="23">
        <v>-1.15E-4</v>
      </c>
    </row>
    <row r="213" spans="1:11" ht="13.4" customHeight="1">
      <c r="A213" s="1" t="s">
        <v>301</v>
      </c>
      <c r="B213" s="1"/>
      <c r="C213" s="22">
        <v>0.33968599999999999</v>
      </c>
      <c r="D213" s="22">
        <v>0.331847</v>
      </c>
      <c r="E213" s="22">
        <v>0.43502099999999999</v>
      </c>
      <c r="F213" s="22">
        <v>0.36526799999999998</v>
      </c>
      <c r="G213" s="22">
        <v>0.62711600000000001</v>
      </c>
      <c r="H213" s="22">
        <v>0.38483299999999998</v>
      </c>
      <c r="I213" s="22">
        <v>0.50625399999999998</v>
      </c>
      <c r="J213" s="22">
        <v>0.33659899999999998</v>
      </c>
      <c r="K213" s="22">
        <v>0.40316800000000003</v>
      </c>
    </row>
    <row r="214" spans="1:11" ht="13.4" customHeight="1">
      <c r="A214" t="s">
        <v>300</v>
      </c>
      <c r="C214" s="23">
        <f>C215-C213</f>
        <v>-1.4728999999999992E-2</v>
      </c>
      <c r="D214" s="23">
        <f t="shared" ref="D214:K214" si="7">D215-D213</f>
        <v>-1.4413999999999982E-2</v>
      </c>
      <c r="E214" s="23">
        <f t="shared" si="7"/>
        <v>-1.9633999999999985E-2</v>
      </c>
      <c r="F214" s="23">
        <f t="shared" si="7"/>
        <v>-1.657599999999998E-2</v>
      </c>
      <c r="G214" s="23">
        <f t="shared" si="7"/>
        <v>-2.1259000000000028E-2</v>
      </c>
      <c r="H214" s="23">
        <f t="shared" si="7"/>
        <v>-1.6003999999999963E-2</v>
      </c>
      <c r="I214" s="23">
        <f t="shared" si="7"/>
        <v>-1.6604000000000008E-2</v>
      </c>
      <c r="J214" s="23">
        <f t="shared" si="7"/>
        <v>-1.1611999999999956E-2</v>
      </c>
      <c r="K214" s="23">
        <f t="shared" si="7"/>
        <v>-1.7444000000000015E-2</v>
      </c>
    </row>
    <row r="215" spans="1:11" ht="13.4" customHeight="1">
      <c r="A215" s="1" t="s">
        <v>299</v>
      </c>
      <c r="B215" s="1"/>
      <c r="C215" s="22">
        <v>0.324957</v>
      </c>
      <c r="D215" s="22">
        <v>0.31743300000000002</v>
      </c>
      <c r="E215" s="22">
        <v>0.41538700000000001</v>
      </c>
      <c r="F215" s="22">
        <v>0.348692</v>
      </c>
      <c r="G215" s="22">
        <v>0.60585699999999998</v>
      </c>
      <c r="H215" s="22">
        <v>0.36882900000000002</v>
      </c>
      <c r="I215" s="22">
        <v>0.48964999999999997</v>
      </c>
      <c r="J215" s="22">
        <v>0.32498700000000003</v>
      </c>
      <c r="K215" s="22">
        <v>0.38572400000000001</v>
      </c>
    </row>
  </sheetData>
  <pageMargins left="0.7" right="0.7" top="0.75" bottom="0.75" header="0.3" footer="0.3"/>
  <pageSetup paperSize="9" orientation="portrait" r:id="rId1"/>
  <headerFooter>
    <oddHeader>&amp;C&amp;"Calibri"&amp;12&amp;KFF0000  OFFICIAL // Sensitive&amp;1#_x000D_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2BEC6-70FB-4CF9-914E-99E119358AAB}">
  <sheetPr codeName="Sheet26">
    <tabColor rgb="FF78A22F"/>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5" ht="21">
      <c r="A1" s="5" t="s">
        <v>427</v>
      </c>
      <c r="B1" s="5"/>
    </row>
    <row r="3" spans="1:5" ht="13.4" customHeight="1">
      <c r="A3" t="s">
        <v>366</v>
      </c>
      <c r="C3" t="s">
        <v>428</v>
      </c>
    </row>
    <row r="4" spans="1:5" ht="13.4" customHeight="1">
      <c r="A4" t="s">
        <v>364</v>
      </c>
      <c r="C4" t="s">
        <v>429</v>
      </c>
    </row>
    <row r="5" spans="1:5" ht="13.4" customHeight="1">
      <c r="A5" t="s">
        <v>362</v>
      </c>
      <c r="C5" t="s">
        <v>430</v>
      </c>
    </row>
    <row r="6" spans="1:5" ht="13.4" customHeight="1">
      <c r="C6" t="s">
        <v>431</v>
      </c>
    </row>
    <row r="7" spans="1:5" ht="13.4" customHeight="1">
      <c r="C7" t="s">
        <v>432</v>
      </c>
    </row>
    <row r="10" spans="1:5" ht="17.149999999999999" customHeight="1">
      <c r="A10" s="6" t="s">
        <v>360</v>
      </c>
      <c r="B10" s="6"/>
      <c r="C10" s="7"/>
    </row>
    <row r="11" spans="1:5" ht="13.4" customHeight="1">
      <c r="A11" t="s">
        <v>433</v>
      </c>
      <c r="C11" t="s">
        <v>434</v>
      </c>
    </row>
    <row r="14" spans="1:5" ht="17.149999999999999" customHeight="1">
      <c r="A14" s="6" t="s">
        <v>358</v>
      </c>
      <c r="B14" s="6"/>
      <c r="C14" s="7"/>
    </row>
    <row r="15" spans="1:5" ht="13.4" customHeight="1">
      <c r="A15" t="s">
        <v>357</v>
      </c>
      <c r="C15" s="23">
        <v>0.38685399999999998</v>
      </c>
      <c r="D15" s="30"/>
      <c r="E15" s="32"/>
    </row>
    <row r="16" spans="1:5" ht="13.4" customHeight="1">
      <c r="A16" t="s">
        <v>356</v>
      </c>
      <c r="C16" s="23">
        <v>0.12253</v>
      </c>
      <c r="D16" s="30"/>
    </row>
    <row r="17" spans="1:5" ht="13.4" customHeight="1">
      <c r="A17" t="s">
        <v>355</v>
      </c>
      <c r="C17" s="23">
        <v>0.119938</v>
      </c>
      <c r="D17" s="30"/>
    </row>
    <row r="18" spans="1:5" ht="13.4" customHeight="1">
      <c r="A18" t="s">
        <v>354</v>
      </c>
      <c r="C18" s="23">
        <v>0.38398599999999999</v>
      </c>
      <c r="D18" s="30"/>
    </row>
    <row r="19" spans="1:5" ht="13.4" customHeight="1">
      <c r="A19" t="s">
        <v>353</v>
      </c>
      <c r="C19" s="23">
        <v>1.0919760000000001</v>
      </c>
      <c r="D19" s="30"/>
    </row>
    <row r="20" spans="1:5" ht="13.4" customHeight="1">
      <c r="A20" t="s">
        <v>352</v>
      </c>
      <c r="C20" s="23">
        <v>0.18582899999999999</v>
      </c>
      <c r="D20" s="30"/>
    </row>
    <row r="21" spans="1:5" ht="13.4" customHeight="1">
      <c r="A21" t="s">
        <v>351</v>
      </c>
      <c r="C21" s="23">
        <v>0.24329400000000001</v>
      </c>
      <c r="D21" s="30"/>
      <c r="E21" s="31"/>
    </row>
    <row r="22" spans="1:5" ht="13.4" customHeight="1">
      <c r="A22" t="s">
        <v>350</v>
      </c>
      <c r="C22" s="23">
        <v>0</v>
      </c>
      <c r="D22" s="30"/>
    </row>
    <row r="23" spans="1:5" ht="13.4" customHeight="1">
      <c r="A23" t="s">
        <v>349</v>
      </c>
      <c r="C23" s="23">
        <v>0</v>
      </c>
    </row>
    <row r="24" spans="1:5" ht="13.4" customHeight="1">
      <c r="A24" t="s">
        <v>348</v>
      </c>
      <c r="C24" s="23">
        <v>0.45295400000000002</v>
      </c>
    </row>
    <row r="25" spans="1:5" ht="13.4" customHeight="1">
      <c r="A25" t="s">
        <v>347</v>
      </c>
      <c r="C25" s="23">
        <v>0</v>
      </c>
    </row>
    <row r="26" spans="1:5" ht="13.4" customHeight="1">
      <c r="A26" t="s">
        <v>346</v>
      </c>
      <c r="C26" s="23">
        <v>-0.28378700000000001</v>
      </c>
      <c r="D26" s="30"/>
    </row>
    <row r="27" spans="1:5" ht="13.4" customHeight="1">
      <c r="A27" t="s">
        <v>345</v>
      </c>
      <c r="C27" s="23">
        <v>-0.19464200000000001</v>
      </c>
      <c r="D27" s="30"/>
    </row>
    <row r="28" spans="1:5" ht="13.4" customHeight="1">
      <c r="A28" t="s">
        <v>344</v>
      </c>
      <c r="C28" s="23">
        <v>-0.22017800000000001</v>
      </c>
      <c r="D28" s="30"/>
    </row>
    <row r="29" spans="1:5" ht="13.4" customHeight="1">
      <c r="A29" t="s">
        <v>343</v>
      </c>
      <c r="C29" s="23">
        <v>0</v>
      </c>
    </row>
    <row r="30" spans="1:5" ht="13.4" customHeight="1">
      <c r="A30" t="s">
        <v>342</v>
      </c>
      <c r="C30" s="23">
        <v>-0.22017800000000001</v>
      </c>
      <c r="D30" s="30"/>
    </row>
    <row r="31" spans="1:5" ht="13.4" customHeight="1">
      <c r="A31" t="s">
        <v>341</v>
      </c>
      <c r="C31" s="23">
        <v>-0.266818</v>
      </c>
      <c r="D31" s="30"/>
    </row>
    <row r="32" spans="1:5" ht="13.4" customHeight="1">
      <c r="A32" t="s">
        <v>340</v>
      </c>
      <c r="C32" s="23">
        <v>-0.266818</v>
      </c>
      <c r="D32" s="30"/>
    </row>
    <row r="33" spans="1:13" ht="13.4" customHeight="1">
      <c r="A33" t="s">
        <v>339</v>
      </c>
      <c r="C33" s="23">
        <v>-0.328455</v>
      </c>
      <c r="D33" s="30"/>
    </row>
    <row r="34" spans="1:13" ht="13.4" customHeight="1">
      <c r="C34" s="23">
        <v>0.10891099999999999</v>
      </c>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672.32916299999999</v>
      </c>
      <c r="D39" s="2">
        <v>0</v>
      </c>
      <c r="E39" s="2">
        <v>0</v>
      </c>
      <c r="F39" s="2">
        <v>0</v>
      </c>
      <c r="G39" s="2">
        <v>0</v>
      </c>
      <c r="H39" s="2">
        <v>0</v>
      </c>
      <c r="I39" s="2">
        <v>0</v>
      </c>
      <c r="J39" s="2">
        <v>0</v>
      </c>
      <c r="K39" s="2">
        <v>0</v>
      </c>
      <c r="L39" s="2">
        <f t="shared" ref="L39:L48" si="0">SUM($D39:$K39)</f>
        <v>0</v>
      </c>
      <c r="M39" s="2">
        <f t="shared" ref="M39:M48" si="1">SUM($C39:$K39)</f>
        <v>672.32916299999999</v>
      </c>
    </row>
    <row r="40" spans="1:13" ht="13.4" customHeight="1">
      <c r="A40" t="s">
        <v>13</v>
      </c>
      <c r="C40" s="2">
        <v>0.58456399999999997</v>
      </c>
      <c r="D40" s="2">
        <v>26.877613</v>
      </c>
      <c r="E40" s="2">
        <v>27.624292000000001</v>
      </c>
      <c r="F40" s="2">
        <v>17.153870000000001</v>
      </c>
      <c r="G40" s="2">
        <v>6.1402140000000003</v>
      </c>
      <c r="H40" s="2">
        <v>10.482073</v>
      </c>
      <c r="I40" s="2">
        <v>1.6039410000000001</v>
      </c>
      <c r="J40" s="2">
        <v>0.44923200000000002</v>
      </c>
      <c r="K40" s="2">
        <v>2.3779669999999999</v>
      </c>
      <c r="L40" s="2">
        <f t="shared" si="0"/>
        <v>92.709202000000005</v>
      </c>
      <c r="M40" s="2">
        <f t="shared" si="1"/>
        <v>93.293766000000005</v>
      </c>
    </row>
    <row r="41" spans="1:13" ht="13.4" customHeight="1">
      <c r="A41" s="29" t="s">
        <v>14</v>
      </c>
      <c r="B41" s="29"/>
      <c r="C41" s="2">
        <v>156.94976800000001</v>
      </c>
      <c r="D41" s="2">
        <v>12.115012999999999</v>
      </c>
      <c r="E41" s="2">
        <v>10.663694</v>
      </c>
      <c r="F41" s="2">
        <v>7.2464560000000002</v>
      </c>
      <c r="G41" s="2">
        <v>2.0793110000000001</v>
      </c>
      <c r="H41" s="2">
        <v>3.3088570000000002</v>
      </c>
      <c r="I41" s="2">
        <v>0.52985800000000005</v>
      </c>
      <c r="J41" s="2">
        <v>0.34362100000000001</v>
      </c>
      <c r="K41" s="2">
        <v>0.46784799999999999</v>
      </c>
      <c r="L41" s="2">
        <f t="shared" si="0"/>
        <v>36.754657999999992</v>
      </c>
      <c r="M41" s="2">
        <f t="shared" si="1"/>
        <v>193.70442599999998</v>
      </c>
    </row>
    <row r="42" spans="1:13" ht="13.4" customHeight="1">
      <c r="A42" t="s">
        <v>15</v>
      </c>
      <c r="C42" s="2">
        <v>0</v>
      </c>
      <c r="D42" s="2">
        <v>-19.496994000000001</v>
      </c>
      <c r="E42" s="2">
        <v>-15.307385999999999</v>
      </c>
      <c r="F42" s="2">
        <v>-13.83184</v>
      </c>
      <c r="G42" s="2">
        <v>-5.9529209999999999</v>
      </c>
      <c r="H42" s="2">
        <v>-4.6566780000000003</v>
      </c>
      <c r="I42" s="2">
        <v>-2.6458390000000001</v>
      </c>
      <c r="J42" s="2">
        <v>-2.9484710000000001</v>
      </c>
      <c r="K42" s="2">
        <v>-1.2516350000000001</v>
      </c>
      <c r="L42" s="2">
        <f t="shared" si="0"/>
        <v>-66.091763999999998</v>
      </c>
      <c r="M42" s="2">
        <f t="shared" si="1"/>
        <v>-66.091763999999998</v>
      </c>
    </row>
    <row r="43" spans="1:13" ht="13.4" customHeight="1">
      <c r="A43" t="s">
        <v>16</v>
      </c>
      <c r="C43" s="2">
        <v>0</v>
      </c>
      <c r="D43" s="2">
        <v>-41.206840999999997</v>
      </c>
      <c r="E43" s="2">
        <v>-33.469002000000003</v>
      </c>
      <c r="F43" s="2">
        <v>-24.463425000000001</v>
      </c>
      <c r="G43" s="2">
        <v>-7.8291890000000004</v>
      </c>
      <c r="H43" s="2">
        <v>-14.261421</v>
      </c>
      <c r="I43" s="2">
        <v>-2.900855</v>
      </c>
      <c r="J43" s="2">
        <v>-2.5287790000000001</v>
      </c>
      <c r="K43" s="2">
        <v>-2.5332349999999999</v>
      </c>
      <c r="L43" s="2">
        <f t="shared" si="0"/>
        <v>-129.192747</v>
      </c>
      <c r="M43" s="2">
        <f t="shared" si="1"/>
        <v>-129.192747</v>
      </c>
    </row>
    <row r="44" spans="1:13" ht="13.4" customHeight="1">
      <c r="A44" t="s">
        <v>17</v>
      </c>
      <c r="C44" s="2">
        <v>11.143342000000001</v>
      </c>
      <c r="D44" s="2">
        <v>12.297711</v>
      </c>
      <c r="E44" s="2">
        <v>11.875182000000001</v>
      </c>
      <c r="F44" s="2">
        <v>11.263563</v>
      </c>
      <c r="G44" s="2">
        <v>3.8039329999999998</v>
      </c>
      <c r="H44" s="2">
        <v>4.7820539999999996</v>
      </c>
      <c r="I44" s="2">
        <v>0.922095</v>
      </c>
      <c r="J44" s="2">
        <v>0.58710600000000002</v>
      </c>
      <c r="K44" s="2">
        <v>0.65246999999999999</v>
      </c>
      <c r="L44" s="2">
        <f t="shared" si="0"/>
        <v>46.184114000000001</v>
      </c>
      <c r="M44" s="2">
        <f t="shared" si="1"/>
        <v>57.327455999999998</v>
      </c>
    </row>
    <row r="45" spans="1:13" ht="13.4" customHeight="1">
      <c r="A45" t="s">
        <v>18</v>
      </c>
      <c r="C45" s="2">
        <v>5.2396010000000004</v>
      </c>
      <c r="D45" s="2">
        <v>0.38401200000000002</v>
      </c>
      <c r="E45" s="2">
        <v>0.679315</v>
      </c>
      <c r="F45" s="2">
        <v>3.0429119999999998</v>
      </c>
      <c r="G45" s="2">
        <v>1.8675000000000001E-2</v>
      </c>
      <c r="H45" s="2">
        <v>0.19725799999999999</v>
      </c>
      <c r="I45" s="2">
        <v>1.8675000000000001E-2</v>
      </c>
      <c r="J45" s="2">
        <v>0.120222</v>
      </c>
      <c r="K45" s="2">
        <v>0.161075</v>
      </c>
      <c r="L45" s="2">
        <f t="shared" si="0"/>
        <v>4.6221440000000005</v>
      </c>
      <c r="M45" s="2">
        <f t="shared" si="1"/>
        <v>9.8617450000000009</v>
      </c>
    </row>
    <row r="46" spans="1:13" ht="13.4" customHeight="1">
      <c r="A46" t="s">
        <v>19</v>
      </c>
      <c r="C46" s="2">
        <v>13.363372</v>
      </c>
      <c r="D46" s="2">
        <v>3.584498</v>
      </c>
      <c r="E46" s="2">
        <v>0.63262700000000005</v>
      </c>
      <c r="F46" s="2">
        <v>0.96177999999999997</v>
      </c>
      <c r="G46" s="2">
        <v>0.28479900000000002</v>
      </c>
      <c r="H46" s="2">
        <v>0.92559599999999997</v>
      </c>
      <c r="I46" s="2">
        <v>0.327986</v>
      </c>
      <c r="J46" s="2">
        <v>5.6025999999999999E-2</v>
      </c>
      <c r="K46" s="2">
        <v>0.59527600000000003</v>
      </c>
      <c r="L46" s="2">
        <f t="shared" si="0"/>
        <v>7.3685879999999999</v>
      </c>
      <c r="M46" s="2">
        <f t="shared" si="1"/>
        <v>20.731959999999997</v>
      </c>
    </row>
    <row r="47" spans="1:13" ht="13.4" customHeight="1">
      <c r="A47" t="s">
        <v>20</v>
      </c>
      <c r="C47" s="2">
        <v>28.743679</v>
      </c>
      <c r="D47" s="2">
        <v>14.859731999999999</v>
      </c>
      <c r="E47" s="2">
        <v>8.7820780000000003</v>
      </c>
      <c r="F47" s="2">
        <v>18.286657000000002</v>
      </c>
      <c r="G47" s="2">
        <v>3.0207359999999999</v>
      </c>
      <c r="H47" s="2">
        <v>16.123821</v>
      </c>
      <c r="I47" s="2">
        <v>0.88007500000000005</v>
      </c>
      <c r="J47" s="2">
        <v>0.90692099999999998</v>
      </c>
      <c r="K47" s="2">
        <v>0.51007000000000002</v>
      </c>
      <c r="L47" s="2">
        <f t="shared" si="0"/>
        <v>63.37008999999999</v>
      </c>
      <c r="M47" s="2">
        <f t="shared" si="1"/>
        <v>92.113768999999991</v>
      </c>
    </row>
    <row r="48" spans="1:13" ht="13.4" customHeight="1">
      <c r="A48" t="s">
        <v>21</v>
      </c>
      <c r="C48" s="2">
        <v>888.35339399999998</v>
      </c>
      <c r="D48" s="2">
        <v>9.4147359999999995</v>
      </c>
      <c r="E48" s="2">
        <v>11.480796</v>
      </c>
      <c r="F48" s="2">
        <v>19.659969</v>
      </c>
      <c r="G48" s="2">
        <v>1.565558</v>
      </c>
      <c r="H48" s="2">
        <v>16.901554000000001</v>
      </c>
      <c r="I48" s="2">
        <v>-1.264065</v>
      </c>
      <c r="J48" s="2">
        <v>-3.0141230000000001</v>
      </c>
      <c r="K48" s="2">
        <v>0.97983500000000001</v>
      </c>
      <c r="L48" s="2">
        <f t="shared" si="0"/>
        <v>55.724260000000008</v>
      </c>
      <c r="M48" s="2">
        <f t="shared" si="1"/>
        <v>944.07765400000005</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152.05136100000001</v>
      </c>
      <c r="D52" s="2">
        <v>63.142361000000001</v>
      </c>
      <c r="E52" s="2">
        <v>53.415923999999997</v>
      </c>
      <c r="F52" s="2">
        <v>45.278621999999999</v>
      </c>
      <c r="G52" s="2">
        <v>14.481555999999999</v>
      </c>
      <c r="H52" s="2">
        <v>24.30538</v>
      </c>
      <c r="I52" s="2">
        <v>5.0153720000000002</v>
      </c>
      <c r="J52" s="2">
        <v>4.3266809999999998</v>
      </c>
      <c r="K52" s="2">
        <v>3.7972380000000001</v>
      </c>
      <c r="L52" s="2">
        <f t="shared" ref="L52:L62" si="2">SUM($D52:$K52)</f>
        <v>213.76313400000004</v>
      </c>
      <c r="M52" s="2">
        <f t="shared" ref="M52:M62" si="3">SUM($C52:$K52)</f>
        <v>365.81449500000002</v>
      </c>
      <c r="O52" s="2"/>
    </row>
    <row r="53" spans="1:15" ht="13.4" customHeight="1">
      <c r="A53" t="s">
        <v>24</v>
      </c>
      <c r="C53" s="2">
        <v>32.376038000000001</v>
      </c>
      <c r="D53" s="2">
        <v>4.2731500000000002</v>
      </c>
      <c r="E53" s="2">
        <v>3.7689170000000001</v>
      </c>
      <c r="F53" s="2">
        <v>2.4161220000000001</v>
      </c>
      <c r="G53" s="2">
        <v>0.72950599999999999</v>
      </c>
      <c r="H53" s="2">
        <v>1.1123499999999999</v>
      </c>
      <c r="I53" s="2">
        <v>0.285966</v>
      </c>
      <c r="J53" s="2">
        <v>0.47622100000000001</v>
      </c>
      <c r="K53" s="2">
        <v>0.62795800000000002</v>
      </c>
      <c r="L53" s="2">
        <f t="shared" si="2"/>
        <v>13.690189999999999</v>
      </c>
      <c r="M53" s="2">
        <f t="shared" si="3"/>
        <v>46.06622800000001</v>
      </c>
    </row>
    <row r="54" spans="1:15" ht="13.4" customHeight="1">
      <c r="A54" t="s">
        <v>25</v>
      </c>
      <c r="C54" s="2">
        <v>0</v>
      </c>
      <c r="D54" s="2">
        <v>0</v>
      </c>
      <c r="E54" s="2">
        <v>0</v>
      </c>
      <c r="F54" s="2">
        <v>0</v>
      </c>
      <c r="G54" s="2">
        <v>0</v>
      </c>
      <c r="H54" s="2">
        <v>0</v>
      </c>
      <c r="I54" s="2">
        <v>0</v>
      </c>
      <c r="J54" s="2">
        <v>4.6690000000000004E-3</v>
      </c>
      <c r="K54" s="2">
        <v>0</v>
      </c>
      <c r="L54" s="2">
        <f t="shared" si="2"/>
        <v>4.6690000000000004E-3</v>
      </c>
      <c r="M54" s="2">
        <f t="shared" si="3"/>
        <v>4.6690000000000004E-3</v>
      </c>
    </row>
    <row r="55" spans="1:15" ht="13.4" customHeight="1">
      <c r="A55" t="s">
        <v>26</v>
      </c>
      <c r="C55" s="2">
        <v>-66.091774000000001</v>
      </c>
      <c r="D55" s="2">
        <v>0</v>
      </c>
      <c r="E55" s="2">
        <v>0</v>
      </c>
      <c r="F55" s="2">
        <v>0</v>
      </c>
      <c r="G55" s="2">
        <v>0</v>
      </c>
      <c r="H55" s="2">
        <v>0</v>
      </c>
      <c r="I55" s="2">
        <v>0</v>
      </c>
      <c r="J55" s="2">
        <v>0</v>
      </c>
      <c r="K55" s="2">
        <v>0</v>
      </c>
      <c r="L55" s="2">
        <f t="shared" si="2"/>
        <v>0</v>
      </c>
      <c r="M55" s="2">
        <f t="shared" si="3"/>
        <v>-66.091774000000001</v>
      </c>
    </row>
    <row r="56" spans="1:15" ht="13.4" customHeight="1">
      <c r="A56" t="s">
        <v>27</v>
      </c>
      <c r="C56" s="2">
        <v>-129.19274899999999</v>
      </c>
      <c r="D56" s="2">
        <v>0</v>
      </c>
      <c r="E56" s="2">
        <v>0</v>
      </c>
      <c r="F56" s="2">
        <v>0</v>
      </c>
      <c r="G56" s="2">
        <v>0</v>
      </c>
      <c r="H56" s="2">
        <v>0</v>
      </c>
      <c r="I56" s="2">
        <v>0</v>
      </c>
      <c r="J56" s="2">
        <v>0</v>
      </c>
      <c r="K56" s="2">
        <v>0</v>
      </c>
      <c r="L56" s="2">
        <f t="shared" si="2"/>
        <v>0</v>
      </c>
      <c r="M56" s="2">
        <f t="shared" si="3"/>
        <v>-129.19274899999999</v>
      </c>
    </row>
    <row r="57" spans="1:15" ht="13.4" customHeight="1">
      <c r="A57" t="s">
        <v>28</v>
      </c>
      <c r="C57" s="2">
        <v>17.687878000000001</v>
      </c>
      <c r="D57" s="2">
        <v>3.9825170000000001</v>
      </c>
      <c r="E57" s="2">
        <v>4.1891129999999999</v>
      </c>
      <c r="F57" s="2">
        <v>2.43363</v>
      </c>
      <c r="G57" s="2">
        <v>0.83572100000000005</v>
      </c>
      <c r="H57" s="2">
        <v>1.140363</v>
      </c>
      <c r="I57" s="2">
        <v>2.8013E-2</v>
      </c>
      <c r="J57" s="2">
        <v>0.228773</v>
      </c>
      <c r="K57" s="2">
        <v>2.3340000000000001E-3</v>
      </c>
      <c r="L57" s="2">
        <f t="shared" si="2"/>
        <v>12.840464000000001</v>
      </c>
      <c r="M57" s="2">
        <f t="shared" si="3"/>
        <v>30.528342000000006</v>
      </c>
    </row>
    <row r="58" spans="1:15" ht="13.4" customHeight="1">
      <c r="A58" t="s">
        <v>29</v>
      </c>
      <c r="C58" s="2">
        <v>22.290184</v>
      </c>
      <c r="D58" s="2">
        <v>19.220423</v>
      </c>
      <c r="E58" s="2">
        <v>14.18158</v>
      </c>
      <c r="F58" s="2">
        <v>3.827277</v>
      </c>
      <c r="G58" s="2">
        <v>0.66180700000000003</v>
      </c>
      <c r="H58" s="2">
        <v>1.0551569999999999</v>
      </c>
      <c r="I58" s="2">
        <v>0.147068</v>
      </c>
      <c r="J58" s="2">
        <v>0.109718</v>
      </c>
      <c r="K58" s="2">
        <v>0.70732899999999999</v>
      </c>
      <c r="L58" s="2">
        <f t="shared" si="2"/>
        <v>39.910359000000007</v>
      </c>
      <c r="M58" s="2">
        <f t="shared" si="3"/>
        <v>62.20054300000001</v>
      </c>
    </row>
    <row r="59" spans="1:15" ht="13.4" customHeight="1">
      <c r="A59" t="s">
        <v>30</v>
      </c>
      <c r="C59" s="2">
        <v>-391.70004299999999</v>
      </c>
      <c r="D59" s="2">
        <v>-34.386313999999999</v>
      </c>
      <c r="E59" s="2">
        <v>-14.012442</v>
      </c>
      <c r="F59" s="2">
        <v>-16.283311999999999</v>
      </c>
      <c r="G59" s="2">
        <v>-5.883947</v>
      </c>
      <c r="H59" s="2">
        <v>-7.2863199999999999</v>
      </c>
      <c r="I59" s="2">
        <v>-3.9552160000000001</v>
      </c>
      <c r="J59" s="2">
        <v>-2.3310209999999998</v>
      </c>
      <c r="K59" s="2">
        <v>-3.2747090000000001</v>
      </c>
      <c r="L59" s="2">
        <f t="shared" si="2"/>
        <v>-87.413281000000012</v>
      </c>
      <c r="M59" s="2">
        <f t="shared" si="3"/>
        <v>-479.11332400000003</v>
      </c>
    </row>
    <row r="60" spans="1:15" ht="13.4" customHeight="1">
      <c r="A60" t="s">
        <v>31</v>
      </c>
      <c r="C60" s="2">
        <v>25.661076000000001</v>
      </c>
      <c r="D60" s="2">
        <v>0.97812100000000002</v>
      </c>
      <c r="E60" s="2">
        <v>2.737104</v>
      </c>
      <c r="F60" s="2">
        <v>1.046986</v>
      </c>
      <c r="G60" s="2">
        <v>0.46221499999999999</v>
      </c>
      <c r="H60" s="2">
        <v>1.30027</v>
      </c>
      <c r="I60" s="2">
        <v>4.6688E-2</v>
      </c>
      <c r="J60" s="2">
        <v>0.13422899999999999</v>
      </c>
      <c r="K60" s="2">
        <v>3.0346999999999999E-2</v>
      </c>
      <c r="L60" s="2">
        <f t="shared" si="2"/>
        <v>6.7359600000000004</v>
      </c>
      <c r="M60" s="2">
        <f t="shared" si="3"/>
        <v>32.397036</v>
      </c>
    </row>
    <row r="61" spans="1:15" ht="13.4" customHeight="1">
      <c r="A61" t="s">
        <v>426</v>
      </c>
      <c r="C61" s="2">
        <v>0</v>
      </c>
      <c r="D61" s="2">
        <v>0</v>
      </c>
      <c r="E61" s="2">
        <v>0</v>
      </c>
      <c r="F61" s="2">
        <v>0</v>
      </c>
      <c r="G61" s="2">
        <v>0</v>
      </c>
      <c r="H61" s="2">
        <v>0</v>
      </c>
      <c r="I61" s="2">
        <v>0</v>
      </c>
      <c r="J61" s="2">
        <v>0</v>
      </c>
      <c r="K61" s="2">
        <v>0</v>
      </c>
      <c r="L61" s="2">
        <f t="shared" si="2"/>
        <v>0</v>
      </c>
      <c r="M61" s="2">
        <f t="shared" si="3"/>
        <v>0</v>
      </c>
    </row>
    <row r="62" spans="1:15" ht="13.4" customHeight="1">
      <c r="A62" t="s">
        <v>32</v>
      </c>
      <c r="C62" s="2">
        <v>-336.91806000000003</v>
      </c>
      <c r="D62" s="2">
        <v>57.210258000000003</v>
      </c>
      <c r="E62" s="2">
        <v>64.280197000000001</v>
      </c>
      <c r="F62" s="2">
        <v>38.719318000000001</v>
      </c>
      <c r="G62" s="2">
        <v>11.286856999999999</v>
      </c>
      <c r="H62" s="2">
        <v>21.627196999999999</v>
      </c>
      <c r="I62" s="2">
        <v>1.5678890000000001</v>
      </c>
      <c r="J62" s="2">
        <v>2.9492699999999998</v>
      </c>
      <c r="K62" s="2">
        <v>1.890498</v>
      </c>
      <c r="L62" s="2">
        <f t="shared" si="2"/>
        <v>199.53148400000001</v>
      </c>
      <c r="M62" s="2">
        <f t="shared" si="3"/>
        <v>-137.38657600000002</v>
      </c>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888.35339399999998</v>
      </c>
      <c r="D66" s="2">
        <f t="shared" si="4"/>
        <v>9.4147359999999995</v>
      </c>
      <c r="E66" s="2">
        <f t="shared" si="4"/>
        <v>11.480796</v>
      </c>
      <c r="F66" s="2">
        <f t="shared" si="4"/>
        <v>19.659969</v>
      </c>
      <c r="G66" s="2">
        <f t="shared" si="4"/>
        <v>1.565558</v>
      </c>
      <c r="H66" s="2">
        <f t="shared" si="4"/>
        <v>16.901554000000001</v>
      </c>
      <c r="I66" s="2">
        <f t="shared" si="4"/>
        <v>-1.264065</v>
      </c>
      <c r="J66" s="2">
        <f t="shared" si="4"/>
        <v>-3.0141230000000001</v>
      </c>
      <c r="K66" s="2">
        <f t="shared" si="4"/>
        <v>0.97983500000000001</v>
      </c>
      <c r="L66" s="2">
        <f t="shared" si="4"/>
        <v>55.724260000000008</v>
      </c>
      <c r="M66" s="2">
        <f t="shared" si="4"/>
        <v>944.07765400000005</v>
      </c>
    </row>
    <row r="67" spans="1:13" ht="13.4" customHeight="1">
      <c r="A67" t="s">
        <v>32</v>
      </c>
      <c r="C67" s="2">
        <f t="shared" ref="C67:M67" si="5">C$62</f>
        <v>-336.91806000000003</v>
      </c>
      <c r="D67" s="2">
        <f t="shared" si="5"/>
        <v>57.210258000000003</v>
      </c>
      <c r="E67" s="2">
        <f t="shared" si="5"/>
        <v>64.280197000000001</v>
      </c>
      <c r="F67" s="2">
        <f t="shared" si="5"/>
        <v>38.719318000000001</v>
      </c>
      <c r="G67" s="2">
        <f t="shared" si="5"/>
        <v>11.286856999999999</v>
      </c>
      <c r="H67" s="2">
        <f t="shared" si="5"/>
        <v>21.627196999999999</v>
      </c>
      <c r="I67" s="2">
        <f t="shared" si="5"/>
        <v>1.5678890000000001</v>
      </c>
      <c r="J67" s="2">
        <f t="shared" si="5"/>
        <v>2.9492699999999998</v>
      </c>
      <c r="K67" s="2">
        <f t="shared" si="5"/>
        <v>1.890498</v>
      </c>
      <c r="L67" s="2">
        <f t="shared" si="5"/>
        <v>199.53148400000001</v>
      </c>
      <c r="M67" s="2">
        <f t="shared" si="5"/>
        <v>-137.38657600000002</v>
      </c>
    </row>
    <row r="68" spans="1:13" ht="13.4" customHeight="1">
      <c r="A68" t="s">
        <v>34</v>
      </c>
      <c r="C68" s="2">
        <f>C66-C67</f>
        <v>1225.2714539999999</v>
      </c>
      <c r="D68" s="2">
        <f t="shared" ref="D68:M68" si="6">D66-D67</f>
        <v>-47.795522000000005</v>
      </c>
      <c r="E68" s="2">
        <f t="shared" si="6"/>
        <v>-52.799401000000003</v>
      </c>
      <c r="F68" s="2">
        <f t="shared" si="6"/>
        <v>-19.059349000000001</v>
      </c>
      <c r="G68" s="2">
        <f t="shared" si="6"/>
        <v>-9.7212990000000001</v>
      </c>
      <c r="H68" s="2">
        <f t="shared" si="6"/>
        <v>-4.725642999999998</v>
      </c>
      <c r="I68" s="2">
        <f t="shared" si="6"/>
        <v>-2.8319540000000001</v>
      </c>
      <c r="J68" s="2">
        <f t="shared" si="6"/>
        <v>-5.9633929999999999</v>
      </c>
      <c r="K68" s="2">
        <f t="shared" si="6"/>
        <v>-0.910663</v>
      </c>
      <c r="L68" s="2">
        <f t="shared" si="6"/>
        <v>-143.80722399999999</v>
      </c>
      <c r="M68" s="2">
        <f t="shared" si="6"/>
        <v>1081.46423</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-0.14222000000000001</v>
      </c>
    </row>
    <row r="74" spans="1:13" ht="13.4" customHeight="1">
      <c r="A74" t="s">
        <v>334</v>
      </c>
      <c r="C74" s="23">
        <v>-0.117991</v>
      </c>
    </row>
    <row r="75" spans="1:13" ht="13.4" customHeight="1">
      <c r="A75" t="s">
        <v>333</v>
      </c>
      <c r="C75" s="23">
        <v>-8.5658999999999999E-2</v>
      </c>
    </row>
    <row r="76" spans="1:13" ht="13.4" customHeight="1">
      <c r="A76" t="s">
        <v>332</v>
      </c>
      <c r="C76" s="23">
        <v>-0.136077</v>
      </c>
    </row>
    <row r="77" spans="1:13" ht="13.4" customHeight="1">
      <c r="A77" t="s">
        <v>331</v>
      </c>
      <c r="C77" s="23">
        <v>-0.14415700000000001</v>
      </c>
    </row>
    <row r="78" spans="1:13" ht="13.4" customHeight="1">
      <c r="A78" t="s">
        <v>330</v>
      </c>
      <c r="C78" s="23">
        <v>-0.42399500000000001</v>
      </c>
    </row>
    <row r="79" spans="1:13" ht="13.4" customHeight="1">
      <c r="A79" t="s">
        <v>329</v>
      </c>
      <c r="C79" s="23">
        <v>-0.11873400000000001</v>
      </c>
    </row>
    <row r="80" spans="1:13" ht="13.4" customHeight="1">
      <c r="A80" t="s">
        <v>328</v>
      </c>
      <c r="C80" s="23">
        <v>-0.152808</v>
      </c>
    </row>
    <row r="81" spans="1:3" ht="13.4" customHeight="1">
      <c r="A81" t="s">
        <v>327</v>
      </c>
      <c r="C81" s="23">
        <v>-0.12610399999999999</v>
      </c>
    </row>
    <row r="82" spans="1:3" ht="13.4" customHeight="1">
      <c r="A82" t="s">
        <v>326</v>
      </c>
      <c r="C82" s="23">
        <v>-0.491149</v>
      </c>
    </row>
    <row r="83" spans="1:3" ht="13.4" customHeight="1">
      <c r="A83" t="s">
        <v>325</v>
      </c>
      <c r="C83" s="23">
        <v>-0.22499</v>
      </c>
    </row>
    <row r="84" spans="1:3" ht="13.4" customHeight="1">
      <c r="C84" s="26"/>
    </row>
    <row r="85" spans="1:3" ht="15.5">
      <c r="A85" s="6" t="s">
        <v>324</v>
      </c>
      <c r="B85" s="6"/>
    </row>
    <row r="86" spans="1:3" ht="13.4" customHeight="1">
      <c r="A86" t="s">
        <v>2</v>
      </c>
      <c r="C86" s="25">
        <v>0.324957</v>
      </c>
    </row>
    <row r="87" spans="1:3" ht="13.4" customHeight="1">
      <c r="A87" t="s">
        <v>3</v>
      </c>
      <c r="C87" s="25">
        <v>0.31743300000000002</v>
      </c>
    </row>
    <row r="88" spans="1:3" ht="13.4" customHeight="1">
      <c r="A88" t="s">
        <v>4</v>
      </c>
      <c r="C88" s="25">
        <v>0.41538700000000001</v>
      </c>
    </row>
    <row r="89" spans="1:3" ht="13.4" customHeight="1">
      <c r="A89" t="s">
        <v>5</v>
      </c>
      <c r="C89" s="25">
        <v>0.348692</v>
      </c>
    </row>
    <row r="90" spans="1:3" ht="13.4" customHeight="1">
      <c r="A90" t="s">
        <v>6</v>
      </c>
      <c r="C90" s="25">
        <v>0.60585699999999998</v>
      </c>
    </row>
    <row r="91" spans="1:3" ht="13.4" customHeight="1">
      <c r="A91" t="s">
        <v>7</v>
      </c>
      <c r="C91" s="25">
        <v>0.36882900000000002</v>
      </c>
    </row>
    <row r="92" spans="1:3" ht="13.4" customHeight="1">
      <c r="A92" t="s">
        <v>8</v>
      </c>
      <c r="C92" s="25">
        <v>0.48964999999999997</v>
      </c>
    </row>
    <row r="93" spans="1:3" ht="13.4" customHeight="1">
      <c r="A93" t="s">
        <v>9</v>
      </c>
      <c r="C93" s="25">
        <v>0.32498700000000003</v>
      </c>
    </row>
    <row r="94" spans="1:3" ht="13.4" customHeight="1">
      <c r="A94" t="s">
        <v>321</v>
      </c>
      <c r="C94" s="25">
        <v>0.38572400000000001</v>
      </c>
    </row>
    <row r="97" spans="1:11" ht="15.5">
      <c r="A97" s="6" t="s">
        <v>323</v>
      </c>
      <c r="B97" s="6"/>
      <c r="J97" s="24"/>
    </row>
    <row r="98" spans="1:11" ht="13.4" customHeight="1">
      <c r="A98" s="3" t="s">
        <v>322</v>
      </c>
      <c r="B98" s="3"/>
      <c r="C98" s="4" t="s">
        <v>2</v>
      </c>
      <c r="D98" s="4" t="s">
        <v>3</v>
      </c>
      <c r="E98" s="4" t="s">
        <v>4</v>
      </c>
      <c r="F98" s="4" t="s">
        <v>5</v>
      </c>
      <c r="G98" s="4" t="s">
        <v>6</v>
      </c>
      <c r="H98" s="4" t="s">
        <v>7</v>
      </c>
      <c r="I98" s="4" t="s">
        <v>8</v>
      </c>
      <c r="J98" s="4" t="s">
        <v>9</v>
      </c>
      <c r="K98" s="4" t="s">
        <v>321</v>
      </c>
    </row>
    <row r="99" spans="1:11" ht="13.4" customHeight="1">
      <c r="A99" t="s">
        <v>35</v>
      </c>
      <c r="B99" t="s">
        <v>320</v>
      </c>
      <c r="C99" s="23">
        <v>6.6829999999999997E-3</v>
      </c>
      <c r="D99" s="23">
        <v>5.0099999999999997E-3</v>
      </c>
      <c r="E99" s="23">
        <v>6.051E-3</v>
      </c>
      <c r="F99" s="23">
        <v>6.2059999999999997E-3</v>
      </c>
      <c r="G99" s="23">
        <v>1.3978000000000001E-2</v>
      </c>
      <c r="H99" s="23">
        <v>7.2979999999999998E-3</v>
      </c>
      <c r="I99" s="23">
        <v>2.4628000000000001E-2</v>
      </c>
      <c r="J99" s="23">
        <v>1.5223E-2</v>
      </c>
      <c r="K99" s="23">
        <v>9.8999999999999994E-5</v>
      </c>
    </row>
    <row r="100" spans="1:11" ht="13.4" customHeight="1">
      <c r="A100" t="s">
        <v>36</v>
      </c>
      <c r="B100" t="s">
        <v>320</v>
      </c>
      <c r="C100" s="23">
        <v>1.199E-3</v>
      </c>
      <c r="D100" s="23">
        <v>1.3370000000000001E-3</v>
      </c>
      <c r="E100" s="23">
        <v>1.023E-3</v>
      </c>
      <c r="F100" s="23">
        <v>1.2080000000000001E-3</v>
      </c>
      <c r="G100" s="23">
        <v>2.0040000000000001E-3</v>
      </c>
      <c r="H100" s="23">
        <v>1.036E-3</v>
      </c>
      <c r="I100" s="23">
        <v>1.508E-3</v>
      </c>
      <c r="J100" s="23">
        <v>5.5599999999999996E-4</v>
      </c>
      <c r="K100" s="23">
        <v>8.3999999999999995E-5</v>
      </c>
    </row>
    <row r="101" spans="1:11" ht="13.4" customHeight="1">
      <c r="A101" t="s">
        <v>37</v>
      </c>
      <c r="B101" t="s">
        <v>320</v>
      </c>
      <c r="C101" s="23">
        <v>3.3779999999999999E-3</v>
      </c>
      <c r="D101" s="23">
        <v>1.732E-3</v>
      </c>
      <c r="E101" s="23">
        <v>3.1830000000000001E-3</v>
      </c>
      <c r="F101" s="23">
        <v>5.1469999999999997E-3</v>
      </c>
      <c r="G101" s="23">
        <v>9.077E-3</v>
      </c>
      <c r="H101" s="23">
        <v>2.3679999999999999E-3</v>
      </c>
      <c r="I101" s="23">
        <v>1.2746E-2</v>
      </c>
      <c r="J101" s="23">
        <v>1.892E-3</v>
      </c>
      <c r="K101" s="23">
        <v>6.6000000000000005E-5</v>
      </c>
    </row>
    <row r="102" spans="1:11" ht="13.4" customHeight="1">
      <c r="A102" t="s">
        <v>38</v>
      </c>
      <c r="B102" t="s">
        <v>320</v>
      </c>
      <c r="C102" s="23">
        <v>1.11E-4</v>
      </c>
      <c r="D102" s="23">
        <v>4.1999999999999998E-5</v>
      </c>
      <c r="E102" s="23">
        <v>1.2E-5</v>
      </c>
      <c r="F102" s="23">
        <v>5.3999999999999998E-5</v>
      </c>
      <c r="G102" s="23">
        <v>1.4999999999999999E-4</v>
      </c>
      <c r="H102" s="23">
        <v>5.0000000000000002E-5</v>
      </c>
      <c r="I102" s="23">
        <v>3.6749999999999999E-3</v>
      </c>
      <c r="J102" s="23">
        <v>5.9100000000000005E-4</v>
      </c>
      <c r="K102" s="23">
        <v>0</v>
      </c>
    </row>
    <row r="103" spans="1:11" ht="13.4" customHeight="1">
      <c r="A103" t="s">
        <v>39</v>
      </c>
      <c r="B103" t="s">
        <v>320</v>
      </c>
      <c r="C103" s="23">
        <v>5.9500000000000004E-4</v>
      </c>
      <c r="D103" s="23">
        <v>3.77E-4</v>
      </c>
      <c r="E103" s="23">
        <v>5.3899999999999998E-4</v>
      </c>
      <c r="F103" s="23">
        <v>2.9E-4</v>
      </c>
      <c r="G103" s="23">
        <v>1.681E-3</v>
      </c>
      <c r="H103" s="23">
        <v>6.3699999999999998E-4</v>
      </c>
      <c r="I103" s="23">
        <v>5.6750000000000004E-3</v>
      </c>
      <c r="J103" s="23">
        <v>6.3199999999999997E-4</v>
      </c>
      <c r="K103" s="23">
        <v>1.7E-5</v>
      </c>
    </row>
    <row r="104" spans="1:11" ht="13.4" customHeight="1">
      <c r="A104" t="s">
        <v>40</v>
      </c>
      <c r="B104" t="s">
        <v>320</v>
      </c>
      <c r="C104" s="23">
        <v>4.0700000000000003E-4</v>
      </c>
      <c r="D104" s="23">
        <v>8.2999999999999998E-5</v>
      </c>
      <c r="E104" s="23">
        <v>1.12E-4</v>
      </c>
      <c r="F104" s="23">
        <v>1.8000000000000001E-4</v>
      </c>
      <c r="G104" s="23">
        <v>1.516E-3</v>
      </c>
      <c r="H104" s="23">
        <v>1.3140000000000001E-3</v>
      </c>
      <c r="I104" s="23">
        <v>2.3210000000000001E-3</v>
      </c>
      <c r="J104" s="23">
        <v>0</v>
      </c>
      <c r="K104" s="23">
        <v>0</v>
      </c>
    </row>
    <row r="105" spans="1:11" ht="13.4" customHeight="1">
      <c r="A105" t="s">
        <v>41</v>
      </c>
      <c r="B105" t="s">
        <v>320</v>
      </c>
      <c r="C105" s="23">
        <v>1.2199999999999999E-3</v>
      </c>
      <c r="D105" s="23">
        <v>9.9799999999999997E-4</v>
      </c>
      <c r="E105" s="23">
        <v>1.052E-3</v>
      </c>
      <c r="F105" s="23">
        <v>1.392E-3</v>
      </c>
      <c r="G105" s="23">
        <v>2.588E-3</v>
      </c>
      <c r="H105" s="23">
        <v>1.065E-3</v>
      </c>
      <c r="I105" s="23">
        <v>4.0260000000000001E-3</v>
      </c>
      <c r="J105" s="23">
        <v>1.3569999999999999E-3</v>
      </c>
      <c r="K105" s="23">
        <v>4.1E-5</v>
      </c>
    </row>
    <row r="106" spans="1:11" ht="13.4" customHeight="1">
      <c r="A106" t="s">
        <v>42</v>
      </c>
      <c r="B106" t="s">
        <v>319</v>
      </c>
      <c r="C106" s="23">
        <v>2.7414000000000001E-2</v>
      </c>
      <c r="D106" s="23">
        <v>3.0691E-2</v>
      </c>
      <c r="E106" s="23">
        <v>1.189E-3</v>
      </c>
      <c r="F106" s="23">
        <v>8.4781999999999996E-2</v>
      </c>
      <c r="G106" s="23">
        <v>1.34E-3</v>
      </c>
      <c r="H106" s="23">
        <v>7.1450000000000003E-3</v>
      </c>
      <c r="I106" s="23">
        <v>1.433E-3</v>
      </c>
      <c r="J106" s="23">
        <v>7.8510000000000003E-3</v>
      </c>
      <c r="K106" s="23">
        <v>0</v>
      </c>
    </row>
    <row r="107" spans="1:11" ht="13.4" customHeight="1">
      <c r="A107" t="s">
        <v>43</v>
      </c>
      <c r="B107" t="s">
        <v>319</v>
      </c>
      <c r="C107" s="23">
        <v>3.3027000000000001E-2</v>
      </c>
      <c r="D107" s="23">
        <v>8.5400000000000005E-4</v>
      </c>
      <c r="E107" s="23">
        <v>9.0039999999999999E-3</v>
      </c>
      <c r="F107" s="23">
        <v>5.0310000000000001E-2</v>
      </c>
      <c r="G107" s="23">
        <v>1.9904999999999999E-2</v>
      </c>
      <c r="H107" s="23">
        <v>0.11956700000000001</v>
      </c>
      <c r="I107" s="23">
        <v>1.65E-3</v>
      </c>
      <c r="J107" s="23">
        <v>0.16489400000000001</v>
      </c>
      <c r="K107" s="23">
        <v>0</v>
      </c>
    </row>
    <row r="108" spans="1:11" ht="13.4" customHeight="1">
      <c r="A108" t="s">
        <v>44</v>
      </c>
      <c r="B108" t="s">
        <v>319</v>
      </c>
      <c r="C108" s="23">
        <v>3.9440000000000003E-2</v>
      </c>
      <c r="D108" s="23">
        <v>4.8700000000000002E-4</v>
      </c>
      <c r="E108" s="23">
        <v>6.6799999999999997E-4</v>
      </c>
      <c r="F108" s="23">
        <v>5.6769999999999998E-3</v>
      </c>
      <c r="G108" s="23">
        <v>5.0419999999999996E-3</v>
      </c>
      <c r="H108" s="23">
        <v>0.24796199999999999</v>
      </c>
      <c r="I108" s="23">
        <v>2.3628E-2</v>
      </c>
      <c r="J108" s="23">
        <v>1.3498E-2</v>
      </c>
      <c r="K108" s="23">
        <v>0</v>
      </c>
    </row>
    <row r="109" spans="1:11" ht="13.4" customHeight="1">
      <c r="A109" t="s">
        <v>45</v>
      </c>
      <c r="B109" t="s">
        <v>319</v>
      </c>
      <c r="C109" s="23">
        <v>6.2259999999999998E-3</v>
      </c>
      <c r="D109" s="23">
        <v>1.519E-3</v>
      </c>
      <c r="E109" s="23">
        <v>1.338E-3</v>
      </c>
      <c r="F109" s="23">
        <v>5.398E-3</v>
      </c>
      <c r="G109" s="23">
        <v>6.4859999999999996E-3</v>
      </c>
      <c r="H109" s="23">
        <v>2.2381000000000002E-2</v>
      </c>
      <c r="I109" s="23">
        <v>6.8430000000000001E-3</v>
      </c>
      <c r="J109" s="23">
        <v>4.5761000000000003E-2</v>
      </c>
      <c r="K109" s="23">
        <v>1.2999999999999999E-4</v>
      </c>
    </row>
    <row r="110" spans="1:11" ht="13.4" customHeight="1">
      <c r="A110" t="s">
        <v>46</v>
      </c>
      <c r="B110" t="s">
        <v>319</v>
      </c>
      <c r="C110" s="23">
        <v>6.7199999999999996E-4</v>
      </c>
      <c r="D110" s="23">
        <v>3.0899999999999998E-4</v>
      </c>
      <c r="E110" s="23">
        <v>4.4299999999999998E-4</v>
      </c>
      <c r="F110" s="23">
        <v>5.44E-4</v>
      </c>
      <c r="G110" s="23">
        <v>3.7500000000000001E-4</v>
      </c>
      <c r="H110" s="23">
        <v>2.16E-3</v>
      </c>
      <c r="I110" s="23">
        <v>6.69E-4</v>
      </c>
      <c r="J110" s="23">
        <v>4.6700000000000002E-4</v>
      </c>
      <c r="K110" s="23">
        <v>1.73E-4</v>
      </c>
    </row>
    <row r="111" spans="1:11" ht="13.4" customHeight="1">
      <c r="A111" t="s">
        <v>47</v>
      </c>
      <c r="B111" t="s">
        <v>319</v>
      </c>
      <c r="C111" s="23">
        <v>3.1779999999999998E-3</v>
      </c>
      <c r="D111" s="23">
        <v>5.5900000000000004E-4</v>
      </c>
      <c r="E111" s="23">
        <v>5.3300000000000005E-4</v>
      </c>
      <c r="F111" s="23">
        <v>2.8E-3</v>
      </c>
      <c r="G111" s="23">
        <v>2.3379999999999998E-3</v>
      </c>
      <c r="H111" s="23">
        <v>1.4324999999999999E-2</v>
      </c>
      <c r="I111" s="23">
        <v>9.9200000000000004E-4</v>
      </c>
      <c r="J111" s="23">
        <v>3.6389999999999999E-3</v>
      </c>
      <c r="K111" s="23">
        <v>1.73E-4</v>
      </c>
    </row>
    <row r="112" spans="1:11" ht="13.4" customHeight="1">
      <c r="A112" t="s">
        <v>48</v>
      </c>
      <c r="B112" t="s">
        <v>318</v>
      </c>
      <c r="C112" s="23">
        <v>2.2200000000000002E-3</v>
      </c>
      <c r="D112" s="23">
        <v>1.9710000000000001E-3</v>
      </c>
      <c r="E112" s="23">
        <v>2.032E-3</v>
      </c>
      <c r="F112" s="23">
        <v>3.6600000000000001E-3</v>
      </c>
      <c r="G112" s="23">
        <v>3.0720000000000001E-3</v>
      </c>
      <c r="H112" s="23">
        <v>1.387E-3</v>
      </c>
      <c r="I112" s="23">
        <v>1.763E-3</v>
      </c>
      <c r="J112" s="23">
        <v>6.7400000000000001E-4</v>
      </c>
      <c r="K112" s="23">
        <v>0</v>
      </c>
    </row>
    <row r="113" spans="1:11" ht="13.4" customHeight="1">
      <c r="A113" t="s">
        <v>49</v>
      </c>
      <c r="B113" t="s">
        <v>318</v>
      </c>
      <c r="C113" s="23">
        <v>1.08E-4</v>
      </c>
      <c r="D113" s="23">
        <v>5.8999999999999998E-5</v>
      </c>
      <c r="E113" s="23">
        <v>6.3999999999999997E-5</v>
      </c>
      <c r="F113" s="23">
        <v>8.8999999999999995E-5</v>
      </c>
      <c r="G113" s="23">
        <v>2.5500000000000002E-4</v>
      </c>
      <c r="H113" s="23">
        <v>1.3100000000000001E-4</v>
      </c>
      <c r="I113" s="23">
        <v>1.389E-3</v>
      </c>
      <c r="J113" s="23">
        <v>0</v>
      </c>
      <c r="K113" s="23">
        <v>0</v>
      </c>
    </row>
    <row r="114" spans="1:11" ht="13.4" customHeight="1">
      <c r="A114" t="s">
        <v>50</v>
      </c>
      <c r="B114" t="s">
        <v>318</v>
      </c>
      <c r="C114" s="23">
        <v>6.4800000000000003E-4</v>
      </c>
      <c r="D114" s="23">
        <v>3.8999999999999999E-4</v>
      </c>
      <c r="E114" s="23">
        <v>1.593E-3</v>
      </c>
      <c r="F114" s="23">
        <v>3.1599999999999998E-4</v>
      </c>
      <c r="G114" s="23">
        <v>4.57E-4</v>
      </c>
      <c r="H114" s="23">
        <v>1.66E-4</v>
      </c>
      <c r="I114" s="23">
        <v>1.8829999999999999E-3</v>
      </c>
      <c r="J114" s="23">
        <v>3.6099999999999999E-4</v>
      </c>
      <c r="K114" s="23">
        <v>4.6E-5</v>
      </c>
    </row>
    <row r="115" spans="1:11" ht="13.4" customHeight="1">
      <c r="A115" t="s">
        <v>51</v>
      </c>
      <c r="B115" t="s">
        <v>318</v>
      </c>
      <c r="C115" s="23">
        <v>3.5300000000000002E-4</v>
      </c>
      <c r="D115" s="23">
        <v>2.5599999999999999E-4</v>
      </c>
      <c r="E115" s="23">
        <v>6.7100000000000005E-4</v>
      </c>
      <c r="F115" s="23">
        <v>2.61E-4</v>
      </c>
      <c r="G115" s="23">
        <v>2.99E-4</v>
      </c>
      <c r="H115" s="23">
        <v>8.1000000000000004E-5</v>
      </c>
      <c r="I115" s="23">
        <v>2.039E-3</v>
      </c>
      <c r="J115" s="23">
        <v>0</v>
      </c>
      <c r="K115" s="23">
        <v>0</v>
      </c>
    </row>
    <row r="116" spans="1:11" ht="13.4" customHeight="1">
      <c r="A116" t="s">
        <v>52</v>
      </c>
      <c r="B116" t="s">
        <v>318</v>
      </c>
      <c r="C116" s="23">
        <v>1.1900000000000001E-4</v>
      </c>
      <c r="D116" s="23">
        <v>1.5300000000000001E-4</v>
      </c>
      <c r="E116" s="23">
        <v>2.1800000000000001E-4</v>
      </c>
      <c r="F116" s="23">
        <v>5.3999999999999998E-5</v>
      </c>
      <c r="G116" s="23">
        <v>4.1E-5</v>
      </c>
      <c r="H116" s="23">
        <v>4.1E-5</v>
      </c>
      <c r="I116" s="23">
        <v>0</v>
      </c>
      <c r="J116" s="23">
        <v>0</v>
      </c>
      <c r="K116" s="23">
        <v>0</v>
      </c>
    </row>
    <row r="117" spans="1:11" ht="13.4" customHeight="1">
      <c r="A117" t="s">
        <v>53</v>
      </c>
      <c r="B117" t="s">
        <v>318</v>
      </c>
      <c r="C117" s="23">
        <v>2.9100000000000003E-4</v>
      </c>
      <c r="D117" s="23">
        <v>5.8100000000000003E-4</v>
      </c>
      <c r="E117" s="23">
        <v>2.3900000000000001E-4</v>
      </c>
      <c r="F117" s="23">
        <v>7.7000000000000001E-5</v>
      </c>
      <c r="G117" s="23">
        <v>3.3E-4</v>
      </c>
      <c r="H117" s="23">
        <v>9.5000000000000005E-5</v>
      </c>
      <c r="I117" s="23">
        <v>6.8999999999999997E-5</v>
      </c>
      <c r="J117" s="23">
        <v>0</v>
      </c>
      <c r="K117" s="23">
        <v>0</v>
      </c>
    </row>
    <row r="118" spans="1:11" ht="13.4" customHeight="1">
      <c r="A118" t="s">
        <v>54</v>
      </c>
      <c r="B118" t="s">
        <v>318</v>
      </c>
      <c r="C118" s="23">
        <v>2.5700000000000001E-4</v>
      </c>
      <c r="D118" s="23">
        <v>2.7500000000000002E-4</v>
      </c>
      <c r="E118" s="23">
        <v>2.9300000000000002E-4</v>
      </c>
      <c r="F118" s="23">
        <v>2.3800000000000001E-4</v>
      </c>
      <c r="G118" s="23">
        <v>3.68E-4</v>
      </c>
      <c r="H118" s="23">
        <v>1.56E-4</v>
      </c>
      <c r="I118" s="23">
        <v>3.9399999999999998E-4</v>
      </c>
      <c r="J118" s="23">
        <v>1.5899999999999999E-4</v>
      </c>
      <c r="K118" s="23">
        <v>9.6000000000000002E-5</v>
      </c>
    </row>
    <row r="119" spans="1:11" ht="13.4" customHeight="1">
      <c r="A119" t="s">
        <v>55</v>
      </c>
      <c r="B119" t="s">
        <v>318</v>
      </c>
      <c r="C119" s="23">
        <v>7.8799999999999996E-4</v>
      </c>
      <c r="D119" s="23">
        <v>7.1400000000000001E-4</v>
      </c>
      <c r="E119" s="23">
        <v>9.1699999999999995E-4</v>
      </c>
      <c r="F119" s="23">
        <v>1.5E-3</v>
      </c>
      <c r="G119" s="23">
        <v>3.0699999999999998E-4</v>
      </c>
      <c r="H119" s="23">
        <v>8.1000000000000004E-5</v>
      </c>
      <c r="I119" s="23">
        <v>1.7309999999999999E-3</v>
      </c>
      <c r="J119" s="23">
        <v>0</v>
      </c>
      <c r="K119" s="23">
        <v>2.5999999999999998E-5</v>
      </c>
    </row>
    <row r="120" spans="1:11" ht="13.4" customHeight="1">
      <c r="A120" t="s">
        <v>56</v>
      </c>
      <c r="B120" t="s">
        <v>318</v>
      </c>
      <c r="C120" s="23">
        <v>8.5099999999999998E-4</v>
      </c>
      <c r="D120" s="23">
        <v>1.0690000000000001E-3</v>
      </c>
      <c r="E120" s="23">
        <v>9.6400000000000001E-4</v>
      </c>
      <c r="F120" s="23">
        <v>9.4799999999999995E-4</v>
      </c>
      <c r="G120" s="23">
        <v>6.5700000000000003E-4</v>
      </c>
      <c r="H120" s="23">
        <v>3.2400000000000001E-4</v>
      </c>
      <c r="I120" s="23">
        <v>7.9900000000000001E-4</v>
      </c>
      <c r="J120" s="23">
        <v>1.76E-4</v>
      </c>
      <c r="K120" s="23">
        <v>5.0000000000000002E-5</v>
      </c>
    </row>
    <row r="121" spans="1:11" ht="13.4" customHeight="1">
      <c r="A121" t="s">
        <v>57</v>
      </c>
      <c r="B121" t="s">
        <v>318</v>
      </c>
      <c r="C121" s="23">
        <v>2.1599999999999999E-4</v>
      </c>
      <c r="D121" s="23">
        <v>2.5500000000000002E-4</v>
      </c>
      <c r="E121" s="23">
        <v>2.5000000000000001E-4</v>
      </c>
      <c r="F121" s="23">
        <v>2.1699999999999999E-4</v>
      </c>
      <c r="G121" s="23">
        <v>1.47E-4</v>
      </c>
      <c r="H121" s="23">
        <v>1.3799999999999999E-4</v>
      </c>
      <c r="I121" s="23">
        <v>7.1000000000000005E-5</v>
      </c>
      <c r="J121" s="23">
        <v>3.5399999999999999E-4</v>
      </c>
      <c r="K121" s="23">
        <v>0</v>
      </c>
    </row>
    <row r="122" spans="1:11" ht="13.4" customHeight="1">
      <c r="A122" t="s">
        <v>58</v>
      </c>
      <c r="B122" t="s">
        <v>318</v>
      </c>
      <c r="C122" s="23">
        <v>3.0299999999999999E-4</v>
      </c>
      <c r="D122" s="23">
        <v>2.9999999999999997E-4</v>
      </c>
      <c r="E122" s="23">
        <v>3.0600000000000001E-4</v>
      </c>
      <c r="F122" s="23">
        <v>3.2699999999999998E-4</v>
      </c>
      <c r="G122" s="23">
        <v>4.0999999999999999E-4</v>
      </c>
      <c r="H122" s="23">
        <v>2.2599999999999999E-4</v>
      </c>
      <c r="I122" s="23">
        <v>5.1099999999999995E-4</v>
      </c>
      <c r="J122" s="23">
        <v>4.4799999999999999E-4</v>
      </c>
      <c r="K122" s="23">
        <v>1.12E-4</v>
      </c>
    </row>
    <row r="123" spans="1:11" ht="13.4" customHeight="1">
      <c r="A123" t="s">
        <v>59</v>
      </c>
      <c r="B123" t="s">
        <v>318</v>
      </c>
      <c r="C123" s="23">
        <v>6.1200000000000002E-4</v>
      </c>
      <c r="D123" s="23">
        <v>4.9600000000000002E-4</v>
      </c>
      <c r="E123" s="23">
        <v>5.8200000000000005E-4</v>
      </c>
      <c r="F123" s="23">
        <v>8.7000000000000001E-5</v>
      </c>
      <c r="G123" s="23">
        <v>4.0289999999999996E-3</v>
      </c>
      <c r="H123" s="23">
        <v>3.6600000000000001E-4</v>
      </c>
      <c r="I123" s="23">
        <v>1.191E-3</v>
      </c>
      <c r="J123" s="23">
        <v>0</v>
      </c>
      <c r="K123" s="23">
        <v>2.5999999999999998E-5</v>
      </c>
    </row>
    <row r="124" spans="1:11" ht="13.4" customHeight="1">
      <c r="A124" t="s">
        <v>60</v>
      </c>
      <c r="B124" t="s">
        <v>318</v>
      </c>
      <c r="C124" s="23">
        <v>1.08E-4</v>
      </c>
      <c r="D124" s="23">
        <v>7.7000000000000001E-5</v>
      </c>
      <c r="E124" s="23">
        <v>1.7899999999999999E-4</v>
      </c>
      <c r="F124" s="23">
        <v>1.11E-4</v>
      </c>
      <c r="G124" s="23">
        <v>2.2000000000000001E-4</v>
      </c>
      <c r="H124" s="23">
        <v>5.5999999999999999E-5</v>
      </c>
      <c r="I124" s="23">
        <v>0</v>
      </c>
      <c r="J124" s="23">
        <v>0</v>
      </c>
      <c r="K124" s="23">
        <v>0</v>
      </c>
    </row>
    <row r="125" spans="1:11" ht="13.4" customHeight="1">
      <c r="A125" t="s">
        <v>61</v>
      </c>
      <c r="B125" t="s">
        <v>318</v>
      </c>
      <c r="C125" s="23">
        <v>1.6799999999999999E-4</v>
      </c>
      <c r="D125" s="23">
        <v>1.55E-4</v>
      </c>
      <c r="E125" s="23">
        <v>2.41E-4</v>
      </c>
      <c r="F125" s="23">
        <v>2.5399999999999999E-4</v>
      </c>
      <c r="G125" s="23">
        <v>9.6000000000000002E-5</v>
      </c>
      <c r="H125" s="23">
        <v>5.5999999999999999E-5</v>
      </c>
      <c r="I125" s="23">
        <v>0</v>
      </c>
      <c r="J125" s="23">
        <v>0</v>
      </c>
      <c r="K125" s="23">
        <v>0</v>
      </c>
    </row>
    <row r="126" spans="1:11" ht="13.4" customHeight="1">
      <c r="A126" t="s">
        <v>62</v>
      </c>
      <c r="B126" t="s">
        <v>318</v>
      </c>
      <c r="C126" s="23">
        <v>3.5399999999999999E-4</v>
      </c>
      <c r="D126" s="23">
        <v>2.7399999999999999E-4</v>
      </c>
      <c r="E126" s="23">
        <v>6.6600000000000003E-4</v>
      </c>
      <c r="F126" s="23">
        <v>2.7799999999999998E-4</v>
      </c>
      <c r="G126" s="23">
        <v>3.3100000000000002E-4</v>
      </c>
      <c r="H126" s="23">
        <v>2.14E-4</v>
      </c>
      <c r="I126" s="23">
        <v>2.2699999999999999E-4</v>
      </c>
      <c r="J126" s="23">
        <v>1.84E-4</v>
      </c>
      <c r="K126" s="23">
        <v>0</v>
      </c>
    </row>
    <row r="127" spans="1:11" ht="13.4" customHeight="1">
      <c r="A127" t="s">
        <v>63</v>
      </c>
      <c r="B127" t="s">
        <v>318</v>
      </c>
      <c r="C127" s="23">
        <v>4.3999999999999999E-5</v>
      </c>
      <c r="D127" s="23">
        <v>2.5999999999999998E-5</v>
      </c>
      <c r="E127" s="23">
        <v>1.17E-4</v>
      </c>
      <c r="F127" s="23">
        <v>3.3000000000000003E-5</v>
      </c>
      <c r="G127" s="23">
        <v>0</v>
      </c>
      <c r="H127" s="23">
        <v>0</v>
      </c>
      <c r="I127" s="23">
        <v>1.1E-4</v>
      </c>
      <c r="J127" s="23">
        <v>0</v>
      </c>
      <c r="K127" s="23">
        <v>0</v>
      </c>
    </row>
    <row r="128" spans="1:11" ht="13.4" customHeight="1">
      <c r="A128" t="s">
        <v>64</v>
      </c>
      <c r="B128" t="s">
        <v>318</v>
      </c>
      <c r="C128" s="23">
        <v>-2.0100000000000001E-4</v>
      </c>
      <c r="D128" s="23">
        <v>-2.2499999999999999E-4</v>
      </c>
      <c r="E128" s="23">
        <v>-2.8699999999999998E-4</v>
      </c>
      <c r="F128" s="23">
        <v>-1.64E-4</v>
      </c>
      <c r="G128" s="23">
        <v>-1.44E-4</v>
      </c>
      <c r="H128" s="23">
        <v>-1.07E-4</v>
      </c>
      <c r="I128" s="23">
        <v>-9.3999999999999994E-5</v>
      </c>
      <c r="J128" s="23">
        <v>-2.0599999999999999E-4</v>
      </c>
      <c r="K128" s="23">
        <v>-7.4999999999999993E-5</v>
      </c>
    </row>
    <row r="129" spans="1:11" ht="13.4" customHeight="1">
      <c r="A129" t="s">
        <v>65</v>
      </c>
      <c r="B129" t="s">
        <v>318</v>
      </c>
      <c r="C129" s="23">
        <v>1.2300000000000001E-4</v>
      </c>
      <c r="D129" s="23">
        <v>1.0900000000000001E-4</v>
      </c>
      <c r="E129" s="23">
        <v>9.7E-5</v>
      </c>
      <c r="F129" s="23">
        <v>4.1E-5</v>
      </c>
      <c r="G129" s="23">
        <v>7.1299999999999998E-4</v>
      </c>
      <c r="H129" s="23">
        <v>8.2999999999999998E-5</v>
      </c>
      <c r="I129" s="23">
        <v>3.3E-4</v>
      </c>
      <c r="J129" s="23">
        <v>0</v>
      </c>
      <c r="K129" s="23">
        <v>2.0000000000000002E-5</v>
      </c>
    </row>
    <row r="130" spans="1:11" ht="13.4" customHeight="1">
      <c r="A130" t="s">
        <v>66</v>
      </c>
      <c r="B130" t="s">
        <v>318</v>
      </c>
      <c r="C130" s="23">
        <v>4.6299999999999998E-4</v>
      </c>
      <c r="D130" s="23">
        <v>3.4000000000000002E-4</v>
      </c>
      <c r="E130" s="23">
        <v>4.6099999999999998E-4</v>
      </c>
      <c r="F130" s="23">
        <v>5.5099999999999995E-4</v>
      </c>
      <c r="G130" s="23">
        <v>9.0600000000000001E-4</v>
      </c>
      <c r="H130" s="23">
        <v>3.7500000000000001E-4</v>
      </c>
      <c r="I130" s="23">
        <v>2.006E-3</v>
      </c>
      <c r="J130" s="23">
        <v>0</v>
      </c>
      <c r="K130" s="23">
        <v>4.3999999999999999E-5</v>
      </c>
    </row>
    <row r="131" spans="1:11" ht="13.4" customHeight="1">
      <c r="A131" t="s">
        <v>67</v>
      </c>
      <c r="B131" t="s">
        <v>318</v>
      </c>
      <c r="C131" s="23">
        <v>3.19E-4</v>
      </c>
      <c r="D131" s="23">
        <v>3.68E-4</v>
      </c>
      <c r="E131" s="23">
        <v>3.3500000000000001E-4</v>
      </c>
      <c r="F131" s="23">
        <v>3.3599999999999998E-4</v>
      </c>
      <c r="G131" s="23">
        <v>3.7199999999999999E-4</v>
      </c>
      <c r="H131" s="23">
        <v>1.7899999999999999E-4</v>
      </c>
      <c r="I131" s="23">
        <v>2.7599999999999999E-4</v>
      </c>
      <c r="J131" s="23">
        <v>2.9500000000000001E-4</v>
      </c>
      <c r="K131" s="23">
        <v>1.2999999999999999E-4</v>
      </c>
    </row>
    <row r="132" spans="1:11" ht="13.4" customHeight="1">
      <c r="A132" t="s">
        <v>68</v>
      </c>
      <c r="B132" t="s">
        <v>318</v>
      </c>
      <c r="C132" s="23">
        <v>2.0599999999999999E-4</v>
      </c>
      <c r="D132" s="23">
        <v>1.8200000000000001E-4</v>
      </c>
      <c r="E132" s="23">
        <v>3.1700000000000001E-4</v>
      </c>
      <c r="F132" s="23">
        <v>1.6200000000000001E-4</v>
      </c>
      <c r="G132" s="23">
        <v>9.1000000000000003E-5</v>
      </c>
      <c r="H132" s="23">
        <v>5.8999999999999998E-5</v>
      </c>
      <c r="I132" s="23">
        <v>1.6509999999999999E-3</v>
      </c>
      <c r="J132" s="23">
        <v>0</v>
      </c>
      <c r="K132" s="23">
        <v>0</v>
      </c>
    </row>
    <row r="133" spans="1:11" ht="13.4" customHeight="1">
      <c r="A133" t="s">
        <v>69</v>
      </c>
      <c r="B133" t="s">
        <v>318</v>
      </c>
      <c r="C133" s="23">
        <v>4.0999999999999999E-4</v>
      </c>
      <c r="D133" s="23">
        <v>3.97E-4</v>
      </c>
      <c r="E133" s="23">
        <v>6.9999999999999999E-4</v>
      </c>
      <c r="F133" s="23">
        <v>2.6400000000000002E-4</v>
      </c>
      <c r="G133" s="23">
        <v>8.7000000000000001E-4</v>
      </c>
      <c r="H133" s="23">
        <v>1.1900000000000001E-4</v>
      </c>
      <c r="I133" s="23">
        <v>7.3999999999999996E-5</v>
      </c>
      <c r="J133" s="23">
        <v>0</v>
      </c>
      <c r="K133" s="23">
        <v>0</v>
      </c>
    </row>
    <row r="134" spans="1:11" ht="13.4" customHeight="1">
      <c r="A134" t="s">
        <v>70</v>
      </c>
      <c r="B134" t="s">
        <v>318</v>
      </c>
      <c r="C134" s="23">
        <v>-6.3000000000000003E-4</v>
      </c>
      <c r="D134" s="23">
        <v>-7.0500000000000001E-4</v>
      </c>
      <c r="E134" s="23">
        <v>-9.5699999999999995E-4</v>
      </c>
      <c r="F134" s="23">
        <v>-4.64E-4</v>
      </c>
      <c r="G134" s="23">
        <v>-5.1800000000000001E-4</v>
      </c>
      <c r="H134" s="23">
        <v>-3.0800000000000001E-4</v>
      </c>
      <c r="I134" s="23">
        <v>-3.7500000000000001E-4</v>
      </c>
      <c r="J134" s="23">
        <v>-4.3800000000000002E-4</v>
      </c>
      <c r="K134" s="23">
        <v>-1.7899999999999999E-4</v>
      </c>
    </row>
    <row r="135" spans="1:11" ht="13.4" customHeight="1">
      <c r="A135" t="s">
        <v>71</v>
      </c>
      <c r="B135" t="s">
        <v>318</v>
      </c>
      <c r="C135" s="23">
        <v>1.3879999999999999E-3</v>
      </c>
      <c r="D135" s="23">
        <v>8.8199999999999997E-4</v>
      </c>
      <c r="E135" s="23">
        <v>2.173E-3</v>
      </c>
      <c r="F135" s="23">
        <v>1.4679999999999999E-3</v>
      </c>
      <c r="G135" s="23">
        <v>4.2499999999999998E-4</v>
      </c>
      <c r="H135" s="23">
        <v>1.9E-3</v>
      </c>
      <c r="I135" s="23">
        <v>3.2899999999999997E-4</v>
      </c>
      <c r="J135" s="23">
        <v>0</v>
      </c>
      <c r="K135" s="23">
        <v>0</v>
      </c>
    </row>
    <row r="136" spans="1:11" ht="13.4" customHeight="1">
      <c r="A136" t="s">
        <v>72</v>
      </c>
      <c r="B136" t="s">
        <v>318</v>
      </c>
      <c r="C136" s="23">
        <v>1.7290000000000001E-3</v>
      </c>
      <c r="D136" s="23">
        <v>2.1129999999999999E-3</v>
      </c>
      <c r="E136" s="23">
        <v>3.1619999999999999E-3</v>
      </c>
      <c r="F136" s="23">
        <v>8.1099999999999998E-4</v>
      </c>
      <c r="G136" s="23">
        <v>7.1500000000000003E-4</v>
      </c>
      <c r="H136" s="23">
        <v>5.9500000000000004E-4</v>
      </c>
      <c r="I136" s="23">
        <v>9.19E-4</v>
      </c>
      <c r="J136" s="23">
        <v>4.6700000000000002E-4</v>
      </c>
      <c r="K136" s="23">
        <v>9.2999999999999997E-5</v>
      </c>
    </row>
    <row r="137" spans="1:11" ht="13.4" customHeight="1">
      <c r="A137" t="s">
        <v>73</v>
      </c>
      <c r="B137" t="s">
        <v>318</v>
      </c>
      <c r="C137" s="23">
        <v>4.8000000000000001E-5</v>
      </c>
      <c r="D137" s="23">
        <v>1.2899999999999999E-4</v>
      </c>
      <c r="E137" s="23">
        <v>1.0000000000000001E-5</v>
      </c>
      <c r="F137" s="23">
        <v>1.7E-5</v>
      </c>
      <c r="G137" s="23">
        <v>2.1999999999999999E-5</v>
      </c>
      <c r="H137" s="23">
        <v>0</v>
      </c>
      <c r="I137" s="23">
        <v>0</v>
      </c>
      <c r="J137" s="23">
        <v>0</v>
      </c>
      <c r="K137" s="23">
        <v>0</v>
      </c>
    </row>
    <row r="138" spans="1:11" ht="13.4" customHeight="1">
      <c r="A138" t="s">
        <v>74</v>
      </c>
      <c r="B138" t="s">
        <v>318</v>
      </c>
      <c r="C138" s="23">
        <v>1.2539999999999999E-3</v>
      </c>
      <c r="D138" s="23">
        <v>8.7799999999999998E-4</v>
      </c>
      <c r="E138" s="23">
        <v>1.1329999999999999E-3</v>
      </c>
      <c r="F138" s="23">
        <v>1.753E-3</v>
      </c>
      <c r="G138" s="23">
        <v>5.1199999999999998E-4</v>
      </c>
      <c r="H138" s="23">
        <v>2.1250000000000002E-3</v>
      </c>
      <c r="I138" s="23">
        <v>5.3700000000000004E-4</v>
      </c>
      <c r="J138" s="23">
        <v>1.353E-3</v>
      </c>
      <c r="K138" s="23">
        <v>4.8999999999999998E-5</v>
      </c>
    </row>
    <row r="139" spans="1:11" ht="13.4" customHeight="1">
      <c r="A139" t="s">
        <v>75</v>
      </c>
      <c r="B139" t="s">
        <v>318</v>
      </c>
      <c r="C139" s="23">
        <v>7.8200000000000003E-4</v>
      </c>
      <c r="D139" s="23">
        <v>1.0480000000000001E-3</v>
      </c>
      <c r="E139" s="23">
        <v>1.1900000000000001E-3</v>
      </c>
      <c r="F139" s="23">
        <v>4.8099999999999998E-4</v>
      </c>
      <c r="G139" s="23">
        <v>6.1600000000000001E-4</v>
      </c>
      <c r="H139" s="23">
        <v>2.5000000000000001E-4</v>
      </c>
      <c r="I139" s="23">
        <v>1.1400000000000001E-4</v>
      </c>
      <c r="J139" s="23">
        <v>0</v>
      </c>
      <c r="K139" s="23">
        <v>0</v>
      </c>
    </row>
    <row r="140" spans="1:11" ht="13.4" customHeight="1">
      <c r="A140" t="s">
        <v>76</v>
      </c>
      <c r="B140" t="s">
        <v>318</v>
      </c>
      <c r="C140" s="23">
        <v>8.3699999999999996E-4</v>
      </c>
      <c r="D140" s="23">
        <v>7.1500000000000003E-4</v>
      </c>
      <c r="E140" s="23">
        <v>1.374E-3</v>
      </c>
      <c r="F140" s="23">
        <v>7.6199999999999998E-4</v>
      </c>
      <c r="G140" s="23">
        <v>9.2599999999999996E-4</v>
      </c>
      <c r="H140" s="23">
        <v>4.9200000000000003E-4</v>
      </c>
      <c r="I140" s="23">
        <v>3.2400000000000001E-4</v>
      </c>
      <c r="J140" s="23">
        <v>5.6400000000000005E-4</v>
      </c>
      <c r="K140" s="23">
        <v>6.3999999999999997E-5</v>
      </c>
    </row>
    <row r="141" spans="1:11" ht="13.4" customHeight="1">
      <c r="A141" t="s">
        <v>77</v>
      </c>
      <c r="B141" t="s">
        <v>318</v>
      </c>
      <c r="C141" s="23">
        <v>1.4300000000000001E-4</v>
      </c>
      <c r="D141" s="23">
        <v>1.12E-4</v>
      </c>
      <c r="E141" s="23">
        <v>1.8799999999999999E-4</v>
      </c>
      <c r="F141" s="23">
        <v>1.6899999999999999E-4</v>
      </c>
      <c r="G141" s="23">
        <v>5.7000000000000003E-5</v>
      </c>
      <c r="H141" s="23">
        <v>1.8200000000000001E-4</v>
      </c>
      <c r="I141" s="23">
        <v>0</v>
      </c>
      <c r="J141" s="23">
        <v>0</v>
      </c>
      <c r="K141" s="23">
        <v>0</v>
      </c>
    </row>
    <row r="142" spans="1:11" ht="13.4" customHeight="1">
      <c r="A142" t="s">
        <v>78</v>
      </c>
      <c r="B142" t="s">
        <v>318</v>
      </c>
      <c r="C142" s="23">
        <v>3.1E-4</v>
      </c>
      <c r="D142" s="23">
        <v>3.2499999999999999E-4</v>
      </c>
      <c r="E142" s="23">
        <v>3.8400000000000001E-4</v>
      </c>
      <c r="F142" s="23">
        <v>2.7500000000000002E-4</v>
      </c>
      <c r="G142" s="23">
        <v>7.1199999999999996E-4</v>
      </c>
      <c r="H142" s="23">
        <v>1.15E-4</v>
      </c>
      <c r="I142" s="23">
        <v>1.6200000000000001E-4</v>
      </c>
      <c r="J142" s="23">
        <v>2.04E-4</v>
      </c>
      <c r="K142" s="23">
        <v>7.6000000000000004E-5</v>
      </c>
    </row>
    <row r="143" spans="1:11" ht="13.4" customHeight="1">
      <c r="A143" t="s">
        <v>79</v>
      </c>
      <c r="B143" t="s">
        <v>318</v>
      </c>
      <c r="C143" s="23">
        <v>1.13E-4</v>
      </c>
      <c r="D143" s="23">
        <v>1.16E-4</v>
      </c>
      <c r="E143" s="23">
        <v>1.07E-4</v>
      </c>
      <c r="F143" s="23">
        <v>4.1E-5</v>
      </c>
      <c r="G143" s="23">
        <v>1E-4</v>
      </c>
      <c r="H143" s="23">
        <v>1.5899999999999999E-4</v>
      </c>
      <c r="I143" s="23">
        <v>1.08E-4</v>
      </c>
      <c r="J143" s="23">
        <v>9.5200000000000005E-4</v>
      </c>
      <c r="K143" s="23">
        <v>0</v>
      </c>
    </row>
    <row r="144" spans="1:11" ht="13.4" customHeight="1">
      <c r="A144" t="s">
        <v>80</v>
      </c>
      <c r="B144" t="s">
        <v>318</v>
      </c>
      <c r="C144" s="23">
        <v>2.2800000000000001E-4</v>
      </c>
      <c r="D144" s="23">
        <v>2.52E-4</v>
      </c>
      <c r="E144" s="23">
        <v>1.4899999999999999E-4</v>
      </c>
      <c r="F144" s="23">
        <v>3.1700000000000001E-4</v>
      </c>
      <c r="G144" s="23">
        <v>2.02E-4</v>
      </c>
      <c r="H144" s="23">
        <v>2.22E-4</v>
      </c>
      <c r="I144" s="23">
        <v>3.3799999999999998E-4</v>
      </c>
      <c r="J144" s="23">
        <v>6.8999999999999997E-5</v>
      </c>
      <c r="K144" s="23">
        <v>4.3999999999999999E-5</v>
      </c>
    </row>
    <row r="145" spans="1:11" ht="13.4" customHeight="1">
      <c r="A145" t="s">
        <v>81</v>
      </c>
      <c r="B145" t="s">
        <v>318</v>
      </c>
      <c r="C145" s="23">
        <v>7.7000000000000001E-5</v>
      </c>
      <c r="D145" s="23">
        <v>7.3999999999999996E-5</v>
      </c>
      <c r="E145" s="23">
        <v>9.7999999999999997E-5</v>
      </c>
      <c r="F145" s="23">
        <v>9.6000000000000002E-5</v>
      </c>
      <c r="G145" s="23">
        <v>6.3E-5</v>
      </c>
      <c r="H145" s="23">
        <v>4.1E-5</v>
      </c>
      <c r="I145" s="23">
        <v>9.0000000000000006E-5</v>
      </c>
      <c r="J145" s="23">
        <v>6.8999999999999997E-5</v>
      </c>
      <c r="K145" s="23">
        <v>6.9999999999999999E-6</v>
      </c>
    </row>
    <row r="146" spans="1:11" ht="13.4" customHeight="1">
      <c r="A146" t="s">
        <v>82</v>
      </c>
      <c r="B146" t="s">
        <v>318</v>
      </c>
      <c r="C146" s="23">
        <v>2.04E-4</v>
      </c>
      <c r="D146" s="23">
        <v>1.85E-4</v>
      </c>
      <c r="E146" s="23">
        <v>2.4000000000000001E-4</v>
      </c>
      <c r="F146" s="23">
        <v>2.4800000000000001E-4</v>
      </c>
      <c r="G146" s="23">
        <v>1.7699999999999999E-4</v>
      </c>
      <c r="H146" s="23">
        <v>1.06E-4</v>
      </c>
      <c r="I146" s="23">
        <v>1.75E-4</v>
      </c>
      <c r="J146" s="23">
        <v>9.3300000000000002E-4</v>
      </c>
      <c r="K146" s="23">
        <v>4.3999999999999999E-5</v>
      </c>
    </row>
    <row r="147" spans="1:11" ht="13.4" customHeight="1">
      <c r="A147" t="s">
        <v>83</v>
      </c>
      <c r="B147" t="s">
        <v>318</v>
      </c>
      <c r="C147" s="23">
        <v>6.1399999999999996E-4</v>
      </c>
      <c r="D147" s="23">
        <v>8.25E-4</v>
      </c>
      <c r="E147" s="23">
        <v>5.1900000000000004E-4</v>
      </c>
      <c r="F147" s="23">
        <v>5.1199999999999998E-4</v>
      </c>
      <c r="G147" s="23">
        <v>9.8299999999999993E-4</v>
      </c>
      <c r="H147" s="23">
        <v>4.3100000000000001E-4</v>
      </c>
      <c r="I147" s="23">
        <v>4.6700000000000002E-4</v>
      </c>
      <c r="J147" s="23">
        <v>1.9699999999999999E-4</v>
      </c>
      <c r="K147" s="23">
        <v>4.3000000000000002E-5</v>
      </c>
    </row>
    <row r="148" spans="1:11" ht="13.4" customHeight="1">
      <c r="A148" t="s">
        <v>84</v>
      </c>
      <c r="B148" t="s">
        <v>318</v>
      </c>
      <c r="C148" s="23">
        <v>1.6479999999999999E-3</v>
      </c>
      <c r="D148" s="23">
        <v>6.2399999999999999E-4</v>
      </c>
      <c r="E148" s="23">
        <v>5.9400000000000002E-4</v>
      </c>
      <c r="F148" s="23">
        <v>2.16E-3</v>
      </c>
      <c r="G148" s="23">
        <v>1.0859999999999999E-3</v>
      </c>
      <c r="H148" s="23">
        <v>4.9709999999999997E-3</v>
      </c>
      <c r="I148" s="23">
        <v>4.3509999999999998E-3</v>
      </c>
      <c r="J148" s="23">
        <v>1.578E-3</v>
      </c>
      <c r="K148" s="23">
        <v>3.1000000000000001E-5</v>
      </c>
    </row>
    <row r="149" spans="1:11" ht="13.4" customHeight="1">
      <c r="A149" t="s">
        <v>85</v>
      </c>
      <c r="B149" t="s">
        <v>318</v>
      </c>
      <c r="C149" s="23">
        <v>1.03E-4</v>
      </c>
      <c r="D149" s="23">
        <v>9.0000000000000006E-5</v>
      </c>
      <c r="E149" s="23">
        <v>4.1999999999999998E-5</v>
      </c>
      <c r="F149" s="23">
        <v>1.12E-4</v>
      </c>
      <c r="G149" s="23">
        <v>0</v>
      </c>
      <c r="H149" s="23">
        <v>0</v>
      </c>
      <c r="I149" s="23">
        <v>0</v>
      </c>
      <c r="J149" s="23">
        <v>3.516E-3</v>
      </c>
      <c r="K149" s="23">
        <v>0</v>
      </c>
    </row>
    <row r="150" spans="1:11" ht="13.4" customHeight="1">
      <c r="A150" t="s">
        <v>86</v>
      </c>
      <c r="B150" t="s">
        <v>318</v>
      </c>
      <c r="C150" s="23">
        <v>1.152E-3</v>
      </c>
      <c r="D150" s="23">
        <v>9.0899999999999998E-4</v>
      </c>
      <c r="E150" s="23">
        <v>1.206E-3</v>
      </c>
      <c r="F150" s="23">
        <v>1.6310000000000001E-3</v>
      </c>
      <c r="G150" s="23">
        <v>1.389E-3</v>
      </c>
      <c r="H150" s="23">
        <v>9.5500000000000001E-4</v>
      </c>
      <c r="I150" s="23">
        <v>1.431E-3</v>
      </c>
      <c r="J150" s="23">
        <v>1.6429999999999999E-3</v>
      </c>
      <c r="K150" s="23">
        <v>1.45E-4</v>
      </c>
    </row>
    <row r="151" spans="1:11" ht="13.4" customHeight="1">
      <c r="A151" t="s">
        <v>87</v>
      </c>
      <c r="B151" t="s">
        <v>318</v>
      </c>
      <c r="C151" s="23">
        <v>2.4600000000000002E-4</v>
      </c>
      <c r="D151" s="23">
        <v>1.7100000000000001E-4</v>
      </c>
      <c r="E151" s="23">
        <v>3.1E-4</v>
      </c>
      <c r="F151" s="23">
        <v>2.99E-4</v>
      </c>
      <c r="G151" s="23">
        <v>4.9299999999999995E-4</v>
      </c>
      <c r="H151" s="23">
        <v>2.14E-4</v>
      </c>
      <c r="I151" s="23">
        <v>8.6000000000000003E-5</v>
      </c>
      <c r="J151" s="23">
        <v>0</v>
      </c>
      <c r="K151" s="23">
        <v>3.4999999999999997E-5</v>
      </c>
    </row>
    <row r="152" spans="1:11" ht="13.4" customHeight="1">
      <c r="A152" t="s">
        <v>88</v>
      </c>
      <c r="B152" t="s">
        <v>318</v>
      </c>
      <c r="C152" s="23">
        <v>4.57E-4</v>
      </c>
      <c r="D152" s="23">
        <v>3.9399999999999998E-4</v>
      </c>
      <c r="E152" s="23">
        <v>5.8399999999999999E-4</v>
      </c>
      <c r="F152" s="23">
        <v>5.1599999999999997E-4</v>
      </c>
      <c r="G152" s="23">
        <v>3.1399999999999999E-4</v>
      </c>
      <c r="H152" s="23">
        <v>4.8200000000000001E-4</v>
      </c>
      <c r="I152" s="23">
        <v>2.3599999999999999E-4</v>
      </c>
      <c r="J152" s="23">
        <v>0</v>
      </c>
      <c r="K152" s="23">
        <v>4.3999999999999999E-5</v>
      </c>
    </row>
    <row r="153" spans="1:11" ht="13.4" customHeight="1">
      <c r="A153" t="s">
        <v>89</v>
      </c>
      <c r="B153" t="s">
        <v>318</v>
      </c>
      <c r="C153" s="23">
        <v>1.9000000000000001E-4</v>
      </c>
      <c r="D153" s="23">
        <v>9.2E-5</v>
      </c>
      <c r="E153" s="23">
        <v>4.0999999999999999E-4</v>
      </c>
      <c r="F153" s="23">
        <v>2.1599999999999999E-4</v>
      </c>
      <c r="G153" s="23">
        <v>1.65E-4</v>
      </c>
      <c r="H153" s="23">
        <v>7.6000000000000004E-5</v>
      </c>
      <c r="I153" s="23">
        <v>4.1E-5</v>
      </c>
      <c r="J153" s="23">
        <v>1.03E-4</v>
      </c>
      <c r="K153" s="23">
        <v>6.0000000000000002E-6</v>
      </c>
    </row>
    <row r="154" spans="1:11" ht="13.4" customHeight="1">
      <c r="A154" t="s">
        <v>90</v>
      </c>
      <c r="B154" t="s">
        <v>318</v>
      </c>
      <c r="C154" s="23">
        <v>5.4299999999999997E-4</v>
      </c>
      <c r="D154" s="23">
        <v>3.8499999999999998E-4</v>
      </c>
      <c r="E154" s="23">
        <v>2.0599999999999999E-4</v>
      </c>
      <c r="F154" s="23">
        <v>3.7500000000000001E-4</v>
      </c>
      <c r="G154" s="23">
        <v>2.2799999999999999E-3</v>
      </c>
      <c r="H154" s="23">
        <v>9.1699999999999995E-4</v>
      </c>
      <c r="I154" s="23">
        <v>8.2100000000000001E-4</v>
      </c>
      <c r="J154" s="23">
        <v>1.513E-3</v>
      </c>
      <c r="K154" s="23">
        <v>1.76E-4</v>
      </c>
    </row>
    <row r="155" spans="1:11" ht="13.4" customHeight="1">
      <c r="A155" t="s">
        <v>91</v>
      </c>
      <c r="B155" t="s">
        <v>318</v>
      </c>
      <c r="C155" s="23">
        <v>2.8899999999999998E-4</v>
      </c>
      <c r="D155" s="23">
        <v>3.5300000000000002E-4</v>
      </c>
      <c r="E155" s="23">
        <v>3.1700000000000001E-4</v>
      </c>
      <c r="F155" s="23">
        <v>2.7500000000000002E-4</v>
      </c>
      <c r="G155" s="23">
        <v>1.6699999999999999E-4</v>
      </c>
      <c r="H155" s="23">
        <v>2.5999999999999998E-4</v>
      </c>
      <c r="I155" s="23">
        <v>0</v>
      </c>
      <c r="J155" s="23">
        <v>0</v>
      </c>
      <c r="K155" s="23">
        <v>0</v>
      </c>
    </row>
    <row r="156" spans="1:11" ht="13.4" customHeight="1">
      <c r="A156" t="s">
        <v>92</v>
      </c>
      <c r="B156" t="s">
        <v>318</v>
      </c>
      <c r="C156" s="23">
        <v>6.4800000000000003E-4</v>
      </c>
      <c r="D156" s="23">
        <v>4.8299999999999998E-4</v>
      </c>
      <c r="E156" s="23">
        <v>5.2800000000000004E-4</v>
      </c>
      <c r="F156" s="23">
        <v>1.297E-3</v>
      </c>
      <c r="G156" s="23">
        <v>4.5100000000000001E-4</v>
      </c>
      <c r="H156" s="23">
        <v>2.7799999999999998E-4</v>
      </c>
      <c r="I156" s="23">
        <v>6.7000000000000002E-5</v>
      </c>
      <c r="J156" s="23">
        <v>3.3449999999999999E-3</v>
      </c>
      <c r="K156" s="23">
        <v>6.9999999999999999E-4</v>
      </c>
    </row>
    <row r="157" spans="1:11" ht="13.4" customHeight="1">
      <c r="A157" t="s">
        <v>93</v>
      </c>
      <c r="B157" t="s">
        <v>318</v>
      </c>
      <c r="C157" s="23">
        <v>1.2110000000000001E-3</v>
      </c>
      <c r="D157" s="23">
        <v>1.9949999999999998E-3</v>
      </c>
      <c r="E157" s="23">
        <v>1.0870000000000001E-3</v>
      </c>
      <c r="F157" s="23">
        <v>7.3700000000000002E-4</v>
      </c>
      <c r="G157" s="23">
        <v>1.3320000000000001E-3</v>
      </c>
      <c r="H157" s="23">
        <v>4.4799999999999999E-4</v>
      </c>
      <c r="I157" s="23">
        <v>2.1100000000000001E-4</v>
      </c>
      <c r="J157" s="23">
        <v>4.4799999999999999E-4</v>
      </c>
      <c r="K157" s="23">
        <v>1.2750000000000001E-3</v>
      </c>
    </row>
    <row r="158" spans="1:11" ht="13.4" customHeight="1">
      <c r="A158" t="s">
        <v>94</v>
      </c>
      <c r="B158" t="s">
        <v>318</v>
      </c>
      <c r="C158" s="23">
        <v>1.9000000000000001E-4</v>
      </c>
      <c r="D158" s="23">
        <v>2.32E-4</v>
      </c>
      <c r="E158" s="23">
        <v>2.41E-4</v>
      </c>
      <c r="F158" s="23">
        <v>1.6100000000000001E-4</v>
      </c>
      <c r="G158" s="23">
        <v>1.3899999999999999E-4</v>
      </c>
      <c r="H158" s="23">
        <v>9.8999999999999994E-5</v>
      </c>
      <c r="I158" s="23">
        <v>4.1999999999999998E-5</v>
      </c>
      <c r="J158" s="23">
        <v>3.7599999999999998E-4</v>
      </c>
      <c r="K158" s="23">
        <v>1.2E-5</v>
      </c>
    </row>
    <row r="159" spans="1:11" ht="13.4" customHeight="1">
      <c r="A159" t="s">
        <v>95</v>
      </c>
      <c r="B159" t="s">
        <v>318</v>
      </c>
      <c r="C159" s="23">
        <v>-1.2999999999999999E-4</v>
      </c>
      <c r="D159" s="23">
        <v>-1.8000000000000001E-4</v>
      </c>
      <c r="E159" s="23">
        <v>-1.02E-4</v>
      </c>
      <c r="F159" s="23">
        <v>-6.9999999999999994E-5</v>
      </c>
      <c r="G159" s="23">
        <v>-4.2000000000000002E-4</v>
      </c>
      <c r="H159" s="23">
        <v>-7.7000000000000001E-5</v>
      </c>
      <c r="I159" s="23">
        <v>0</v>
      </c>
      <c r="J159" s="23">
        <v>0</v>
      </c>
      <c r="K159" s="23">
        <v>-1.5E-5</v>
      </c>
    </row>
    <row r="160" spans="1:11" ht="13.4" customHeight="1">
      <c r="A160" t="s">
        <v>96</v>
      </c>
      <c r="B160" t="s">
        <v>318</v>
      </c>
      <c r="C160" s="23">
        <v>1.5100000000000001E-3</v>
      </c>
      <c r="D160" s="23">
        <v>1.469E-3</v>
      </c>
      <c r="E160" s="23">
        <v>1.225E-3</v>
      </c>
      <c r="F160" s="23">
        <v>1.766E-3</v>
      </c>
      <c r="G160" s="23">
        <v>1.127E-3</v>
      </c>
      <c r="H160" s="23">
        <v>2.1919999999999999E-3</v>
      </c>
      <c r="I160" s="23">
        <v>7.7399999999999995E-4</v>
      </c>
      <c r="J160" s="23">
        <v>7.5699999999999997E-4</v>
      </c>
      <c r="K160" s="23">
        <v>7.1000000000000005E-5</v>
      </c>
    </row>
    <row r="161" spans="1:11" ht="13.4" customHeight="1">
      <c r="A161" t="s">
        <v>97</v>
      </c>
      <c r="B161" t="s">
        <v>318</v>
      </c>
      <c r="C161" s="23">
        <v>9.3999999999999994E-5</v>
      </c>
      <c r="D161" s="23">
        <v>7.8999999999999996E-5</v>
      </c>
      <c r="E161" s="23">
        <v>1.3300000000000001E-4</v>
      </c>
      <c r="F161" s="23">
        <v>1.1E-4</v>
      </c>
      <c r="G161" s="23">
        <v>8.6000000000000003E-5</v>
      </c>
      <c r="H161" s="23">
        <v>6.3999999999999997E-5</v>
      </c>
      <c r="I161" s="23">
        <v>5.8E-5</v>
      </c>
      <c r="J161" s="23">
        <v>7.3999999999999996E-5</v>
      </c>
      <c r="K161" s="23">
        <v>1.4E-5</v>
      </c>
    </row>
    <row r="162" spans="1:11" ht="13.4" customHeight="1">
      <c r="A162" t="s">
        <v>98</v>
      </c>
      <c r="B162" t="s">
        <v>318</v>
      </c>
      <c r="C162" s="23">
        <v>4.2700000000000002E-4</v>
      </c>
      <c r="D162" s="23">
        <v>3.0600000000000001E-4</v>
      </c>
      <c r="E162" s="23">
        <v>6.2699999999999995E-4</v>
      </c>
      <c r="F162" s="23">
        <v>3.3599999999999998E-4</v>
      </c>
      <c r="G162" s="23">
        <v>3.6000000000000002E-4</v>
      </c>
      <c r="H162" s="23">
        <v>5.1500000000000005E-4</v>
      </c>
      <c r="I162" s="23">
        <v>2.1599999999999999E-4</v>
      </c>
      <c r="J162" s="23">
        <v>0</v>
      </c>
      <c r="K162" s="23">
        <v>8.3900000000000001E-4</v>
      </c>
    </row>
    <row r="163" spans="1:11" ht="13.4" customHeight="1">
      <c r="A163" t="s">
        <v>99</v>
      </c>
      <c r="B163" t="s">
        <v>317</v>
      </c>
      <c r="C163" s="23">
        <v>7.7800000000000005E-4</v>
      </c>
      <c r="D163" s="23">
        <v>5.2499999999999997E-4</v>
      </c>
      <c r="E163" s="23">
        <v>7.3999999999999999E-4</v>
      </c>
      <c r="F163" s="23">
        <v>1.2440000000000001E-3</v>
      </c>
      <c r="G163" s="23">
        <v>7.67E-4</v>
      </c>
      <c r="H163" s="23">
        <v>6.7599999999999995E-4</v>
      </c>
      <c r="I163" s="23">
        <v>2.1719999999999999E-3</v>
      </c>
      <c r="J163" s="23">
        <v>1.137E-3</v>
      </c>
      <c r="K163" s="23">
        <v>2.6699999999999998E-4</v>
      </c>
    </row>
    <row r="164" spans="1:11" ht="13.4" customHeight="1">
      <c r="A164" t="s">
        <v>100</v>
      </c>
      <c r="B164" t="s">
        <v>317</v>
      </c>
      <c r="C164" s="23">
        <v>4.2550000000000001E-3</v>
      </c>
      <c r="D164" s="23">
        <v>3.5430000000000001E-3</v>
      </c>
      <c r="E164" s="23">
        <v>5.0049999999999999E-3</v>
      </c>
      <c r="F164" s="23">
        <v>5.3070000000000001E-3</v>
      </c>
      <c r="G164" s="23">
        <v>6.9629999999999996E-3</v>
      </c>
      <c r="H164" s="23">
        <v>2.359E-3</v>
      </c>
      <c r="I164" s="23">
        <v>4.2379999999999996E-3</v>
      </c>
      <c r="J164" s="23">
        <v>4.1640000000000002E-3</v>
      </c>
      <c r="K164" s="23">
        <v>3.6350000000000002E-3</v>
      </c>
    </row>
    <row r="165" spans="1:11" ht="13.4" customHeight="1">
      <c r="A165" t="s">
        <v>101</v>
      </c>
      <c r="B165" t="s">
        <v>317</v>
      </c>
      <c r="C165" s="23">
        <v>4.4099999999999999E-4</v>
      </c>
      <c r="D165" s="23">
        <v>2.43E-4</v>
      </c>
      <c r="E165" s="23">
        <v>6.1200000000000002E-4</v>
      </c>
      <c r="F165" s="23">
        <v>3.8400000000000001E-4</v>
      </c>
      <c r="G165" s="23">
        <v>5.7200000000000003E-4</v>
      </c>
      <c r="H165" s="23">
        <v>6.4599999999999998E-4</v>
      </c>
      <c r="I165" s="23">
        <v>3.9300000000000001E-4</v>
      </c>
      <c r="J165" s="23">
        <v>3.7500000000000001E-4</v>
      </c>
      <c r="K165" s="23">
        <v>2.8499999999999999E-4</v>
      </c>
    </row>
    <row r="166" spans="1:11" ht="13.4" customHeight="1">
      <c r="A166" t="s">
        <v>102</v>
      </c>
      <c r="B166" t="s">
        <v>317</v>
      </c>
      <c r="C166" s="23">
        <v>1.843E-3</v>
      </c>
      <c r="D166" s="23">
        <v>1.64E-3</v>
      </c>
      <c r="E166" s="23">
        <v>2.0400000000000001E-3</v>
      </c>
      <c r="F166" s="23">
        <v>1.859E-3</v>
      </c>
      <c r="G166" s="23">
        <v>2.8270000000000001E-3</v>
      </c>
      <c r="H166" s="23">
        <v>1.609E-3</v>
      </c>
      <c r="I166" s="23">
        <v>1.879E-3</v>
      </c>
      <c r="J166" s="23">
        <v>5.1400000000000003E-4</v>
      </c>
      <c r="K166" s="23">
        <v>2.444E-3</v>
      </c>
    </row>
    <row r="167" spans="1:11" ht="13.4" customHeight="1">
      <c r="A167" t="s">
        <v>103</v>
      </c>
      <c r="B167" t="s">
        <v>317</v>
      </c>
      <c r="C167" s="23">
        <v>8.9099999999999997E-4</v>
      </c>
      <c r="D167" s="23">
        <v>8.4400000000000002E-4</v>
      </c>
      <c r="E167" s="23">
        <v>9.2100000000000005E-4</v>
      </c>
      <c r="F167" s="23">
        <v>1.0560000000000001E-3</v>
      </c>
      <c r="G167" s="23">
        <v>1.462E-3</v>
      </c>
      <c r="H167" s="23">
        <v>6.3900000000000003E-4</v>
      </c>
      <c r="I167" s="23">
        <v>6.11E-4</v>
      </c>
      <c r="J167" s="23">
        <v>4.9100000000000001E-4</v>
      </c>
      <c r="K167" s="23">
        <v>5.1599999999999997E-4</v>
      </c>
    </row>
    <row r="168" spans="1:11" ht="13.4" customHeight="1">
      <c r="A168" t="s">
        <v>104</v>
      </c>
      <c r="B168" t="s">
        <v>316</v>
      </c>
      <c r="C168" s="23">
        <v>9.01E-4</v>
      </c>
      <c r="D168" s="23">
        <v>1.0430000000000001E-3</v>
      </c>
      <c r="E168" s="23">
        <v>1.077E-3</v>
      </c>
      <c r="F168" s="23">
        <v>8.0699999999999999E-4</v>
      </c>
      <c r="G168" s="23">
        <v>7.4299999999999995E-4</v>
      </c>
      <c r="H168" s="23">
        <v>5.0699999999999996E-4</v>
      </c>
      <c r="I168" s="23">
        <v>9.6199999999999996E-4</v>
      </c>
      <c r="J168" s="23">
        <v>4.66E-4</v>
      </c>
      <c r="K168" s="23">
        <v>1.054E-3</v>
      </c>
    </row>
    <row r="169" spans="1:11" ht="13.4" customHeight="1">
      <c r="A169" t="s">
        <v>105</v>
      </c>
      <c r="B169" t="s">
        <v>316</v>
      </c>
      <c r="C169" s="23">
        <v>-1.13E-4</v>
      </c>
      <c r="D169" s="23">
        <v>-1.26E-4</v>
      </c>
      <c r="E169" s="23">
        <v>-1.2799999999999999E-4</v>
      </c>
      <c r="F169" s="23">
        <v>-1.0900000000000001E-4</v>
      </c>
      <c r="G169" s="23">
        <v>-1.1E-4</v>
      </c>
      <c r="H169" s="23">
        <v>-6.2000000000000003E-5</v>
      </c>
      <c r="I169" s="23">
        <v>-8.0000000000000007E-5</v>
      </c>
      <c r="J169" s="23">
        <v>-8.7999999999999998E-5</v>
      </c>
      <c r="K169" s="23">
        <v>-1.7899999999999999E-4</v>
      </c>
    </row>
    <row r="170" spans="1:11" ht="13.4" customHeight="1">
      <c r="A170" t="s">
        <v>106</v>
      </c>
      <c r="B170" t="s">
        <v>316</v>
      </c>
      <c r="C170" s="23">
        <v>1.3860000000000001E-3</v>
      </c>
      <c r="D170" s="23">
        <v>1.366E-3</v>
      </c>
      <c r="E170" s="23">
        <v>1.4090000000000001E-3</v>
      </c>
      <c r="F170" s="23">
        <v>1.457E-3</v>
      </c>
      <c r="G170" s="23">
        <v>1.3129999999999999E-3</v>
      </c>
      <c r="H170" s="23">
        <v>1.4859999999999999E-3</v>
      </c>
      <c r="I170" s="23">
        <v>9.6599999999999995E-4</v>
      </c>
      <c r="J170" s="23">
        <v>1.3860000000000001E-3</v>
      </c>
      <c r="K170" s="23">
        <v>5.4799999999999998E-4</v>
      </c>
    </row>
    <row r="171" spans="1:11" ht="13.4" customHeight="1">
      <c r="A171" t="s">
        <v>107</v>
      </c>
      <c r="B171" t="s">
        <v>316</v>
      </c>
      <c r="C171" s="23">
        <v>1.1695000000000001E-2</v>
      </c>
      <c r="D171" s="23">
        <v>1.1632999999999999E-2</v>
      </c>
      <c r="E171" s="23">
        <v>1.2515E-2</v>
      </c>
      <c r="F171" s="23">
        <v>1.2399E-2</v>
      </c>
      <c r="G171" s="23">
        <v>1.2895999999999999E-2</v>
      </c>
      <c r="H171" s="23">
        <v>8.7939999999999997E-3</v>
      </c>
      <c r="I171" s="23">
        <v>1.2430999999999999E-2</v>
      </c>
      <c r="J171" s="23">
        <v>1.2716E-2</v>
      </c>
      <c r="K171" s="23">
        <v>1.357E-2</v>
      </c>
    </row>
    <row r="172" spans="1:11" ht="13.4" customHeight="1">
      <c r="A172" t="s">
        <v>108</v>
      </c>
      <c r="B172" t="s">
        <v>315</v>
      </c>
      <c r="C172" s="23">
        <v>1.9293999999999999E-2</v>
      </c>
      <c r="D172" s="23">
        <v>1.9268E-2</v>
      </c>
      <c r="E172" s="23">
        <v>2.1843999999999999E-2</v>
      </c>
      <c r="F172" s="23">
        <v>1.9078999999999999E-2</v>
      </c>
      <c r="G172" s="23">
        <v>2.2179999999999998E-2</v>
      </c>
      <c r="H172" s="23">
        <v>1.511E-2</v>
      </c>
      <c r="I172" s="23">
        <v>2.2157E-2</v>
      </c>
      <c r="J172" s="23">
        <v>1.7003000000000001E-2</v>
      </c>
      <c r="K172" s="23">
        <v>1.3903E-2</v>
      </c>
    </row>
    <row r="173" spans="1:11" ht="13.4" customHeight="1">
      <c r="A173" t="s">
        <v>109</v>
      </c>
      <c r="B173" t="s">
        <v>314</v>
      </c>
      <c r="C173" s="23">
        <v>2.8800000000000001E-4</v>
      </c>
      <c r="D173" s="23">
        <v>3.0400000000000002E-4</v>
      </c>
      <c r="E173" s="23">
        <v>3.2299999999999999E-4</v>
      </c>
      <c r="F173" s="23">
        <v>2.8299999999999999E-4</v>
      </c>
      <c r="G173" s="23">
        <v>3.3300000000000002E-4</v>
      </c>
      <c r="H173" s="23">
        <v>1.9699999999999999E-4</v>
      </c>
      <c r="I173" s="23">
        <v>3.1700000000000001E-4</v>
      </c>
      <c r="J173" s="23">
        <v>2.2900000000000001E-4</v>
      </c>
      <c r="K173" s="23">
        <v>2.4800000000000001E-4</v>
      </c>
    </row>
    <row r="174" spans="1:11" ht="13.4" customHeight="1">
      <c r="A174" t="s">
        <v>110</v>
      </c>
      <c r="B174" t="s">
        <v>313</v>
      </c>
      <c r="C174" s="23">
        <v>2.3809999999999999E-3</v>
      </c>
      <c r="D174" s="23">
        <v>2.4989999999999999E-3</v>
      </c>
      <c r="E174" s="23">
        <v>1.8450000000000001E-3</v>
      </c>
      <c r="F174" s="23">
        <v>3.052E-3</v>
      </c>
      <c r="G174" s="23">
        <v>2.7889999999999998E-3</v>
      </c>
      <c r="H174" s="23">
        <v>1.694E-3</v>
      </c>
      <c r="I174" s="23">
        <v>3.5959999999999998E-3</v>
      </c>
      <c r="J174" s="23">
        <v>5.5729999999999998E-3</v>
      </c>
      <c r="K174" s="23">
        <v>1.485E-3</v>
      </c>
    </row>
    <row r="175" spans="1:11" ht="13.4" customHeight="1">
      <c r="A175" t="s">
        <v>111</v>
      </c>
      <c r="B175" t="s">
        <v>313</v>
      </c>
      <c r="C175" s="23">
        <v>1.8699999999999999E-3</v>
      </c>
      <c r="D175" s="23">
        <v>2.0860000000000002E-3</v>
      </c>
      <c r="E175" s="23">
        <v>1.748E-3</v>
      </c>
      <c r="F175" s="23">
        <v>2.0279999999999999E-3</v>
      </c>
      <c r="G175" s="23">
        <v>2.2009999999999998E-3</v>
      </c>
      <c r="H175" s="23">
        <v>1.312E-3</v>
      </c>
      <c r="I175" s="23">
        <v>1.8910000000000001E-3</v>
      </c>
      <c r="J175" s="23">
        <v>1.7849999999999999E-3</v>
      </c>
      <c r="K175" s="23">
        <v>1.6800000000000001E-3</v>
      </c>
    </row>
    <row r="176" spans="1:11" ht="13.4" customHeight="1">
      <c r="A176" t="s">
        <v>112</v>
      </c>
      <c r="B176" t="s">
        <v>312</v>
      </c>
      <c r="C176" s="23">
        <v>6.7840000000000001E-3</v>
      </c>
      <c r="D176" s="23">
        <v>6.5770000000000004E-3</v>
      </c>
      <c r="E176" s="23">
        <v>7.0489999999999997E-3</v>
      </c>
      <c r="F176" s="23">
        <v>7.5199999999999998E-3</v>
      </c>
      <c r="G176" s="23">
        <v>8.0490000000000006E-3</v>
      </c>
      <c r="H176" s="23">
        <v>5.7840000000000001E-3</v>
      </c>
      <c r="I176" s="23">
        <v>8.2170000000000003E-3</v>
      </c>
      <c r="J176" s="23">
        <v>5.0369999999999998E-3</v>
      </c>
      <c r="K176" s="23">
        <v>3.826E-3</v>
      </c>
    </row>
    <row r="177" spans="1:11" ht="13.4" customHeight="1">
      <c r="A177" t="s">
        <v>113</v>
      </c>
      <c r="B177" t="s">
        <v>312</v>
      </c>
      <c r="C177" s="23">
        <v>3.4280000000000001E-3</v>
      </c>
      <c r="D177" s="23">
        <v>3.5000000000000001E-3</v>
      </c>
      <c r="E177" s="23">
        <v>2.63E-3</v>
      </c>
      <c r="F177" s="23">
        <v>3.7009999999999999E-3</v>
      </c>
      <c r="G177" s="23">
        <v>1.01E-3</v>
      </c>
      <c r="H177" s="23">
        <v>5.9579999999999998E-3</v>
      </c>
      <c r="I177" s="23">
        <v>7.6199999999999998E-4</v>
      </c>
      <c r="J177" s="23">
        <v>8.5099999999999998E-4</v>
      </c>
      <c r="K177" s="23">
        <v>5.9199999999999997E-4</v>
      </c>
    </row>
    <row r="178" spans="1:11" ht="13.4" customHeight="1">
      <c r="A178" t="s">
        <v>114</v>
      </c>
      <c r="B178" t="s">
        <v>312</v>
      </c>
      <c r="C178" s="23">
        <v>1.655E-3</v>
      </c>
      <c r="D178" s="23">
        <v>1.498E-3</v>
      </c>
      <c r="E178" s="23">
        <v>1.155E-3</v>
      </c>
      <c r="F178" s="23">
        <v>1.9810000000000001E-3</v>
      </c>
      <c r="G178" s="23">
        <v>2.3189999999999999E-3</v>
      </c>
      <c r="H178" s="23">
        <v>1.7359999999999999E-3</v>
      </c>
      <c r="I178" s="23">
        <v>5.4419999999999998E-3</v>
      </c>
      <c r="J178" s="23">
        <v>3.408E-3</v>
      </c>
      <c r="K178" s="23">
        <v>2.24E-4</v>
      </c>
    </row>
    <row r="179" spans="1:11" ht="13.4" customHeight="1">
      <c r="A179" t="s">
        <v>115</v>
      </c>
      <c r="B179" t="s">
        <v>312</v>
      </c>
      <c r="C179" s="23">
        <v>1.7489999999999999E-3</v>
      </c>
      <c r="D179" s="23">
        <v>2.2060000000000001E-3</v>
      </c>
      <c r="E179" s="23">
        <v>1.3140000000000001E-3</v>
      </c>
      <c r="F179" s="23">
        <v>2.0579999999999999E-3</v>
      </c>
      <c r="G179" s="23">
        <v>1.371E-3</v>
      </c>
      <c r="H179" s="23">
        <v>1.395E-3</v>
      </c>
      <c r="I179" s="23">
        <v>7.3200000000000001E-4</v>
      </c>
      <c r="J179" s="23">
        <v>2.7789999999999998E-3</v>
      </c>
      <c r="K179" s="23">
        <v>5.4299999999999997E-4</v>
      </c>
    </row>
    <row r="180" spans="1:11" ht="13.4" customHeight="1">
      <c r="A180" t="s">
        <v>116</v>
      </c>
      <c r="B180" t="s">
        <v>312</v>
      </c>
      <c r="C180" s="23">
        <v>1.2340000000000001E-3</v>
      </c>
      <c r="D180" s="23">
        <v>1.3519999999999999E-3</v>
      </c>
      <c r="E180" s="23">
        <v>1.6130000000000001E-3</v>
      </c>
      <c r="F180" s="23">
        <v>1.1119999999999999E-3</v>
      </c>
      <c r="G180" s="23">
        <v>1.0660000000000001E-3</v>
      </c>
      <c r="H180" s="23">
        <v>7.1500000000000003E-4</v>
      </c>
      <c r="I180" s="23">
        <v>1.253E-3</v>
      </c>
      <c r="J180" s="23">
        <v>5.3600000000000002E-4</v>
      </c>
      <c r="K180" s="23">
        <v>7.5900000000000002E-4</v>
      </c>
    </row>
    <row r="181" spans="1:11" ht="13.4" customHeight="1">
      <c r="A181" t="s">
        <v>117</v>
      </c>
      <c r="B181" t="s">
        <v>312</v>
      </c>
      <c r="C181" s="23">
        <v>8.5550000000000001E-3</v>
      </c>
      <c r="D181" s="23">
        <v>9.6050000000000007E-3</v>
      </c>
      <c r="E181" s="23">
        <v>9.1430000000000001E-3</v>
      </c>
      <c r="F181" s="23">
        <v>9.4000000000000004E-3</v>
      </c>
      <c r="G181" s="23">
        <v>6.3940000000000004E-3</v>
      </c>
      <c r="H181" s="23">
        <v>6.3309999999999998E-3</v>
      </c>
      <c r="I181" s="23">
        <v>5.097E-3</v>
      </c>
      <c r="J181" s="23">
        <v>6.8770000000000003E-3</v>
      </c>
      <c r="K181" s="23">
        <v>3.2650000000000001E-3</v>
      </c>
    </row>
    <row r="182" spans="1:11" ht="13.4" customHeight="1">
      <c r="A182" t="s">
        <v>118</v>
      </c>
      <c r="B182" t="s">
        <v>311</v>
      </c>
      <c r="C182" s="23">
        <v>4.3800000000000002E-4</v>
      </c>
      <c r="D182" s="23">
        <v>7.1299999999999998E-4</v>
      </c>
      <c r="E182" s="23">
        <v>4.7199999999999998E-4</v>
      </c>
      <c r="F182" s="23">
        <v>2.0900000000000001E-4</v>
      </c>
      <c r="G182" s="23">
        <v>2.2800000000000001E-4</v>
      </c>
      <c r="H182" s="23">
        <v>1.2999999999999999E-4</v>
      </c>
      <c r="I182" s="23">
        <v>5.9900000000000003E-4</v>
      </c>
      <c r="J182" s="23">
        <v>4.6999999999999997E-5</v>
      </c>
      <c r="K182" s="23">
        <v>7.9500000000000003E-4</v>
      </c>
    </row>
    <row r="183" spans="1:11" ht="13.4" customHeight="1">
      <c r="A183" t="s">
        <v>119</v>
      </c>
      <c r="B183" t="s">
        <v>311</v>
      </c>
      <c r="C183" s="23">
        <v>3.3500000000000001E-4</v>
      </c>
      <c r="D183" s="23">
        <v>5.1900000000000004E-4</v>
      </c>
      <c r="E183" s="23">
        <v>3.4200000000000002E-4</v>
      </c>
      <c r="F183" s="23">
        <v>2.6499999999999999E-4</v>
      </c>
      <c r="G183" s="23">
        <v>2.99E-4</v>
      </c>
      <c r="H183" s="23">
        <v>9.0000000000000006E-5</v>
      </c>
      <c r="I183" s="23">
        <v>2.03E-4</v>
      </c>
      <c r="J183" s="23">
        <v>1.66E-4</v>
      </c>
      <c r="K183" s="23">
        <v>1.25E-4</v>
      </c>
    </row>
    <row r="184" spans="1:11" ht="13.4" customHeight="1">
      <c r="A184" t="s">
        <v>120</v>
      </c>
      <c r="B184" t="s">
        <v>311</v>
      </c>
      <c r="C184" s="23">
        <v>6.1799999999999995E-4</v>
      </c>
      <c r="D184" s="23">
        <v>1.0480000000000001E-3</v>
      </c>
      <c r="E184" s="23">
        <v>4.37E-4</v>
      </c>
      <c r="F184" s="23">
        <v>3.3799999999999998E-4</v>
      </c>
      <c r="G184" s="23">
        <v>4.8099999999999998E-4</v>
      </c>
      <c r="H184" s="23">
        <v>3.6400000000000001E-4</v>
      </c>
      <c r="I184" s="23">
        <v>9.7199999999999999E-4</v>
      </c>
      <c r="J184" s="23">
        <v>3.21E-4</v>
      </c>
      <c r="K184" s="23">
        <v>6.6799999999999997E-4</v>
      </c>
    </row>
    <row r="185" spans="1:11" ht="13.4" customHeight="1">
      <c r="A185" t="s">
        <v>121</v>
      </c>
      <c r="B185" t="s">
        <v>311</v>
      </c>
      <c r="C185" s="23">
        <v>1.639E-3</v>
      </c>
      <c r="D185" s="23">
        <v>2.5439999999999998E-3</v>
      </c>
      <c r="E185" s="23">
        <v>1.701E-3</v>
      </c>
      <c r="F185" s="23">
        <v>9.68E-4</v>
      </c>
      <c r="G185" s="23">
        <v>1.2509999999999999E-3</v>
      </c>
      <c r="H185" s="23">
        <v>6.5399999999999996E-4</v>
      </c>
      <c r="I185" s="23">
        <v>1.683E-3</v>
      </c>
      <c r="J185" s="23">
        <v>1.6699999999999999E-4</v>
      </c>
      <c r="K185" s="23">
        <v>2.0869999999999999E-3</v>
      </c>
    </row>
    <row r="186" spans="1:11" ht="13.4" customHeight="1">
      <c r="A186" t="s">
        <v>122</v>
      </c>
      <c r="B186" t="s">
        <v>311</v>
      </c>
      <c r="C186" s="23">
        <v>2.996E-3</v>
      </c>
      <c r="D186" s="23">
        <v>3.4940000000000001E-3</v>
      </c>
      <c r="E186" s="23">
        <v>4.6699999999999997E-3</v>
      </c>
      <c r="F186" s="23">
        <v>1.5820000000000001E-3</v>
      </c>
      <c r="G186" s="23">
        <v>2.7320000000000001E-3</v>
      </c>
      <c r="H186" s="23">
        <v>1.127E-3</v>
      </c>
      <c r="I186" s="23">
        <v>4.2500000000000003E-3</v>
      </c>
      <c r="J186" s="23">
        <v>5.0699999999999996E-4</v>
      </c>
      <c r="K186" s="23">
        <v>3.8809999999999999E-3</v>
      </c>
    </row>
    <row r="187" spans="1:11" ht="13.4" customHeight="1">
      <c r="A187" t="s">
        <v>123</v>
      </c>
      <c r="B187" t="s">
        <v>311</v>
      </c>
      <c r="C187" s="23">
        <v>2.5900000000000001E-4</v>
      </c>
      <c r="D187" s="23">
        <v>1.65E-4</v>
      </c>
      <c r="E187" s="23">
        <v>2.9100000000000003E-4</v>
      </c>
      <c r="F187" s="23">
        <v>2.1900000000000001E-4</v>
      </c>
      <c r="G187" s="23">
        <v>2.4499999999999999E-4</v>
      </c>
      <c r="H187" s="23">
        <v>1.27E-4</v>
      </c>
      <c r="I187" s="23">
        <v>1.1360000000000001E-3</v>
      </c>
      <c r="J187" s="23">
        <v>1.45E-4</v>
      </c>
      <c r="K187" s="23">
        <v>2.1489999999999999E-3</v>
      </c>
    </row>
    <row r="188" spans="1:11" ht="13.4" customHeight="1">
      <c r="A188" t="s">
        <v>124</v>
      </c>
      <c r="B188" t="s">
        <v>310</v>
      </c>
      <c r="C188" s="23">
        <v>1.6979000000000001E-2</v>
      </c>
      <c r="D188" s="23">
        <v>2.2594E-2</v>
      </c>
      <c r="E188" s="23">
        <v>2.1898999999999998E-2</v>
      </c>
      <c r="F188" s="23">
        <v>1.0749999999999999E-2</v>
      </c>
      <c r="G188" s="23">
        <v>1.6736999999999998E-2</v>
      </c>
      <c r="H188" s="23">
        <v>8.2520000000000007E-3</v>
      </c>
      <c r="I188" s="23">
        <v>1.1637E-2</v>
      </c>
      <c r="J188" s="23">
        <v>5.5469999999999998E-3</v>
      </c>
      <c r="K188" s="23">
        <v>5.1619999999999999E-3</v>
      </c>
    </row>
    <row r="189" spans="1:11" ht="13.4" customHeight="1">
      <c r="A189" t="s">
        <v>125</v>
      </c>
      <c r="B189" t="s">
        <v>310</v>
      </c>
      <c r="C189" s="23">
        <v>6.5499999999999998E-4</v>
      </c>
      <c r="D189" s="23">
        <v>7.9699999999999997E-4</v>
      </c>
      <c r="E189" s="23">
        <v>7.4799999999999997E-4</v>
      </c>
      <c r="F189" s="23">
        <v>6.4599999999999998E-4</v>
      </c>
      <c r="G189" s="23">
        <v>5.8600000000000004E-4</v>
      </c>
      <c r="H189" s="23">
        <v>3.3599999999999998E-4</v>
      </c>
      <c r="I189" s="23">
        <v>4.6999999999999999E-4</v>
      </c>
      <c r="J189" s="23">
        <v>2.5700000000000001E-4</v>
      </c>
      <c r="K189" s="23">
        <v>3.4200000000000002E-4</v>
      </c>
    </row>
    <row r="190" spans="1:11" ht="13.4" customHeight="1">
      <c r="A190" t="s">
        <v>126</v>
      </c>
      <c r="B190" t="s">
        <v>310</v>
      </c>
      <c r="C190" s="23">
        <v>6.097E-3</v>
      </c>
      <c r="D190" s="23">
        <v>8.659E-3</v>
      </c>
      <c r="E190" s="23">
        <v>6.3410000000000003E-3</v>
      </c>
      <c r="F190" s="23">
        <v>4.9709999999999997E-3</v>
      </c>
      <c r="G190" s="23">
        <v>4.0350000000000004E-3</v>
      </c>
      <c r="H190" s="23">
        <v>3.258E-3</v>
      </c>
      <c r="I190" s="23">
        <v>3.5969999999999999E-3</v>
      </c>
      <c r="J190" s="23">
        <v>1.8389999999999999E-3</v>
      </c>
      <c r="K190" s="23">
        <v>4.4949999999999999E-3</v>
      </c>
    </row>
    <row r="191" spans="1:11" ht="13.4" customHeight="1">
      <c r="A191" t="s">
        <v>127</v>
      </c>
      <c r="B191" t="s">
        <v>309</v>
      </c>
      <c r="C191" s="23">
        <v>2.163E-3</v>
      </c>
      <c r="D191" s="23">
        <v>2.5460000000000001E-3</v>
      </c>
      <c r="E191" s="23">
        <v>1.9E-3</v>
      </c>
      <c r="F191" s="23">
        <v>2.7269999999999998E-3</v>
      </c>
      <c r="G191" s="23">
        <v>1.3810000000000001E-3</v>
      </c>
      <c r="H191" s="23">
        <v>1.75E-3</v>
      </c>
      <c r="I191" s="23">
        <v>1.01E-3</v>
      </c>
      <c r="J191" s="23">
        <v>1.2080000000000001E-3</v>
      </c>
      <c r="K191" s="23">
        <v>6.1399999999999996E-4</v>
      </c>
    </row>
    <row r="192" spans="1:11" ht="13.4" customHeight="1">
      <c r="A192" t="s">
        <v>128</v>
      </c>
      <c r="B192" t="s">
        <v>309</v>
      </c>
      <c r="C192" s="23">
        <v>1.7859E-2</v>
      </c>
      <c r="D192" s="23">
        <v>1.9075000000000002E-2</v>
      </c>
      <c r="E192" s="23">
        <v>1.9456000000000001E-2</v>
      </c>
      <c r="F192" s="23">
        <v>1.7691999999999999E-2</v>
      </c>
      <c r="G192" s="23">
        <v>2.0969000000000002E-2</v>
      </c>
      <c r="H192" s="23">
        <v>1.2057E-2</v>
      </c>
      <c r="I192" s="23">
        <v>1.9976000000000001E-2</v>
      </c>
      <c r="J192" s="23">
        <v>1.5183E-2</v>
      </c>
      <c r="K192" s="23">
        <v>1.5847E-2</v>
      </c>
    </row>
    <row r="193" spans="1:11" ht="13.4" customHeight="1">
      <c r="A193" t="s">
        <v>129</v>
      </c>
      <c r="B193" t="s">
        <v>309</v>
      </c>
      <c r="C193" s="23">
        <v>7.6150000000000002E-3</v>
      </c>
      <c r="D193" s="23">
        <v>1.1900000000000001E-2</v>
      </c>
      <c r="E193" s="23">
        <v>7.9430000000000004E-3</v>
      </c>
      <c r="F193" s="23">
        <v>6.313E-3</v>
      </c>
      <c r="G193" s="23">
        <v>3.2000000000000002E-3</v>
      </c>
      <c r="H193" s="23">
        <v>2.8679999999999999E-3</v>
      </c>
      <c r="I193" s="23">
        <v>1.9689999999999998E-3</v>
      </c>
      <c r="J193" s="23">
        <v>1.5560000000000001E-3</v>
      </c>
      <c r="K193" s="23">
        <v>3.6080000000000001E-3</v>
      </c>
    </row>
    <row r="194" spans="1:11" ht="13.4" customHeight="1">
      <c r="A194" t="s">
        <v>130</v>
      </c>
      <c r="B194" t="s">
        <v>308</v>
      </c>
      <c r="C194" s="23">
        <v>2.2959E-2</v>
      </c>
      <c r="D194" s="23">
        <v>2.6008E-2</v>
      </c>
      <c r="E194" s="23">
        <v>2.5752000000000001E-2</v>
      </c>
      <c r="F194" s="23">
        <v>2.0308E-2</v>
      </c>
      <c r="G194" s="23">
        <v>1.7982000000000001E-2</v>
      </c>
      <c r="H194" s="23">
        <v>1.8426999999999999E-2</v>
      </c>
      <c r="I194" s="23">
        <v>1.1875E-2</v>
      </c>
      <c r="J194" s="23">
        <v>1.7083999999999998E-2</v>
      </c>
      <c r="K194" s="23">
        <v>2.6993E-2</v>
      </c>
    </row>
    <row r="195" spans="1:11" ht="13.4" customHeight="1">
      <c r="A195" t="s">
        <v>131</v>
      </c>
      <c r="B195" t="s">
        <v>308</v>
      </c>
      <c r="C195" s="23">
        <v>3.9880000000000002E-3</v>
      </c>
      <c r="D195" s="23">
        <v>5.5630000000000002E-3</v>
      </c>
      <c r="E195" s="23">
        <v>4.9820000000000003E-3</v>
      </c>
      <c r="F195" s="23">
        <v>2.516E-3</v>
      </c>
      <c r="G195" s="23">
        <v>2.3210000000000001E-3</v>
      </c>
      <c r="H195" s="23">
        <v>1.5560000000000001E-3</v>
      </c>
      <c r="I195" s="23">
        <v>8.5800000000000004E-4</v>
      </c>
      <c r="J195" s="23">
        <v>1.879E-3</v>
      </c>
      <c r="K195" s="23">
        <v>7.8239999999999994E-3</v>
      </c>
    </row>
    <row r="196" spans="1:11" ht="13.4" customHeight="1">
      <c r="A196" t="s">
        <v>132</v>
      </c>
      <c r="B196" t="s">
        <v>307</v>
      </c>
      <c r="C196" s="23">
        <v>1.0385999999999999E-2</v>
      </c>
      <c r="D196" s="23">
        <v>1.2880000000000001E-2</v>
      </c>
      <c r="E196" s="23">
        <v>1.154E-2</v>
      </c>
      <c r="F196" s="23">
        <v>9.3509999999999999E-3</v>
      </c>
      <c r="G196" s="23">
        <v>8.2869999999999992E-3</v>
      </c>
      <c r="H196" s="23">
        <v>6.3790000000000001E-3</v>
      </c>
      <c r="I196" s="23">
        <v>5.1939999999999998E-3</v>
      </c>
      <c r="J196" s="23">
        <v>5.4549999999999998E-3</v>
      </c>
      <c r="K196" s="23">
        <v>9.8639999999999995E-3</v>
      </c>
    </row>
    <row r="197" spans="1:11" ht="13.4" customHeight="1">
      <c r="A197" t="s">
        <v>133</v>
      </c>
      <c r="B197" t="s">
        <v>307</v>
      </c>
      <c r="C197" s="23">
        <v>1.9530000000000001E-3</v>
      </c>
      <c r="D197" s="23">
        <v>2.212E-3</v>
      </c>
      <c r="E197" s="23">
        <v>2.4589999999999998E-3</v>
      </c>
      <c r="F197" s="23">
        <v>1.49E-3</v>
      </c>
      <c r="G197" s="23">
        <v>2.0690000000000001E-3</v>
      </c>
      <c r="H197" s="23">
        <v>1.3090000000000001E-3</v>
      </c>
      <c r="I197" s="23">
        <v>1.075E-3</v>
      </c>
      <c r="J197" s="23">
        <v>1.361E-3</v>
      </c>
      <c r="K197" s="23">
        <v>1.836E-3</v>
      </c>
    </row>
    <row r="198" spans="1:11" ht="13.4" customHeight="1">
      <c r="A198" t="s">
        <v>134</v>
      </c>
      <c r="B198" t="s">
        <v>306</v>
      </c>
      <c r="C198" s="23">
        <v>1.2303E-2</v>
      </c>
      <c r="D198" s="23">
        <v>1.042E-2</v>
      </c>
      <c r="E198" s="23">
        <v>1.1806000000000001E-2</v>
      </c>
      <c r="F198" s="23">
        <v>1.1313999999999999E-2</v>
      </c>
      <c r="G198" s="23">
        <v>1.2642E-2</v>
      </c>
      <c r="H198" s="23">
        <v>7.4700000000000001E-3</v>
      </c>
      <c r="I198" s="23">
        <v>1.8489999999999999E-2</v>
      </c>
      <c r="J198" s="23">
        <v>2.4184000000000001E-2</v>
      </c>
      <c r="K198" s="23">
        <v>8.2307000000000005E-2</v>
      </c>
    </row>
    <row r="199" spans="1:11" ht="13.4" customHeight="1">
      <c r="A199" t="s">
        <v>135</v>
      </c>
      <c r="B199" t="s">
        <v>306</v>
      </c>
      <c r="C199" s="23">
        <v>4.0980000000000001E-3</v>
      </c>
      <c r="D199" s="23">
        <v>3.5959999999999998E-3</v>
      </c>
      <c r="E199" s="23">
        <v>4.0639999999999999E-3</v>
      </c>
      <c r="F199" s="23">
        <v>4.0949999999999997E-3</v>
      </c>
      <c r="G199" s="23">
        <v>5.091E-3</v>
      </c>
      <c r="H199" s="23">
        <v>2.777E-3</v>
      </c>
      <c r="I199" s="23">
        <v>5.4869999999999997E-3</v>
      </c>
      <c r="J199" s="23">
        <v>7.5249999999999996E-3</v>
      </c>
      <c r="K199" s="23">
        <v>1.6767000000000001E-2</v>
      </c>
    </row>
    <row r="200" spans="1:11" ht="13.4" customHeight="1">
      <c r="A200" t="s">
        <v>136</v>
      </c>
      <c r="B200" t="s">
        <v>306</v>
      </c>
      <c r="C200" s="23">
        <v>4.2830000000000003E-3</v>
      </c>
      <c r="D200" s="23">
        <v>3.5669999999999999E-3</v>
      </c>
      <c r="E200" s="23">
        <v>4.8079999999999998E-3</v>
      </c>
      <c r="F200" s="23">
        <v>4.3569999999999998E-3</v>
      </c>
      <c r="G200" s="23">
        <v>4.8859999999999997E-3</v>
      </c>
      <c r="H200" s="23">
        <v>3.8019999999999998E-3</v>
      </c>
      <c r="I200" s="23">
        <v>5.2319999999999997E-3</v>
      </c>
      <c r="J200" s="23">
        <v>7.9719999999999999E-3</v>
      </c>
      <c r="K200" s="23">
        <v>7.8110000000000002E-3</v>
      </c>
    </row>
    <row r="201" spans="1:11" ht="13.4" customHeight="1">
      <c r="A201" t="s">
        <v>137</v>
      </c>
      <c r="B201" t="s">
        <v>305</v>
      </c>
      <c r="C201" s="23">
        <v>1.2838E-2</v>
      </c>
      <c r="D201" s="23">
        <v>1.2614999999999999E-2</v>
      </c>
      <c r="E201" s="23">
        <v>1.2871E-2</v>
      </c>
      <c r="F201" s="23">
        <v>1.4106E-2</v>
      </c>
      <c r="G201" s="23">
        <v>1.7056000000000002E-2</v>
      </c>
      <c r="H201" s="23">
        <v>9.6109999999999998E-3</v>
      </c>
      <c r="I201" s="23">
        <v>1.6646000000000001E-2</v>
      </c>
      <c r="J201" s="23">
        <v>1.6008000000000001E-2</v>
      </c>
      <c r="K201" s="23">
        <v>1.1382E-2</v>
      </c>
    </row>
    <row r="202" spans="1:11" ht="13.4" customHeight="1">
      <c r="A202" t="s">
        <v>138</v>
      </c>
      <c r="B202" t="s">
        <v>305</v>
      </c>
      <c r="C202" s="23">
        <v>1.8644000000000001E-2</v>
      </c>
      <c r="D202" s="23">
        <v>1.8887000000000001E-2</v>
      </c>
      <c r="E202" s="23">
        <v>2.1593999999999999E-2</v>
      </c>
      <c r="F202" s="23">
        <v>1.7172E-2</v>
      </c>
      <c r="G202" s="23">
        <v>2.3397000000000001E-2</v>
      </c>
      <c r="H202" s="23">
        <v>1.1377999999999999E-2</v>
      </c>
      <c r="I202" s="23">
        <v>2.2189E-2</v>
      </c>
      <c r="J202" s="23">
        <v>1.5179E-2</v>
      </c>
      <c r="K202" s="23">
        <v>3.4778999999999997E-2</v>
      </c>
    </row>
    <row r="203" spans="1:11" ht="13.4" customHeight="1">
      <c r="A203" t="s">
        <v>139</v>
      </c>
      <c r="B203" t="s">
        <v>304</v>
      </c>
      <c r="C203" s="23">
        <v>5.4900000000000001E-4</v>
      </c>
      <c r="D203" s="23">
        <v>5.2700000000000002E-4</v>
      </c>
      <c r="E203" s="23">
        <v>6.2399999999999999E-4</v>
      </c>
      <c r="F203" s="23">
        <v>5.5099999999999995E-4</v>
      </c>
      <c r="G203" s="23">
        <v>6.8800000000000003E-4</v>
      </c>
      <c r="H203" s="23">
        <v>3.9599999999999998E-4</v>
      </c>
      <c r="I203" s="23">
        <v>4.66E-4</v>
      </c>
      <c r="J203" s="23">
        <v>6.3100000000000005E-4</v>
      </c>
      <c r="K203" s="23">
        <v>7.8600000000000002E-4</v>
      </c>
    </row>
    <row r="204" spans="1:11" ht="13.4" customHeight="1">
      <c r="A204" t="s">
        <v>140</v>
      </c>
      <c r="B204" t="s">
        <v>304</v>
      </c>
      <c r="C204" s="23">
        <v>1.6390999999999999E-2</v>
      </c>
      <c r="D204" s="23">
        <v>1.4194E-2</v>
      </c>
      <c r="E204" s="23">
        <v>1.7333000000000001E-2</v>
      </c>
      <c r="F204" s="23">
        <v>1.8553E-2</v>
      </c>
      <c r="G204" s="23">
        <v>2.2460000000000001E-2</v>
      </c>
      <c r="H204" s="23">
        <v>1.2643E-2</v>
      </c>
      <c r="I204" s="23">
        <v>2.5318E-2</v>
      </c>
      <c r="J204" s="23">
        <v>1.967E-2</v>
      </c>
      <c r="K204" s="23">
        <v>2.1975999999999999E-2</v>
      </c>
    </row>
    <row r="205" spans="1:11" ht="13.4" customHeight="1">
      <c r="A205" t="s">
        <v>141</v>
      </c>
      <c r="B205" t="s">
        <v>304</v>
      </c>
      <c r="C205" s="23">
        <v>1.4806E-2</v>
      </c>
      <c r="D205" s="23">
        <v>1.413E-2</v>
      </c>
      <c r="E205" s="23">
        <v>1.6111E-2</v>
      </c>
      <c r="F205" s="23">
        <v>1.4596E-2</v>
      </c>
      <c r="G205" s="23">
        <v>2.1815000000000001E-2</v>
      </c>
      <c r="H205" s="23">
        <v>1.0148000000000001E-2</v>
      </c>
      <c r="I205" s="23">
        <v>2.8330000000000001E-2</v>
      </c>
      <c r="J205" s="23">
        <v>1.4359E-2</v>
      </c>
      <c r="K205" s="23">
        <v>1.67E-2</v>
      </c>
    </row>
    <row r="206" spans="1:11" ht="13.4" customHeight="1">
      <c r="A206" t="s">
        <v>142</v>
      </c>
      <c r="B206" t="s">
        <v>303</v>
      </c>
      <c r="C206" s="23">
        <v>8.7900000000000001E-4</v>
      </c>
      <c r="D206" s="23">
        <v>1.06E-3</v>
      </c>
      <c r="E206" s="23">
        <v>1.1199999999999999E-3</v>
      </c>
      <c r="F206" s="23">
        <v>5.71E-4</v>
      </c>
      <c r="G206" s="23">
        <v>6.1799999999999995E-4</v>
      </c>
      <c r="H206" s="23">
        <v>3.5300000000000002E-4</v>
      </c>
      <c r="I206" s="23">
        <v>1.58E-3</v>
      </c>
      <c r="J206" s="23">
        <v>1.841E-3</v>
      </c>
      <c r="K206" s="23">
        <v>1.554E-3</v>
      </c>
    </row>
    <row r="207" spans="1:11" ht="13.4" customHeight="1">
      <c r="A207" t="s">
        <v>143</v>
      </c>
      <c r="B207" t="s">
        <v>303</v>
      </c>
      <c r="C207" s="23">
        <v>7.2800000000000002E-4</v>
      </c>
      <c r="D207" s="23">
        <v>6.2699999999999995E-4</v>
      </c>
      <c r="E207" s="23">
        <v>1.0809999999999999E-3</v>
      </c>
      <c r="F207" s="23">
        <v>7.36E-4</v>
      </c>
      <c r="G207" s="23">
        <v>6.9499999999999998E-4</v>
      </c>
      <c r="H207" s="23">
        <v>4.2299999999999998E-4</v>
      </c>
      <c r="I207" s="23">
        <v>6.3400000000000001E-4</v>
      </c>
      <c r="J207" s="23">
        <v>5.9999999999999995E-4</v>
      </c>
      <c r="K207" s="23">
        <v>6.2100000000000002E-4</v>
      </c>
    </row>
    <row r="208" spans="1:11" ht="13.4" customHeight="1">
      <c r="A208" t="s">
        <v>144</v>
      </c>
      <c r="B208" t="s">
        <v>303</v>
      </c>
      <c r="C208" s="23">
        <v>2.81E-4</v>
      </c>
      <c r="D208" s="23">
        <v>2.52E-4</v>
      </c>
      <c r="E208" s="23">
        <v>3.7199999999999999E-4</v>
      </c>
      <c r="F208" s="23">
        <v>2.9599999999999998E-4</v>
      </c>
      <c r="G208" s="23">
        <v>1.64E-4</v>
      </c>
      <c r="H208" s="23">
        <v>2.24E-4</v>
      </c>
      <c r="I208" s="23">
        <v>2.8600000000000001E-4</v>
      </c>
      <c r="J208" s="23">
        <v>6.29E-4</v>
      </c>
      <c r="K208" s="23">
        <v>4.8999999999999998E-5</v>
      </c>
    </row>
    <row r="209" spans="1:11" ht="13.4" customHeight="1">
      <c r="A209" t="s">
        <v>145</v>
      </c>
      <c r="B209" t="s">
        <v>302</v>
      </c>
      <c r="C209" s="23">
        <v>1.305E-3</v>
      </c>
      <c r="D209" s="23">
        <v>1.284E-3</v>
      </c>
      <c r="E209" s="23">
        <v>1.3680000000000001E-3</v>
      </c>
      <c r="F209" s="23">
        <v>1.4270000000000001E-3</v>
      </c>
      <c r="G209" s="23">
        <v>1.506E-3</v>
      </c>
      <c r="H209" s="23">
        <v>1.0809999999999999E-3</v>
      </c>
      <c r="I209" s="23">
        <v>1.183E-3</v>
      </c>
      <c r="J209" s="23">
        <v>1.196E-3</v>
      </c>
      <c r="K209" s="23">
        <v>1.0189999999999999E-3</v>
      </c>
    </row>
    <row r="210" spans="1:11" ht="13.4" customHeight="1">
      <c r="A210" t="s">
        <v>146</v>
      </c>
      <c r="B210" t="s">
        <v>302</v>
      </c>
      <c r="C210" s="23">
        <v>1.4499999999999999E-3</v>
      </c>
      <c r="D210" s="23">
        <v>1.3780000000000001E-3</v>
      </c>
      <c r="E210" s="23">
        <v>1.253E-3</v>
      </c>
      <c r="F210" s="23">
        <v>1.7639999999999999E-3</v>
      </c>
      <c r="G210" s="23">
        <v>1.4270000000000001E-3</v>
      </c>
      <c r="H210" s="23">
        <v>1.621E-3</v>
      </c>
      <c r="I210" s="23">
        <v>1.1609999999999999E-3</v>
      </c>
      <c r="J210" s="23">
        <v>1.732E-3</v>
      </c>
      <c r="K210" s="23">
        <v>8.03E-4</v>
      </c>
    </row>
    <row r="211" spans="1:11" ht="13.4" customHeight="1">
      <c r="A211" t="s">
        <v>147</v>
      </c>
      <c r="B211" t="s">
        <v>302</v>
      </c>
      <c r="C211" s="23">
        <v>4.86E-4</v>
      </c>
      <c r="D211" s="23">
        <v>3.8499999999999998E-4</v>
      </c>
      <c r="E211" s="23">
        <v>4.95E-4</v>
      </c>
      <c r="F211" s="23">
        <v>5.9400000000000002E-4</v>
      </c>
      <c r="G211" s="23">
        <v>7.2300000000000001E-4</v>
      </c>
      <c r="H211" s="23">
        <v>4.5199999999999998E-4</v>
      </c>
      <c r="I211" s="23">
        <v>6.6E-4</v>
      </c>
      <c r="J211" s="23">
        <v>3.9500000000000001E-4</v>
      </c>
      <c r="K211" s="23">
        <v>5.0100000000000003E-4</v>
      </c>
    </row>
    <row r="212" spans="1:11" ht="13.4" customHeight="1">
      <c r="A212" t="s">
        <v>148</v>
      </c>
      <c r="B212" t="s">
        <v>302</v>
      </c>
      <c r="C212" s="23">
        <v>-1.15E-4</v>
      </c>
      <c r="D212" s="23">
        <v>-1.2400000000000001E-4</v>
      </c>
      <c r="E212" s="23">
        <v>-1.22E-4</v>
      </c>
      <c r="F212" s="23">
        <v>-1.0900000000000001E-4</v>
      </c>
      <c r="G212" s="23">
        <v>-1.2E-4</v>
      </c>
      <c r="H212" s="23">
        <v>-7.1000000000000005E-5</v>
      </c>
      <c r="I212" s="23">
        <v>-1.06E-4</v>
      </c>
      <c r="J212" s="23">
        <v>-1.56E-4</v>
      </c>
      <c r="K212" s="23">
        <v>-2.4000000000000001E-4</v>
      </c>
    </row>
    <row r="213" spans="1:11" ht="13.4" customHeight="1">
      <c r="A213" s="1" t="s">
        <v>301</v>
      </c>
      <c r="B213" s="1"/>
      <c r="C213" s="22">
        <v>0.40316800000000003</v>
      </c>
      <c r="D213" s="22">
        <v>0.33968599999999999</v>
      </c>
      <c r="E213" s="22">
        <v>0.331847</v>
      </c>
      <c r="F213" s="22">
        <v>0.43502099999999999</v>
      </c>
      <c r="G213" s="22">
        <v>0.36526799999999998</v>
      </c>
      <c r="H213" s="22">
        <v>0.62711600000000001</v>
      </c>
      <c r="I213" s="22">
        <v>0.38483299999999998</v>
      </c>
      <c r="J213" s="22">
        <v>0.50625399999999998</v>
      </c>
      <c r="K213" s="22">
        <v>0.33659899999999998</v>
      </c>
    </row>
    <row r="214" spans="1:11" ht="13.4" customHeight="1">
      <c r="A214" t="s">
        <v>300</v>
      </c>
      <c r="C214" s="23">
        <v>-1.8186999999999998E-2</v>
      </c>
      <c r="D214" s="23">
        <v>-1.5257E-2</v>
      </c>
      <c r="E214" s="23">
        <v>-1.4917E-2</v>
      </c>
      <c r="F214" s="23">
        <v>-2.0493999999999998E-2</v>
      </c>
      <c r="G214" s="23">
        <v>-1.7183E-2</v>
      </c>
      <c r="H214" s="23">
        <v>-2.3087E-2</v>
      </c>
      <c r="I214" s="23">
        <v>-1.6681999999999999E-2</v>
      </c>
      <c r="J214" s="23">
        <v>-1.7798999999999999E-2</v>
      </c>
      <c r="K214" s="23">
        <v>-1.2139E-2</v>
      </c>
    </row>
    <row r="215" spans="1:11" ht="13.4" customHeight="1">
      <c r="A215" s="1" t="s">
        <v>299</v>
      </c>
      <c r="B215" s="1"/>
      <c r="C215" s="22">
        <v>0.38498199999999999</v>
      </c>
      <c r="D215" s="22">
        <v>0.32443</v>
      </c>
      <c r="E215" s="22">
        <v>0.31692999999999999</v>
      </c>
      <c r="F215" s="22">
        <v>0.41452699999999998</v>
      </c>
      <c r="G215" s="22">
        <v>0.34808499999999998</v>
      </c>
      <c r="H215" s="22">
        <v>0.60402900000000004</v>
      </c>
      <c r="I215" s="22">
        <v>0.36815100000000001</v>
      </c>
      <c r="J215" s="22">
        <v>0.48845499999999997</v>
      </c>
      <c r="K215" s="22">
        <v>0.32446000000000003</v>
      </c>
    </row>
  </sheetData>
  <pageMargins left="0.7" right="0.7" top="0.75" bottom="0.75" header="0.3" footer="0.3"/>
  <pageSetup paperSize="9" orientation="portrait" r:id="rId1"/>
  <headerFooter>
    <oddHeader>&amp;C&amp;"Calibri"&amp;12&amp;KFF0000  OFFICIAL // Sensitive&amp;1#_x000D_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C9128-891E-40E6-8F75-AA7CCCF4B822}">
  <sheetPr codeName="Sheet27">
    <tabColor rgb="FF78A22F"/>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5" ht="21">
      <c r="A1" s="5" t="s">
        <v>550</v>
      </c>
      <c r="B1" s="5"/>
    </row>
    <row r="3" spans="1:5" ht="13.4" customHeight="1">
      <c r="A3" t="s">
        <v>366</v>
      </c>
      <c r="C3" t="s">
        <v>526</v>
      </c>
    </row>
    <row r="4" spans="1:5" ht="13.4" customHeight="1">
      <c r="A4" t="s">
        <v>364</v>
      </c>
      <c r="C4" t="s">
        <v>429</v>
      </c>
    </row>
    <row r="5" spans="1:5" ht="13.4" customHeight="1">
      <c r="A5" t="s">
        <v>362</v>
      </c>
      <c r="C5" t="s">
        <v>435</v>
      </c>
    </row>
    <row r="10" spans="1:5" ht="17.149999999999999" customHeight="1">
      <c r="A10" s="6" t="s">
        <v>360</v>
      </c>
      <c r="B10" s="6"/>
      <c r="C10" s="7"/>
    </row>
    <row r="11" spans="1:5" ht="13.4" customHeight="1">
      <c r="A11" t="s">
        <v>433</v>
      </c>
      <c r="C11" t="s">
        <v>434</v>
      </c>
    </row>
    <row r="14" spans="1:5" ht="17.149999999999999" customHeight="1">
      <c r="A14" s="6" t="s">
        <v>358</v>
      </c>
      <c r="B14" s="6"/>
      <c r="C14" s="7"/>
    </row>
    <row r="15" spans="1:5" ht="13.4" customHeight="1">
      <c r="A15" t="s">
        <v>357</v>
      </c>
      <c r="C15" s="23">
        <v>6.8637000000000004E-2</v>
      </c>
      <c r="D15" s="30"/>
      <c r="E15" s="32"/>
    </row>
    <row r="16" spans="1:5" ht="13.4" customHeight="1">
      <c r="A16" t="s">
        <v>356</v>
      </c>
      <c r="C16" s="23">
        <v>2.3622000000000001E-2</v>
      </c>
      <c r="D16" s="30"/>
    </row>
    <row r="17" spans="1:5" ht="13.4" customHeight="1">
      <c r="A17" t="s">
        <v>355</v>
      </c>
      <c r="C17" s="23">
        <v>-4.5830000000000003E-3</v>
      </c>
      <c r="D17" s="30"/>
    </row>
    <row r="18" spans="1:5" ht="13.4" customHeight="1">
      <c r="A18" t="s">
        <v>354</v>
      </c>
      <c r="C18" s="23">
        <v>0.18489700000000001</v>
      </c>
      <c r="D18" s="30"/>
    </row>
    <row r="19" spans="1:5" ht="13.4" customHeight="1">
      <c r="A19" t="s">
        <v>353</v>
      </c>
      <c r="C19" s="23">
        <v>0.11088099999999999</v>
      </c>
      <c r="D19" s="30"/>
    </row>
    <row r="20" spans="1:5" ht="13.4" customHeight="1">
      <c r="A20" t="s">
        <v>352</v>
      </c>
      <c r="C20" s="23">
        <v>2.1964000000000001E-2</v>
      </c>
      <c r="D20" s="30"/>
    </row>
    <row r="21" spans="1:5" ht="13.4" customHeight="1">
      <c r="A21" t="s">
        <v>351</v>
      </c>
      <c r="C21" s="23">
        <v>1.8193000000000001E-2</v>
      </c>
      <c r="D21" s="30"/>
      <c r="E21" s="31"/>
    </row>
    <row r="22" spans="1:5" ht="13.4" customHeight="1">
      <c r="A22" t="s">
        <v>350</v>
      </c>
      <c r="C22" s="23">
        <v>0</v>
      </c>
      <c r="D22" s="30"/>
    </row>
    <row r="23" spans="1:5" ht="13.4" customHeight="1">
      <c r="A23" t="s">
        <v>349</v>
      </c>
      <c r="C23" s="23">
        <v>0</v>
      </c>
    </row>
    <row r="24" spans="1:5" ht="13.4" customHeight="1">
      <c r="A24" t="s">
        <v>348</v>
      </c>
      <c r="C24" s="23">
        <v>4.3790000000000003E-2</v>
      </c>
    </row>
    <row r="25" spans="1:5" ht="13.4" customHeight="1">
      <c r="A25" t="s">
        <v>347</v>
      </c>
      <c r="C25" s="23">
        <v>0</v>
      </c>
    </row>
    <row r="26" spans="1:5" ht="13.4" customHeight="1">
      <c r="A26" t="s">
        <v>346</v>
      </c>
      <c r="C26" s="23">
        <v>-7.4426999999999993E-2</v>
      </c>
      <c r="D26" s="30"/>
    </row>
    <row r="27" spans="1:5" ht="13.4" customHeight="1">
      <c r="A27" t="s">
        <v>345</v>
      </c>
      <c r="C27" s="23">
        <v>-5.0719E-2</v>
      </c>
      <c r="D27" s="30"/>
    </row>
    <row r="28" spans="1:5" ht="13.4" customHeight="1">
      <c r="A28" t="s">
        <v>344</v>
      </c>
      <c r="C28" s="23">
        <v>-2.2369E-2</v>
      </c>
      <c r="D28" s="30"/>
    </row>
    <row r="29" spans="1:5" ht="13.4" customHeight="1">
      <c r="A29" t="s">
        <v>343</v>
      </c>
      <c r="C29" s="23">
        <v>0</v>
      </c>
    </row>
    <row r="30" spans="1:5" ht="13.4" customHeight="1">
      <c r="A30" t="s">
        <v>342</v>
      </c>
      <c r="C30" s="23">
        <v>-2.2369E-2</v>
      </c>
      <c r="D30" s="30"/>
    </row>
    <row r="31" spans="1:5" ht="13.4" customHeight="1">
      <c r="A31" t="s">
        <v>341</v>
      </c>
      <c r="C31" s="23">
        <v>-1.966E-2</v>
      </c>
      <c r="D31" s="30"/>
    </row>
    <row r="32" spans="1:5" ht="13.4" customHeight="1">
      <c r="A32" t="s">
        <v>340</v>
      </c>
      <c r="C32" s="23">
        <v>-1.966E-2</v>
      </c>
      <c r="D32" s="30"/>
    </row>
    <row r="33" spans="1:13" ht="13.4" customHeight="1">
      <c r="A33" t="s">
        <v>339</v>
      </c>
      <c r="C33" s="23">
        <v>-0.19222700000000001</v>
      </c>
      <c r="D33" s="30"/>
    </row>
    <row r="34" spans="1:13" ht="13.4" customHeight="1">
      <c r="C34" s="23">
        <v>1.5851000000000001E-2</v>
      </c>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24.996878623574879</v>
      </c>
      <c r="D39" s="2">
        <v>0</v>
      </c>
      <c r="E39" s="2">
        <v>0</v>
      </c>
      <c r="F39" s="2">
        <v>0</v>
      </c>
      <c r="G39" s="2">
        <v>0</v>
      </c>
      <c r="H39" s="2">
        <v>0</v>
      </c>
      <c r="I39" s="2">
        <v>0</v>
      </c>
      <c r="J39" s="2">
        <v>0</v>
      </c>
      <c r="K39" s="2">
        <v>0</v>
      </c>
      <c r="L39" s="2">
        <f t="shared" ref="L39:L48" si="0">SUM($D39:$K39)</f>
        <v>0</v>
      </c>
      <c r="M39" s="2">
        <f t="shared" ref="M39:M48" si="1">SUM($C39:$K39)</f>
        <v>24.996878623574879</v>
      </c>
    </row>
    <row r="40" spans="1:13" ht="13.4" customHeight="1">
      <c r="A40" t="s">
        <v>13</v>
      </c>
      <c r="C40" s="2">
        <v>-0.39476255077765887</v>
      </c>
      <c r="D40" s="2">
        <v>-0.5301396685354709</v>
      </c>
      <c r="E40" s="2">
        <v>0.46484918066226899</v>
      </c>
      <c r="F40" s="2">
        <v>2.2452583664384986E-2</v>
      </c>
      <c r="G40" s="2">
        <v>0.15839516542067811</v>
      </c>
      <c r="H40" s="2">
        <v>-0.59053557329631434</v>
      </c>
      <c r="I40" s="2">
        <v>2.0368150584963877E-2</v>
      </c>
      <c r="J40" s="2">
        <v>-4.5825477156257378E-2</v>
      </c>
      <c r="K40" s="2">
        <v>1.9574898457540027E-2</v>
      </c>
      <c r="L40" s="2">
        <f t="shared" si="0"/>
        <v>-0.48086074019820668</v>
      </c>
      <c r="M40" s="2">
        <f t="shared" si="1"/>
        <v>-0.87562329097586555</v>
      </c>
    </row>
    <row r="41" spans="1:13" ht="13.4" customHeight="1">
      <c r="A41" s="29" t="s">
        <v>14</v>
      </c>
      <c r="B41" s="29"/>
      <c r="C41" s="2">
        <v>-1.6592110205471322</v>
      </c>
      <c r="D41" s="2">
        <v>-0.23520555143297611</v>
      </c>
      <c r="E41" s="2">
        <v>0.1631237722581787</v>
      </c>
      <c r="F41" s="2">
        <v>0.28823325425409763</v>
      </c>
      <c r="G41" s="2">
        <v>8.5128659042585333E-2</v>
      </c>
      <c r="H41" s="2">
        <v>0.1496419200838669</v>
      </c>
      <c r="I41" s="2">
        <v>9.8063361841848676E-3</v>
      </c>
      <c r="J41" s="2">
        <v>6.7409260871559105E-3</v>
      </c>
      <c r="K41" s="2">
        <v>2.9202667063257186E-2</v>
      </c>
      <c r="L41" s="2">
        <f t="shared" si="0"/>
        <v>0.49667198354035041</v>
      </c>
      <c r="M41" s="2">
        <f t="shared" si="1"/>
        <v>-1.1625390370067819</v>
      </c>
    </row>
    <row r="42" spans="1:13" ht="13.4" customHeight="1">
      <c r="A42" t="s">
        <v>15</v>
      </c>
      <c r="C42" s="2">
        <v>0</v>
      </c>
      <c r="D42" s="2">
        <v>-6.4367179026127399</v>
      </c>
      <c r="E42" s="2">
        <v>-5.0535654903928942</v>
      </c>
      <c r="F42" s="2">
        <v>-4.5664297023410985</v>
      </c>
      <c r="G42" s="2">
        <v>-1.9652907306723195</v>
      </c>
      <c r="H42" s="2">
        <v>-1.5373512395465325</v>
      </c>
      <c r="I42" s="2">
        <v>-0.87349536066579192</v>
      </c>
      <c r="J42" s="2">
        <v>-0.9734050654824381</v>
      </c>
      <c r="K42" s="2">
        <v>-0.413213389222024</v>
      </c>
      <c r="L42" s="2">
        <f t="shared" si="0"/>
        <v>-21.819468880935833</v>
      </c>
      <c r="M42" s="2">
        <f t="shared" si="1"/>
        <v>-21.819468880935833</v>
      </c>
    </row>
    <row r="43" spans="1:13" ht="13.4" customHeight="1">
      <c r="A43" t="s">
        <v>16</v>
      </c>
      <c r="C43" s="2">
        <v>0</v>
      </c>
      <c r="D43" s="2">
        <v>-10.737554659254309</v>
      </c>
      <c r="E43" s="2">
        <v>-8.7212531236663811</v>
      </c>
      <c r="F43" s="2">
        <v>-6.3746061465690564</v>
      </c>
      <c r="G43" s="2">
        <v>-2.0401059673944304</v>
      </c>
      <c r="H43" s="2">
        <v>-3.7161984920905478</v>
      </c>
      <c r="I43" s="2">
        <v>-0.75589601894119751</v>
      </c>
      <c r="J43" s="2">
        <v>-0.65894183648098481</v>
      </c>
      <c r="K43" s="2">
        <v>-0.66010252574102501</v>
      </c>
      <c r="L43" s="2">
        <f t="shared" si="0"/>
        <v>-33.664658770137933</v>
      </c>
      <c r="M43" s="2">
        <f t="shared" si="1"/>
        <v>-33.664658770137933</v>
      </c>
    </row>
    <row r="44" spans="1:13" ht="13.4" customHeight="1">
      <c r="A44" t="s">
        <v>17</v>
      </c>
      <c r="C44" s="2">
        <v>-0.63835391041482992</v>
      </c>
      <c r="D44" s="2">
        <v>-0.70448229231007264</v>
      </c>
      <c r="E44" s="2">
        <v>-0.68027837277994674</v>
      </c>
      <c r="F44" s="2">
        <v>-0.64524135348944645</v>
      </c>
      <c r="G44" s="2">
        <v>-0.21791082359279298</v>
      </c>
      <c r="H44" s="2">
        <v>-0.27394326932082302</v>
      </c>
      <c r="I44" s="2">
        <v>-5.2822807971469481E-2</v>
      </c>
      <c r="J44" s="2">
        <v>-3.3632516606013747E-2</v>
      </c>
      <c r="K44" s="2">
        <v>-3.7376712434012895E-2</v>
      </c>
      <c r="L44" s="2">
        <f t="shared" si="0"/>
        <v>-2.6456881485045782</v>
      </c>
      <c r="M44" s="2">
        <f t="shared" si="1"/>
        <v>-3.2840420589194079</v>
      </c>
    </row>
    <row r="45" spans="1:13" ht="13.4" customHeight="1">
      <c r="A45" t="s">
        <v>18</v>
      </c>
      <c r="C45" s="2">
        <v>-0.30015378478078159</v>
      </c>
      <c r="D45" s="2">
        <v>-2.1998152070463961E-2</v>
      </c>
      <c r="E45" s="2">
        <v>-3.8915140802350055E-2</v>
      </c>
      <c r="F45" s="2">
        <v>-0.17431515183945284</v>
      </c>
      <c r="G45" s="2">
        <v>-1.0702608068417008E-3</v>
      </c>
      <c r="H45" s="2">
        <v>-1.1300122657905103E-2</v>
      </c>
      <c r="I45" s="2">
        <v>-1.0702608068417008E-3</v>
      </c>
      <c r="J45" s="2">
        <v>-6.8874430746165916E-3</v>
      </c>
      <c r="K45" s="2">
        <v>-9.2271362181293587E-3</v>
      </c>
      <c r="L45" s="2">
        <f t="shared" si="0"/>
        <v>-0.26478366827660132</v>
      </c>
      <c r="M45" s="2">
        <f t="shared" si="1"/>
        <v>-0.56493745305738285</v>
      </c>
    </row>
    <row r="46" spans="1:13" ht="13.4" customHeight="1">
      <c r="A46" t="s">
        <v>19</v>
      </c>
      <c r="C46" s="2">
        <v>-0.76553065553070199</v>
      </c>
      <c r="D46" s="2">
        <v>-0.20534012393425224</v>
      </c>
      <c r="E46" s="2">
        <v>-3.6240061117228071E-2</v>
      </c>
      <c r="F46" s="2">
        <v>-5.5096110605039127E-2</v>
      </c>
      <c r="G46" s="2">
        <v>-1.6314895486539853E-2</v>
      </c>
      <c r="H46" s="2">
        <v>-5.3023124165263384E-2</v>
      </c>
      <c r="I46" s="2">
        <v>-1.8788514313903399E-2</v>
      </c>
      <c r="J46" s="2">
        <v>-3.2096377565605659E-3</v>
      </c>
      <c r="K46" s="2">
        <v>-3.4100684167509207E-2</v>
      </c>
      <c r="L46" s="2">
        <f t="shared" si="0"/>
        <v>-0.42211315154629586</v>
      </c>
      <c r="M46" s="2">
        <f t="shared" si="1"/>
        <v>-1.1876438070769977</v>
      </c>
    </row>
    <row r="47" spans="1:13" ht="13.4" customHeight="1">
      <c r="A47" t="s">
        <v>20</v>
      </c>
      <c r="C47" s="2">
        <v>-1.6466025469777616</v>
      </c>
      <c r="D47" s="2">
        <v>-0.85124996117898821</v>
      </c>
      <c r="E47" s="2">
        <v>-0.5030878250615779</v>
      </c>
      <c r="F47" s="2">
        <v>-1.0475644097528696</v>
      </c>
      <c r="G47" s="2">
        <v>-0.17304457483881724</v>
      </c>
      <c r="H47" s="2">
        <v>-0.92366483756746565</v>
      </c>
      <c r="I47" s="2">
        <v>-5.041557965404906E-2</v>
      </c>
      <c r="J47" s="2">
        <v>-5.1954008022386214E-2</v>
      </c>
      <c r="K47" s="2">
        <v>-2.9219837022725237E-2</v>
      </c>
      <c r="L47" s="2">
        <f t="shared" si="0"/>
        <v>-3.6302010330988788</v>
      </c>
      <c r="M47" s="2">
        <f t="shared" si="1"/>
        <v>-5.276803580076642</v>
      </c>
    </row>
    <row r="48" spans="1:13" ht="13.4" customHeight="1">
      <c r="A48" t="s">
        <v>21</v>
      </c>
      <c r="C48" s="2">
        <v>19.592261865218081</v>
      </c>
      <c r="D48" s="2">
        <v>-19.722690600657202</v>
      </c>
      <c r="E48" s="2">
        <v>-14.405368205563896</v>
      </c>
      <c r="F48" s="2">
        <v>-12.552565892014515</v>
      </c>
      <c r="G48" s="2">
        <v>-4.1702145729924425</v>
      </c>
      <c r="H48" s="2">
        <v>-6.9563747385609842</v>
      </c>
      <c r="I48" s="2">
        <v>-1.7223140555841043</v>
      </c>
      <c r="J48" s="2">
        <v>-1.7671139138281371</v>
      </c>
      <c r="K48" s="2">
        <v>-1.1344638639485929</v>
      </c>
      <c r="L48" s="2">
        <f t="shared" si="0"/>
        <v>-62.431105843149879</v>
      </c>
      <c r="M48" s="2">
        <f t="shared" si="1"/>
        <v>-42.838843977931802</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-29.438348794899412</v>
      </c>
      <c r="D52" s="2">
        <v>-18.765867137365039</v>
      </c>
      <c r="E52" s="2">
        <v>-16.231977173612787</v>
      </c>
      <c r="F52" s="2">
        <v>-12.928803201190114</v>
      </c>
      <c r="G52" s="2">
        <v>-4.4458714042681766</v>
      </c>
      <c r="H52" s="2">
        <v>-7.1922430504294281</v>
      </c>
      <c r="I52" s="2">
        <v>-1.5505766869927882</v>
      </c>
      <c r="J52" s="2">
        <v>-1.2734111886117945</v>
      </c>
      <c r="K52" s="2">
        <v>-1.2656045803736551</v>
      </c>
      <c r="L52" s="2">
        <f t="shared" ref="L52:L62" si="2">SUM($D52:$K52)</f>
        <v>-63.654354422843781</v>
      </c>
      <c r="M52" s="2">
        <f t="shared" ref="M52:M62" si="3">SUM($C52:$K52)</f>
        <v>-93.092703217743178</v>
      </c>
      <c r="O52" s="2"/>
    </row>
    <row r="53" spans="1:15" ht="13.4" customHeight="1">
      <c r="A53" t="s">
        <v>24</v>
      </c>
      <c r="C53" s="2">
        <v>-1.8546852857710434</v>
      </c>
      <c r="D53" s="2">
        <v>-0.24479096747200541</v>
      </c>
      <c r="E53" s="2">
        <v>-0.21590537232692489</v>
      </c>
      <c r="F53" s="2">
        <v>-0.13840933259986946</v>
      </c>
      <c r="G53" s="2">
        <v>-4.1790536681265943E-2</v>
      </c>
      <c r="H53" s="2">
        <v>-6.3722298241786782E-2</v>
      </c>
      <c r="I53" s="2">
        <v>-1.6381285996482975E-2</v>
      </c>
      <c r="J53" s="2">
        <v>-2.7280776266800272E-2</v>
      </c>
      <c r="K53" s="2">
        <v>-3.5973354413491046E-2</v>
      </c>
      <c r="L53" s="2">
        <f t="shared" si="2"/>
        <v>-0.7842539239986267</v>
      </c>
      <c r="M53" s="2">
        <f t="shared" si="3"/>
        <v>-2.6389392097696707</v>
      </c>
    </row>
    <row r="54" spans="1:15" ht="13.4" customHeight="1">
      <c r="A54" t="s">
        <v>25</v>
      </c>
      <c r="C54" s="2">
        <v>0</v>
      </c>
      <c r="D54" s="2">
        <v>0</v>
      </c>
      <c r="E54" s="2">
        <v>0</v>
      </c>
      <c r="F54" s="2">
        <v>0</v>
      </c>
      <c r="G54" s="2">
        <v>0</v>
      </c>
      <c r="H54" s="2">
        <v>0</v>
      </c>
      <c r="I54" s="2">
        <v>0</v>
      </c>
      <c r="J54" s="2">
        <v>-2.6785136770155935E-4</v>
      </c>
      <c r="K54" s="2">
        <v>0</v>
      </c>
      <c r="L54" s="2">
        <f t="shared" si="2"/>
        <v>-2.6785136770155935E-4</v>
      </c>
      <c r="M54" s="2">
        <f t="shared" si="3"/>
        <v>-2.6785136770155935E-4</v>
      </c>
    </row>
    <row r="55" spans="1:15" ht="13.4" customHeight="1">
      <c r="A55" t="s">
        <v>26</v>
      </c>
      <c r="C55" s="2">
        <v>-21.819466591607906</v>
      </c>
      <c r="D55" s="2">
        <v>0</v>
      </c>
      <c r="E55" s="2">
        <v>0</v>
      </c>
      <c r="F55" s="2">
        <v>0</v>
      </c>
      <c r="G55" s="2">
        <v>0</v>
      </c>
      <c r="H55" s="2">
        <v>0</v>
      </c>
      <c r="I55" s="2">
        <v>0</v>
      </c>
      <c r="J55" s="2">
        <v>0</v>
      </c>
      <c r="K55" s="2">
        <v>0</v>
      </c>
      <c r="L55" s="2">
        <f t="shared" si="2"/>
        <v>0</v>
      </c>
      <c r="M55" s="2">
        <f t="shared" si="3"/>
        <v>-21.819466591607906</v>
      </c>
    </row>
    <row r="56" spans="1:15" ht="13.4" customHeight="1">
      <c r="A56" t="s">
        <v>27</v>
      </c>
      <c r="C56" s="2">
        <v>-33.664661059465864</v>
      </c>
      <c r="D56" s="2">
        <v>0</v>
      </c>
      <c r="E56" s="2">
        <v>0</v>
      </c>
      <c r="F56" s="2">
        <v>0</v>
      </c>
      <c r="G56" s="2">
        <v>0</v>
      </c>
      <c r="H56" s="2">
        <v>0</v>
      </c>
      <c r="I56" s="2">
        <v>0</v>
      </c>
      <c r="J56" s="2">
        <v>0</v>
      </c>
      <c r="K56" s="2">
        <v>0</v>
      </c>
      <c r="L56" s="2">
        <f t="shared" si="2"/>
        <v>0</v>
      </c>
      <c r="M56" s="2">
        <f t="shared" si="3"/>
        <v>-33.664661059465864</v>
      </c>
    </row>
    <row r="57" spans="1:15" ht="13.4" customHeight="1">
      <c r="A57" t="s">
        <v>28</v>
      </c>
      <c r="C57" s="2">
        <v>-1.0132622647276019</v>
      </c>
      <c r="D57" s="2">
        <v>-0.22814068544385638</v>
      </c>
      <c r="E57" s="2">
        <v>-0.23997651083716459</v>
      </c>
      <c r="F57" s="2">
        <v>-0.13941205823280348</v>
      </c>
      <c r="G57" s="2">
        <v>-4.7874425652777851E-2</v>
      </c>
      <c r="H57" s="2">
        <v>-6.5325972456102527E-2</v>
      </c>
      <c r="I57" s="2">
        <v>-1.604818878280283E-3</v>
      </c>
      <c r="J57" s="2">
        <v>-1.3105257729979287E-2</v>
      </c>
      <c r="K57" s="2">
        <v>-1.3392568385077968E-4</v>
      </c>
      <c r="L57" s="2">
        <f t="shared" si="2"/>
        <v>-0.73557365491481508</v>
      </c>
      <c r="M57" s="2">
        <f t="shared" si="3"/>
        <v>-1.7488359196424172</v>
      </c>
    </row>
    <row r="58" spans="1:15" ht="13.4" customHeight="1">
      <c r="A58" t="s">
        <v>29</v>
      </c>
      <c r="C58" s="2">
        <v>-1.2769081370234538</v>
      </c>
      <c r="D58" s="2">
        <v>-1.1010557014796283</v>
      </c>
      <c r="E58" s="2">
        <v>-0.81240235555054574</v>
      </c>
      <c r="F58" s="2">
        <v>-0.2192489357673362</v>
      </c>
      <c r="G58" s="2">
        <v>-3.7912415169416007E-2</v>
      </c>
      <c r="H58" s="2">
        <v>-6.0445125311318557E-2</v>
      </c>
      <c r="I58" s="2">
        <v>-8.4247267789892173E-3</v>
      </c>
      <c r="J58" s="2">
        <v>-6.285349829270352E-3</v>
      </c>
      <c r="K58" s="2">
        <v>-4.0519959680630338E-2</v>
      </c>
      <c r="L58" s="2">
        <f t="shared" si="2"/>
        <v>-2.2862945695671351</v>
      </c>
      <c r="M58" s="2">
        <f t="shared" si="3"/>
        <v>-3.5632027065905896</v>
      </c>
    </row>
    <row r="59" spans="1:15" ht="13.4" customHeight="1">
      <c r="A59" t="s">
        <v>30</v>
      </c>
      <c r="C59" s="2">
        <v>-102.06804198027362</v>
      </c>
      <c r="D59" s="2">
        <v>-20.124477954185224</v>
      </c>
      <c r="E59" s="2">
        <v>-8.2007355004168048</v>
      </c>
      <c r="F59" s="2">
        <v>-9.5297510304338928</v>
      </c>
      <c r="G59" s="2">
        <v>-3.4435601396892963</v>
      </c>
      <c r="H59" s="2">
        <v>-4.2642933595737391</v>
      </c>
      <c r="I59" s="2">
        <v>-2.3147772429966986</v>
      </c>
      <c r="J59" s="2">
        <v>-1.3642219595743394</v>
      </c>
      <c r="K59" s="2">
        <v>-1.9165120204875576</v>
      </c>
      <c r="L59" s="2">
        <f t="shared" si="2"/>
        <v>-51.158329207357554</v>
      </c>
      <c r="M59" s="2">
        <f t="shared" si="3"/>
        <v>-153.22637118763114</v>
      </c>
    </row>
    <row r="60" spans="1:15" ht="13.4" customHeight="1">
      <c r="A60" t="s">
        <v>31</v>
      </c>
      <c r="C60" s="2">
        <v>-1.4700129478407744</v>
      </c>
      <c r="D60" s="2">
        <v>-5.6032445728030046E-2</v>
      </c>
      <c r="E60" s="2">
        <v>-0.15679721452618503</v>
      </c>
      <c r="F60" s="2">
        <v>-5.9976957749823097E-2</v>
      </c>
      <c r="G60" s="2">
        <v>-2.6478366827660131E-2</v>
      </c>
      <c r="H60" s="2">
        <v>-7.448671816428877E-2</v>
      </c>
      <c r="I60" s="2">
        <v>-2.6750796851219838E-3</v>
      </c>
      <c r="J60" s="2">
        <v>-7.6898525137567338E-3</v>
      </c>
      <c r="K60" s="2">
        <v>-1.7387445621310626E-3</v>
      </c>
      <c r="L60" s="2">
        <f t="shared" si="2"/>
        <v>-0.38587537975699687</v>
      </c>
      <c r="M60" s="2">
        <f t="shared" si="3"/>
        <v>-1.8558883275977713</v>
      </c>
    </row>
    <row r="61" spans="1:15" ht="13.4" customHeight="1">
      <c r="A61" t="s">
        <v>426</v>
      </c>
      <c r="C61" s="2">
        <v>0</v>
      </c>
      <c r="D61" s="2">
        <v>0</v>
      </c>
      <c r="E61" s="2">
        <v>0</v>
      </c>
      <c r="F61" s="2">
        <v>0</v>
      </c>
      <c r="G61" s="2">
        <v>0</v>
      </c>
      <c r="H61" s="2">
        <v>0</v>
      </c>
      <c r="I61" s="2">
        <v>0</v>
      </c>
      <c r="J61" s="2">
        <v>0</v>
      </c>
      <c r="K61" s="2">
        <v>0</v>
      </c>
      <c r="L61" s="2">
        <f t="shared" si="2"/>
        <v>0</v>
      </c>
      <c r="M61" s="2">
        <f t="shared" si="3"/>
        <v>0</v>
      </c>
    </row>
    <row r="62" spans="1:15" ht="13.4" customHeight="1">
      <c r="A62" t="s">
        <v>32</v>
      </c>
      <c r="C62" s="2">
        <v>-192.60537904896194</v>
      </c>
      <c r="D62" s="2">
        <v>-40.520363747009817</v>
      </c>
      <c r="E62" s="2">
        <v>-25.857792982606448</v>
      </c>
      <c r="F62" s="2">
        <v>-23.015599226645907</v>
      </c>
      <c r="G62" s="2">
        <v>-8.0434872882885937</v>
      </c>
      <c r="H62" s="2">
        <v>-11.720517668840628</v>
      </c>
      <c r="I62" s="2">
        <v>-3.894439841328361</v>
      </c>
      <c r="J62" s="2">
        <v>-2.6922610912296778</v>
      </c>
      <c r="K62" s="2">
        <v>-3.2604814405373514</v>
      </c>
      <c r="L62" s="2">
        <f t="shared" si="2"/>
        <v>-119.00494328648678</v>
      </c>
      <c r="M62" s="2">
        <f t="shared" si="3"/>
        <v>-311.6103223354487</v>
      </c>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19.592261865218081</v>
      </c>
      <c r="D66" s="2">
        <f t="shared" si="4"/>
        <v>-19.722690600657202</v>
      </c>
      <c r="E66" s="2">
        <f t="shared" si="4"/>
        <v>-14.405368205563896</v>
      </c>
      <c r="F66" s="2">
        <f t="shared" si="4"/>
        <v>-12.552565892014515</v>
      </c>
      <c r="G66" s="2">
        <f t="shared" si="4"/>
        <v>-4.1702145729924425</v>
      </c>
      <c r="H66" s="2">
        <f t="shared" si="4"/>
        <v>-6.9563747385609842</v>
      </c>
      <c r="I66" s="2">
        <f t="shared" si="4"/>
        <v>-1.7223140555841043</v>
      </c>
      <c r="J66" s="2">
        <f t="shared" si="4"/>
        <v>-1.7671139138281371</v>
      </c>
      <c r="K66" s="2">
        <f t="shared" si="4"/>
        <v>-1.1344638639485929</v>
      </c>
      <c r="L66" s="2">
        <f t="shared" si="4"/>
        <v>-62.431105843149879</v>
      </c>
      <c r="M66" s="2">
        <f t="shared" si="4"/>
        <v>-42.838843977931802</v>
      </c>
    </row>
    <row r="67" spans="1:13" ht="13.4" customHeight="1">
      <c r="A67" t="s">
        <v>32</v>
      </c>
      <c r="C67" s="2">
        <f t="shared" ref="C67:M67" si="5">C$62</f>
        <v>-192.60537904896194</v>
      </c>
      <c r="D67" s="2">
        <f t="shared" si="5"/>
        <v>-40.520363747009817</v>
      </c>
      <c r="E67" s="2">
        <f t="shared" si="5"/>
        <v>-25.857792982606448</v>
      </c>
      <c r="F67" s="2">
        <f t="shared" si="5"/>
        <v>-23.015599226645907</v>
      </c>
      <c r="G67" s="2">
        <f t="shared" si="5"/>
        <v>-8.0434872882885937</v>
      </c>
      <c r="H67" s="2">
        <f t="shared" si="5"/>
        <v>-11.720517668840628</v>
      </c>
      <c r="I67" s="2">
        <f t="shared" si="5"/>
        <v>-3.894439841328361</v>
      </c>
      <c r="J67" s="2">
        <f t="shared" si="5"/>
        <v>-2.6922610912296778</v>
      </c>
      <c r="K67" s="2">
        <f t="shared" si="5"/>
        <v>-3.2604814405373514</v>
      </c>
      <c r="L67" s="2">
        <f t="shared" si="5"/>
        <v>-119.00494328648678</v>
      </c>
      <c r="M67" s="2">
        <f t="shared" si="5"/>
        <v>-311.6103223354487</v>
      </c>
    </row>
    <row r="68" spans="1:13" ht="13.4" customHeight="1">
      <c r="A68" t="s">
        <v>34</v>
      </c>
      <c r="C68" s="2">
        <f>C66-C67</f>
        <v>212.19764091418003</v>
      </c>
      <c r="D68" s="2">
        <f t="shared" ref="D68:M68" si="6">D66-D67</f>
        <v>20.797673146352615</v>
      </c>
      <c r="E68" s="2">
        <f t="shared" si="6"/>
        <v>11.452424777042552</v>
      </c>
      <c r="F68" s="2">
        <f t="shared" si="6"/>
        <v>10.463033334631392</v>
      </c>
      <c r="G68" s="2">
        <f t="shared" si="6"/>
        <v>3.8732727152961512</v>
      </c>
      <c r="H68" s="2">
        <f t="shared" si="6"/>
        <v>4.7641429302796441</v>
      </c>
      <c r="I68" s="2">
        <f t="shared" si="6"/>
        <v>2.1721257857442566</v>
      </c>
      <c r="J68" s="2">
        <f t="shared" si="6"/>
        <v>0.92514717740154073</v>
      </c>
      <c r="K68" s="2">
        <f t="shared" si="6"/>
        <v>2.1260175765887586</v>
      </c>
      <c r="L68" s="2">
        <f t="shared" si="6"/>
        <v>56.573837443336899</v>
      </c>
      <c r="M68" s="2">
        <f t="shared" si="6"/>
        <v>268.77147835751691</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-2.0631E-2</v>
      </c>
    </row>
    <row r="74" spans="1:13" ht="13.4" customHeight="1">
      <c r="A74" t="s">
        <v>334</v>
      </c>
      <c r="C74" s="23">
        <v>-1.9890999999999999E-2</v>
      </c>
    </row>
    <row r="75" spans="1:13" ht="13.4" customHeight="1">
      <c r="A75" t="s">
        <v>333</v>
      </c>
      <c r="C75" s="23">
        <v>-1.7162E-2</v>
      </c>
    </row>
    <row r="76" spans="1:13" ht="13.4" customHeight="1">
      <c r="A76" t="s">
        <v>332</v>
      </c>
      <c r="C76" s="23">
        <v>-1.3358999999999999E-2</v>
      </c>
    </row>
    <row r="77" spans="1:13" ht="13.4" customHeight="1">
      <c r="A77" t="s">
        <v>331</v>
      </c>
      <c r="C77" s="23">
        <v>-7.2911000000000004E-2</v>
      </c>
    </row>
    <row r="78" spans="1:13" ht="13.4" customHeight="1">
      <c r="A78" t="s">
        <v>330</v>
      </c>
      <c r="C78" s="23">
        <v>-0.38028000000000001</v>
      </c>
    </row>
    <row r="79" spans="1:13" ht="13.4" customHeight="1">
      <c r="A79" t="s">
        <v>329</v>
      </c>
      <c r="C79" s="23">
        <v>-1.4808999999999999E-2</v>
      </c>
    </row>
    <row r="80" spans="1:13" ht="13.4" customHeight="1">
      <c r="A80" t="s">
        <v>328</v>
      </c>
      <c r="C80" s="23">
        <v>-2.231E-2</v>
      </c>
    </row>
    <row r="81" spans="1:3" ht="13.4" customHeight="1">
      <c r="A81" t="s">
        <v>327</v>
      </c>
      <c r="C81" s="23">
        <v>-1.7069999999999998E-2</v>
      </c>
    </row>
    <row r="82" spans="1:3" ht="13.4" customHeight="1">
      <c r="A82" t="s">
        <v>326</v>
      </c>
      <c r="C82" s="23">
        <v>-6.8115999999999996E-2</v>
      </c>
    </row>
    <row r="83" spans="1:3" ht="13.4" customHeight="1">
      <c r="A83" t="s">
        <v>325</v>
      </c>
      <c r="C83" s="23">
        <v>-2.9194000000000001E-2</v>
      </c>
    </row>
    <row r="84" spans="1:3" ht="13.4" customHeight="1">
      <c r="C84" s="26"/>
    </row>
    <row r="85" spans="1:3" ht="15.5">
      <c r="A85" s="6" t="s">
        <v>324</v>
      </c>
      <c r="B85" s="6"/>
    </row>
    <row r="86" spans="1:3" ht="13.4" customHeight="1">
      <c r="A86" t="s">
        <v>2</v>
      </c>
      <c r="C86" s="25">
        <v>6.1248999999999998E-2</v>
      </c>
    </row>
    <row r="87" spans="1:3" ht="13.4" customHeight="1">
      <c r="A87" t="s">
        <v>3</v>
      </c>
      <c r="C87" s="25">
        <v>6.3955999999999999E-2</v>
      </c>
    </row>
    <row r="88" spans="1:3" ht="13.4" customHeight="1">
      <c r="A88" t="s">
        <v>4</v>
      </c>
      <c r="C88" s="25">
        <v>7.145E-2</v>
      </c>
    </row>
    <row r="89" spans="1:3" ht="13.4" customHeight="1">
      <c r="A89" t="s">
        <v>5</v>
      </c>
      <c r="C89" s="25">
        <v>7.1918999999999997E-2</v>
      </c>
    </row>
    <row r="90" spans="1:3" ht="13.4" customHeight="1">
      <c r="A90" t="s">
        <v>6</v>
      </c>
      <c r="C90" s="25">
        <v>7.8261999999999998E-2</v>
      </c>
    </row>
    <row r="91" spans="1:3" ht="13.4" customHeight="1">
      <c r="A91" t="s">
        <v>7</v>
      </c>
      <c r="C91" s="25">
        <v>8.0302999999999999E-2</v>
      </c>
    </row>
    <row r="92" spans="1:3" ht="13.4" customHeight="1">
      <c r="A92" t="s">
        <v>8</v>
      </c>
      <c r="C92" s="25">
        <v>8.5691000000000003E-2</v>
      </c>
    </row>
    <row r="93" spans="1:3" ht="13.4" customHeight="1">
      <c r="A93" t="s">
        <v>9</v>
      </c>
      <c r="C93" s="25">
        <v>9.3992000000000006E-2</v>
      </c>
    </row>
    <row r="94" spans="1:3" ht="13.4" customHeight="1">
      <c r="A94" t="s">
        <v>321</v>
      </c>
      <c r="C94" s="25">
        <v>6.8179000000000003E-2</v>
      </c>
    </row>
    <row r="97" spans="1:11" ht="15.5">
      <c r="A97" s="6" t="s">
        <v>323</v>
      </c>
      <c r="B97" s="6"/>
      <c r="J97" s="24"/>
    </row>
    <row r="98" spans="1:11" ht="13.4" customHeight="1">
      <c r="A98" s="3" t="s">
        <v>322</v>
      </c>
      <c r="B98" s="3"/>
      <c r="C98" s="4" t="s">
        <v>2</v>
      </c>
      <c r="D98" s="4" t="s">
        <v>3</v>
      </c>
      <c r="E98" s="4" t="s">
        <v>4</v>
      </c>
      <c r="F98" s="4" t="s">
        <v>5</v>
      </c>
      <c r="G98" s="4" t="s">
        <v>6</v>
      </c>
      <c r="H98" s="4" t="s">
        <v>7</v>
      </c>
      <c r="I98" s="4" t="s">
        <v>8</v>
      </c>
      <c r="J98" s="4" t="s">
        <v>9</v>
      </c>
      <c r="K98" s="4" t="s">
        <v>321</v>
      </c>
    </row>
    <row r="99" spans="1:11" ht="13.4" customHeight="1">
      <c r="A99" t="s">
        <v>35</v>
      </c>
      <c r="B99" t="s">
        <v>320</v>
      </c>
      <c r="C99" s="23">
        <v>6.38E-4</v>
      </c>
      <c r="D99" s="23">
        <v>4.7800000000000002E-4</v>
      </c>
      <c r="E99" s="23">
        <v>5.7799999999999995E-4</v>
      </c>
      <c r="F99" s="23">
        <v>5.9199999999999997E-4</v>
      </c>
      <c r="G99" s="23">
        <v>1.3339999999999999E-3</v>
      </c>
      <c r="H99" s="23">
        <v>6.9700000000000003E-4</v>
      </c>
      <c r="I99" s="23">
        <v>2.3509999999999998E-3</v>
      </c>
      <c r="J99" s="23">
        <v>1.4530000000000001E-3</v>
      </c>
      <c r="K99" s="23">
        <v>9.0000000000000002E-6</v>
      </c>
    </row>
    <row r="100" spans="1:11" ht="13.4" customHeight="1">
      <c r="A100" t="s">
        <v>36</v>
      </c>
      <c r="B100" t="s">
        <v>320</v>
      </c>
      <c r="C100" s="23">
        <v>1.15E-4</v>
      </c>
      <c r="D100" s="23">
        <v>1.2899999999999999E-4</v>
      </c>
      <c r="E100" s="23">
        <v>9.7999999999999997E-5</v>
      </c>
      <c r="F100" s="23">
        <v>1.16E-4</v>
      </c>
      <c r="G100" s="23">
        <v>1.93E-4</v>
      </c>
      <c r="H100" s="23">
        <v>1E-4</v>
      </c>
      <c r="I100" s="23">
        <v>1.45E-4</v>
      </c>
      <c r="J100" s="23">
        <v>5.3000000000000001E-5</v>
      </c>
      <c r="K100" s="23">
        <v>7.9999999999999996E-6</v>
      </c>
    </row>
    <row r="101" spans="1:11" ht="13.4" customHeight="1">
      <c r="A101" t="s">
        <v>37</v>
      </c>
      <c r="B101" t="s">
        <v>320</v>
      </c>
      <c r="C101" s="23">
        <v>3.2000000000000003E-4</v>
      </c>
      <c r="D101" s="23">
        <v>1.64E-4</v>
      </c>
      <c r="E101" s="23">
        <v>3.01E-4</v>
      </c>
      <c r="F101" s="23">
        <v>4.8700000000000002E-4</v>
      </c>
      <c r="G101" s="23">
        <v>8.5899999999999995E-4</v>
      </c>
      <c r="H101" s="23">
        <v>2.24E-4</v>
      </c>
      <c r="I101" s="23">
        <v>1.206E-3</v>
      </c>
      <c r="J101" s="23">
        <v>1.7899999999999999E-4</v>
      </c>
      <c r="K101" s="23">
        <v>6.0000000000000002E-6</v>
      </c>
    </row>
    <row r="102" spans="1:11" ht="13.4" customHeight="1">
      <c r="A102" t="s">
        <v>38</v>
      </c>
      <c r="B102" t="s">
        <v>320</v>
      </c>
      <c r="C102" s="23">
        <v>1.0000000000000001E-5</v>
      </c>
      <c r="D102" s="23">
        <v>3.9999999999999998E-6</v>
      </c>
      <c r="E102" s="23">
        <v>9.9999999999999995E-7</v>
      </c>
      <c r="F102" s="23">
        <v>5.0000000000000004E-6</v>
      </c>
      <c r="G102" s="23">
        <v>1.4E-5</v>
      </c>
      <c r="H102" s="23">
        <v>5.0000000000000004E-6</v>
      </c>
      <c r="I102" s="23">
        <v>3.3700000000000001E-4</v>
      </c>
      <c r="J102" s="23">
        <v>5.3999999999999998E-5</v>
      </c>
      <c r="K102" s="23">
        <v>0</v>
      </c>
    </row>
    <row r="103" spans="1:11" ht="13.4" customHeight="1">
      <c r="A103" t="s">
        <v>39</v>
      </c>
      <c r="B103" t="s">
        <v>320</v>
      </c>
      <c r="C103" s="23">
        <v>6.0000000000000002E-5</v>
      </c>
      <c r="D103" s="23">
        <v>3.8000000000000002E-5</v>
      </c>
      <c r="E103" s="23">
        <v>5.3999999999999998E-5</v>
      </c>
      <c r="F103" s="23">
        <v>2.9E-5</v>
      </c>
      <c r="G103" s="23">
        <v>1.6899999999999999E-4</v>
      </c>
      <c r="H103" s="23">
        <v>6.3999999999999997E-5</v>
      </c>
      <c r="I103" s="23">
        <v>5.6899999999999995E-4</v>
      </c>
      <c r="J103" s="23">
        <v>6.3E-5</v>
      </c>
      <c r="K103" s="23">
        <v>1.9999999999999999E-6</v>
      </c>
    </row>
    <row r="104" spans="1:11" ht="13.4" customHeight="1">
      <c r="A104" t="s">
        <v>40</v>
      </c>
      <c r="B104" t="s">
        <v>320</v>
      </c>
      <c r="C104" s="23">
        <v>3.4999999999999997E-5</v>
      </c>
      <c r="D104" s="23">
        <v>6.9999999999999999E-6</v>
      </c>
      <c r="E104" s="23">
        <v>1.0000000000000001E-5</v>
      </c>
      <c r="F104" s="23">
        <v>1.5E-5</v>
      </c>
      <c r="G104" s="23">
        <v>1.2999999999999999E-4</v>
      </c>
      <c r="H104" s="23">
        <v>1.13E-4</v>
      </c>
      <c r="I104" s="23">
        <v>1.9900000000000001E-4</v>
      </c>
      <c r="J104" s="23">
        <v>0</v>
      </c>
      <c r="K104" s="23">
        <v>0</v>
      </c>
    </row>
    <row r="105" spans="1:11" ht="13.4" customHeight="1">
      <c r="A105" t="s">
        <v>41</v>
      </c>
      <c r="B105" t="s">
        <v>320</v>
      </c>
      <c r="C105" s="23">
        <v>1.45E-4</v>
      </c>
      <c r="D105" s="23">
        <v>1.1900000000000001E-4</v>
      </c>
      <c r="E105" s="23">
        <v>1.25E-4</v>
      </c>
      <c r="F105" s="23">
        <v>1.66E-4</v>
      </c>
      <c r="G105" s="23">
        <v>3.0800000000000001E-4</v>
      </c>
      <c r="H105" s="23">
        <v>1.27E-4</v>
      </c>
      <c r="I105" s="23">
        <v>4.8000000000000001E-4</v>
      </c>
      <c r="J105" s="23">
        <v>1.6200000000000001E-4</v>
      </c>
      <c r="K105" s="23">
        <v>5.0000000000000004E-6</v>
      </c>
    </row>
    <row r="106" spans="1:11" ht="13.4" customHeight="1">
      <c r="A106" t="s">
        <v>42</v>
      </c>
      <c r="B106" t="s">
        <v>319</v>
      </c>
      <c r="C106" s="23">
        <v>2.617E-3</v>
      </c>
      <c r="D106" s="23">
        <v>2.9290000000000002E-3</v>
      </c>
      <c r="E106" s="23">
        <v>1.13E-4</v>
      </c>
      <c r="F106" s="23">
        <v>8.0920000000000002E-3</v>
      </c>
      <c r="G106" s="23">
        <v>1.2799999999999999E-4</v>
      </c>
      <c r="H106" s="23">
        <v>6.8199999999999999E-4</v>
      </c>
      <c r="I106" s="23">
        <v>1.37E-4</v>
      </c>
      <c r="J106" s="23">
        <v>7.4899999999999999E-4</v>
      </c>
      <c r="K106" s="23">
        <v>0</v>
      </c>
    </row>
    <row r="107" spans="1:11" ht="13.4" customHeight="1">
      <c r="A107" t="s">
        <v>43</v>
      </c>
      <c r="B107" t="s">
        <v>319</v>
      </c>
      <c r="C107" s="23">
        <v>3.1199999999999999E-3</v>
      </c>
      <c r="D107" s="23">
        <v>8.1000000000000004E-5</v>
      </c>
      <c r="E107" s="23">
        <v>8.5099999999999998E-4</v>
      </c>
      <c r="F107" s="23">
        <v>4.7530000000000003E-3</v>
      </c>
      <c r="G107" s="23">
        <v>1.8799999999999999E-3</v>
      </c>
      <c r="H107" s="23">
        <v>1.1296E-2</v>
      </c>
      <c r="I107" s="23">
        <v>1.56E-4</v>
      </c>
      <c r="J107" s="23">
        <v>1.5578E-2</v>
      </c>
      <c r="K107" s="23">
        <v>0</v>
      </c>
    </row>
    <row r="108" spans="1:11" ht="13.4" customHeight="1">
      <c r="A108" t="s">
        <v>44</v>
      </c>
      <c r="B108" t="s">
        <v>319</v>
      </c>
      <c r="C108" s="23">
        <v>3.362E-3</v>
      </c>
      <c r="D108" s="23">
        <v>4.1999999999999998E-5</v>
      </c>
      <c r="E108" s="23">
        <v>5.7000000000000003E-5</v>
      </c>
      <c r="F108" s="23">
        <v>4.84E-4</v>
      </c>
      <c r="G108" s="23">
        <v>4.2999999999999999E-4</v>
      </c>
      <c r="H108" s="23">
        <v>2.1135999999999999E-2</v>
      </c>
      <c r="I108" s="23">
        <v>2.0140000000000002E-3</v>
      </c>
      <c r="J108" s="23">
        <v>1.1509999999999999E-3</v>
      </c>
      <c r="K108" s="23">
        <v>0</v>
      </c>
    </row>
    <row r="109" spans="1:11" ht="13.4" customHeight="1">
      <c r="A109" t="s">
        <v>45</v>
      </c>
      <c r="B109" t="s">
        <v>319</v>
      </c>
      <c r="C109" s="23">
        <v>7.8200000000000003E-4</v>
      </c>
      <c r="D109" s="23">
        <v>1.9100000000000001E-4</v>
      </c>
      <c r="E109" s="23">
        <v>1.6799999999999999E-4</v>
      </c>
      <c r="F109" s="23">
        <v>6.78E-4</v>
      </c>
      <c r="G109" s="23">
        <v>8.1499999999999997E-4</v>
      </c>
      <c r="H109" s="23">
        <v>2.8110000000000001E-3</v>
      </c>
      <c r="I109" s="23">
        <v>8.5999999999999998E-4</v>
      </c>
      <c r="J109" s="23">
        <v>5.7479999999999996E-3</v>
      </c>
      <c r="K109" s="23">
        <v>1.5999999999999999E-5</v>
      </c>
    </row>
    <row r="110" spans="1:11" ht="13.4" customHeight="1">
      <c r="A110" t="s">
        <v>46</v>
      </c>
      <c r="B110" t="s">
        <v>319</v>
      </c>
      <c r="C110" s="23">
        <v>7.6000000000000004E-5</v>
      </c>
      <c r="D110" s="23">
        <v>3.4999999999999997E-5</v>
      </c>
      <c r="E110" s="23">
        <v>5.0000000000000002E-5</v>
      </c>
      <c r="F110" s="23">
        <v>6.2000000000000003E-5</v>
      </c>
      <c r="G110" s="23">
        <v>4.3000000000000002E-5</v>
      </c>
      <c r="H110" s="23">
        <v>2.4600000000000002E-4</v>
      </c>
      <c r="I110" s="23">
        <v>7.6000000000000004E-5</v>
      </c>
      <c r="J110" s="23">
        <v>5.3000000000000001E-5</v>
      </c>
      <c r="K110" s="23">
        <v>2.0000000000000002E-5</v>
      </c>
    </row>
    <row r="111" spans="1:11" ht="13.4" customHeight="1">
      <c r="A111" t="s">
        <v>47</v>
      </c>
      <c r="B111" t="s">
        <v>319</v>
      </c>
      <c r="C111" s="23">
        <v>3.2499999999999999E-4</v>
      </c>
      <c r="D111" s="23">
        <v>5.7000000000000003E-5</v>
      </c>
      <c r="E111" s="23">
        <v>5.3999999999999998E-5</v>
      </c>
      <c r="F111" s="23">
        <v>2.8600000000000001E-4</v>
      </c>
      <c r="G111" s="23">
        <v>2.3900000000000001E-4</v>
      </c>
      <c r="H111" s="23">
        <v>1.4660000000000001E-3</v>
      </c>
      <c r="I111" s="23">
        <v>1.01E-4</v>
      </c>
      <c r="J111" s="23">
        <v>3.7199999999999999E-4</v>
      </c>
      <c r="K111" s="23">
        <v>1.8E-5</v>
      </c>
    </row>
    <row r="112" spans="1:11" ht="13.4" customHeight="1">
      <c r="A112" t="s">
        <v>48</v>
      </c>
      <c r="B112" t="s">
        <v>318</v>
      </c>
      <c r="C112" s="23">
        <v>2.2000000000000001E-4</v>
      </c>
      <c r="D112" s="23">
        <v>1.95E-4</v>
      </c>
      <c r="E112" s="23">
        <v>2.0100000000000001E-4</v>
      </c>
      <c r="F112" s="23">
        <v>3.6299999999999999E-4</v>
      </c>
      <c r="G112" s="23">
        <v>3.0400000000000002E-4</v>
      </c>
      <c r="H112" s="23">
        <v>1.37E-4</v>
      </c>
      <c r="I112" s="23">
        <v>1.75E-4</v>
      </c>
      <c r="J112" s="23">
        <v>6.7000000000000002E-5</v>
      </c>
      <c r="K112" s="23">
        <v>0</v>
      </c>
    </row>
    <row r="113" spans="1:11" ht="13.4" customHeight="1">
      <c r="A113" t="s">
        <v>49</v>
      </c>
      <c r="B113" t="s">
        <v>318</v>
      </c>
      <c r="C113" s="23">
        <v>1.0000000000000001E-5</v>
      </c>
      <c r="D113" s="23">
        <v>5.0000000000000004E-6</v>
      </c>
      <c r="E113" s="23">
        <v>6.0000000000000002E-6</v>
      </c>
      <c r="F113" s="23">
        <v>7.9999999999999996E-6</v>
      </c>
      <c r="G113" s="23">
        <v>2.3E-5</v>
      </c>
      <c r="H113" s="23">
        <v>1.2E-5</v>
      </c>
      <c r="I113" s="23">
        <v>1.26E-4</v>
      </c>
      <c r="J113" s="23">
        <v>0</v>
      </c>
      <c r="K113" s="23">
        <v>0</v>
      </c>
    </row>
    <row r="114" spans="1:11" ht="13.4" customHeight="1">
      <c r="A114" t="s">
        <v>50</v>
      </c>
      <c r="B114" t="s">
        <v>318</v>
      </c>
      <c r="C114" s="23">
        <v>8.2000000000000001E-5</v>
      </c>
      <c r="D114" s="23">
        <v>4.8999999999999998E-5</v>
      </c>
      <c r="E114" s="23">
        <v>2.02E-4</v>
      </c>
      <c r="F114" s="23">
        <v>4.0000000000000003E-5</v>
      </c>
      <c r="G114" s="23">
        <v>5.8E-5</v>
      </c>
      <c r="H114" s="23">
        <v>2.0999999999999999E-5</v>
      </c>
      <c r="I114" s="23">
        <v>2.3900000000000001E-4</v>
      </c>
      <c r="J114" s="23">
        <v>4.6E-5</v>
      </c>
      <c r="K114" s="23">
        <v>6.0000000000000002E-6</v>
      </c>
    </row>
    <row r="115" spans="1:11" ht="13.4" customHeight="1">
      <c r="A115" t="s">
        <v>51</v>
      </c>
      <c r="B115" t="s">
        <v>318</v>
      </c>
      <c r="C115" s="23">
        <v>3.8999999999999999E-5</v>
      </c>
      <c r="D115" s="23">
        <v>2.8E-5</v>
      </c>
      <c r="E115" s="23">
        <v>7.3999999999999996E-5</v>
      </c>
      <c r="F115" s="23">
        <v>2.9E-5</v>
      </c>
      <c r="G115" s="23">
        <v>3.3000000000000003E-5</v>
      </c>
      <c r="H115" s="23">
        <v>9.0000000000000002E-6</v>
      </c>
      <c r="I115" s="23">
        <v>2.2599999999999999E-4</v>
      </c>
      <c r="J115" s="23">
        <v>0</v>
      </c>
      <c r="K115" s="23">
        <v>0</v>
      </c>
    </row>
    <row r="116" spans="1:11" ht="13.4" customHeight="1">
      <c r="A116" t="s">
        <v>52</v>
      </c>
      <c r="B116" t="s">
        <v>318</v>
      </c>
      <c r="C116" s="23">
        <v>1.1E-5</v>
      </c>
      <c r="D116" s="23">
        <v>1.4E-5</v>
      </c>
      <c r="E116" s="23">
        <v>2.0000000000000002E-5</v>
      </c>
      <c r="F116" s="23">
        <v>5.0000000000000004E-6</v>
      </c>
      <c r="G116" s="23">
        <v>3.9999999999999998E-6</v>
      </c>
      <c r="H116" s="23">
        <v>3.9999999999999998E-6</v>
      </c>
      <c r="I116" s="23">
        <v>0</v>
      </c>
      <c r="J116" s="23">
        <v>0</v>
      </c>
      <c r="K116" s="23">
        <v>0</v>
      </c>
    </row>
    <row r="117" spans="1:11" ht="13.4" customHeight="1">
      <c r="A117" t="s">
        <v>53</v>
      </c>
      <c r="B117" t="s">
        <v>318</v>
      </c>
      <c r="C117" s="23">
        <v>3.6999999999999998E-5</v>
      </c>
      <c r="D117" s="23">
        <v>7.3999999999999996E-5</v>
      </c>
      <c r="E117" s="23">
        <v>3.0000000000000001E-5</v>
      </c>
      <c r="F117" s="23">
        <v>1.0000000000000001E-5</v>
      </c>
      <c r="G117" s="23">
        <v>4.1999999999999998E-5</v>
      </c>
      <c r="H117" s="23">
        <v>1.2E-5</v>
      </c>
      <c r="I117" s="23">
        <v>9.0000000000000002E-6</v>
      </c>
      <c r="J117" s="23">
        <v>0</v>
      </c>
      <c r="K117" s="23">
        <v>0</v>
      </c>
    </row>
    <row r="118" spans="1:11" ht="13.4" customHeight="1">
      <c r="A118" t="s">
        <v>54</v>
      </c>
      <c r="B118" t="s">
        <v>318</v>
      </c>
      <c r="C118" s="23">
        <v>4.8000000000000001E-5</v>
      </c>
      <c r="D118" s="23">
        <v>5.1E-5</v>
      </c>
      <c r="E118" s="23">
        <v>5.3999999999999998E-5</v>
      </c>
      <c r="F118" s="23">
        <v>4.3999999999999999E-5</v>
      </c>
      <c r="G118" s="23">
        <v>6.7999999999999999E-5</v>
      </c>
      <c r="H118" s="23">
        <v>2.9E-5</v>
      </c>
      <c r="I118" s="23">
        <v>7.2999999999999999E-5</v>
      </c>
      <c r="J118" s="23">
        <v>2.9E-5</v>
      </c>
      <c r="K118" s="23">
        <v>1.8E-5</v>
      </c>
    </row>
    <row r="119" spans="1:11" ht="13.4" customHeight="1">
      <c r="A119" t="s">
        <v>55</v>
      </c>
      <c r="B119" t="s">
        <v>318</v>
      </c>
      <c r="C119" s="23">
        <v>8.8999999999999995E-5</v>
      </c>
      <c r="D119" s="23">
        <v>8.0000000000000007E-5</v>
      </c>
      <c r="E119" s="23">
        <v>1.03E-4</v>
      </c>
      <c r="F119" s="23">
        <v>1.6899999999999999E-4</v>
      </c>
      <c r="G119" s="23">
        <v>3.4999999999999997E-5</v>
      </c>
      <c r="H119" s="23">
        <v>9.0000000000000002E-6</v>
      </c>
      <c r="I119" s="23">
        <v>1.95E-4</v>
      </c>
      <c r="J119" s="23">
        <v>0</v>
      </c>
      <c r="K119" s="23">
        <v>3.0000000000000001E-6</v>
      </c>
    </row>
    <row r="120" spans="1:11" ht="13.4" customHeight="1">
      <c r="A120" t="s">
        <v>56</v>
      </c>
      <c r="B120" t="s">
        <v>318</v>
      </c>
      <c r="C120" s="23">
        <v>9.8999999999999994E-5</v>
      </c>
      <c r="D120" s="23">
        <v>1.2400000000000001E-4</v>
      </c>
      <c r="E120" s="23">
        <v>1.12E-4</v>
      </c>
      <c r="F120" s="23">
        <v>1.1E-4</v>
      </c>
      <c r="G120" s="23">
        <v>7.6000000000000004E-5</v>
      </c>
      <c r="H120" s="23">
        <v>3.8000000000000002E-5</v>
      </c>
      <c r="I120" s="23">
        <v>9.2999999999999997E-5</v>
      </c>
      <c r="J120" s="23">
        <v>2.0000000000000002E-5</v>
      </c>
      <c r="K120" s="23">
        <v>6.0000000000000002E-6</v>
      </c>
    </row>
    <row r="121" spans="1:11" ht="13.4" customHeight="1">
      <c r="A121" t="s">
        <v>57</v>
      </c>
      <c r="B121" t="s">
        <v>318</v>
      </c>
      <c r="C121" s="23">
        <v>1.4E-5</v>
      </c>
      <c r="D121" s="23">
        <v>1.7E-5</v>
      </c>
      <c r="E121" s="23">
        <v>1.7E-5</v>
      </c>
      <c r="F121" s="23">
        <v>1.4E-5</v>
      </c>
      <c r="G121" s="23">
        <v>1.0000000000000001E-5</v>
      </c>
      <c r="H121" s="23">
        <v>9.0000000000000002E-6</v>
      </c>
      <c r="I121" s="23">
        <v>5.0000000000000004E-6</v>
      </c>
      <c r="J121" s="23">
        <v>2.4000000000000001E-5</v>
      </c>
      <c r="K121" s="23">
        <v>0</v>
      </c>
    </row>
    <row r="122" spans="1:11" ht="13.4" customHeight="1">
      <c r="A122" t="s">
        <v>58</v>
      </c>
      <c r="B122" t="s">
        <v>318</v>
      </c>
      <c r="C122" s="23">
        <v>2.9E-5</v>
      </c>
      <c r="D122" s="23">
        <v>2.9E-5</v>
      </c>
      <c r="E122" s="23">
        <v>3.0000000000000001E-5</v>
      </c>
      <c r="F122" s="23">
        <v>3.1999999999999999E-5</v>
      </c>
      <c r="G122" s="23">
        <v>4.0000000000000003E-5</v>
      </c>
      <c r="H122" s="23">
        <v>2.1999999999999999E-5</v>
      </c>
      <c r="I122" s="23">
        <v>5.0000000000000002E-5</v>
      </c>
      <c r="J122" s="23">
        <v>4.3000000000000002E-5</v>
      </c>
      <c r="K122" s="23">
        <v>1.1E-5</v>
      </c>
    </row>
    <row r="123" spans="1:11" ht="13.4" customHeight="1">
      <c r="A123" t="s">
        <v>59</v>
      </c>
      <c r="B123" t="s">
        <v>318</v>
      </c>
      <c r="C123" s="23">
        <v>6.7000000000000002E-5</v>
      </c>
      <c r="D123" s="23">
        <v>5.3999999999999998E-5</v>
      </c>
      <c r="E123" s="23">
        <v>6.3E-5</v>
      </c>
      <c r="F123" s="23">
        <v>9.0000000000000002E-6</v>
      </c>
      <c r="G123" s="23">
        <v>4.3800000000000002E-4</v>
      </c>
      <c r="H123" s="23">
        <v>4.0000000000000003E-5</v>
      </c>
      <c r="I123" s="23">
        <v>1.2999999999999999E-4</v>
      </c>
      <c r="J123" s="23">
        <v>0</v>
      </c>
      <c r="K123" s="23">
        <v>3.0000000000000001E-6</v>
      </c>
    </row>
    <row r="124" spans="1:11" ht="13.4" customHeight="1">
      <c r="A124" t="s">
        <v>60</v>
      </c>
      <c r="B124" t="s">
        <v>318</v>
      </c>
      <c r="C124" s="23">
        <v>1.2E-5</v>
      </c>
      <c r="D124" s="23">
        <v>7.9999999999999996E-6</v>
      </c>
      <c r="E124" s="23">
        <v>1.9000000000000001E-5</v>
      </c>
      <c r="F124" s="23">
        <v>1.2E-5</v>
      </c>
      <c r="G124" s="23">
        <v>2.4000000000000001E-5</v>
      </c>
      <c r="H124" s="23">
        <v>6.0000000000000002E-6</v>
      </c>
      <c r="I124" s="23">
        <v>0</v>
      </c>
      <c r="J124" s="23">
        <v>0</v>
      </c>
      <c r="K124" s="23">
        <v>0</v>
      </c>
    </row>
    <row r="125" spans="1:11" ht="13.4" customHeight="1">
      <c r="A125" t="s">
        <v>61</v>
      </c>
      <c r="B125" t="s">
        <v>318</v>
      </c>
      <c r="C125" s="23">
        <v>1.5999999999999999E-5</v>
      </c>
      <c r="D125" s="23">
        <v>1.5E-5</v>
      </c>
      <c r="E125" s="23">
        <v>2.3E-5</v>
      </c>
      <c r="F125" s="23">
        <v>2.5000000000000001E-5</v>
      </c>
      <c r="G125" s="23">
        <v>9.0000000000000002E-6</v>
      </c>
      <c r="H125" s="23">
        <v>5.0000000000000004E-6</v>
      </c>
      <c r="I125" s="23">
        <v>0</v>
      </c>
      <c r="J125" s="23">
        <v>0</v>
      </c>
      <c r="K125" s="23">
        <v>0</v>
      </c>
    </row>
    <row r="126" spans="1:11" ht="13.4" customHeight="1">
      <c r="A126" t="s">
        <v>62</v>
      </c>
      <c r="B126" t="s">
        <v>318</v>
      </c>
      <c r="C126" s="23">
        <v>4.1999999999999998E-5</v>
      </c>
      <c r="D126" s="23">
        <v>3.1999999999999999E-5</v>
      </c>
      <c r="E126" s="23">
        <v>7.8999999999999996E-5</v>
      </c>
      <c r="F126" s="23">
        <v>3.3000000000000003E-5</v>
      </c>
      <c r="G126" s="23">
        <v>3.8999999999999999E-5</v>
      </c>
      <c r="H126" s="23">
        <v>2.5000000000000001E-5</v>
      </c>
      <c r="I126" s="23">
        <v>2.6999999999999999E-5</v>
      </c>
      <c r="J126" s="23">
        <v>2.1999999999999999E-5</v>
      </c>
      <c r="K126" s="23">
        <v>0</v>
      </c>
    </row>
    <row r="127" spans="1:11" ht="13.4" customHeight="1">
      <c r="A127" t="s">
        <v>63</v>
      </c>
      <c r="B127" t="s">
        <v>318</v>
      </c>
      <c r="C127" s="23">
        <v>-9.9999999999999995E-7</v>
      </c>
      <c r="D127" s="23">
        <v>-9.9999999999999995E-7</v>
      </c>
      <c r="E127" s="23">
        <v>-3.0000000000000001E-6</v>
      </c>
      <c r="F127" s="23">
        <v>-9.9999999999999995E-7</v>
      </c>
      <c r="G127" s="23">
        <v>0</v>
      </c>
      <c r="H127" s="23">
        <v>0</v>
      </c>
      <c r="I127" s="23">
        <v>-3.0000000000000001E-6</v>
      </c>
      <c r="J127" s="23">
        <v>0</v>
      </c>
      <c r="K127" s="23">
        <v>0</v>
      </c>
    </row>
    <row r="128" spans="1:11" ht="13.4" customHeight="1">
      <c r="A128" t="s">
        <v>64</v>
      </c>
      <c r="B128" t="s">
        <v>318</v>
      </c>
      <c r="C128" s="23">
        <v>5.8E-5</v>
      </c>
      <c r="D128" s="23">
        <v>6.4999999999999994E-5</v>
      </c>
      <c r="E128" s="23">
        <v>8.2999999999999998E-5</v>
      </c>
      <c r="F128" s="23">
        <v>4.6999999999999997E-5</v>
      </c>
      <c r="G128" s="23">
        <v>4.1999999999999998E-5</v>
      </c>
      <c r="H128" s="23">
        <v>3.1000000000000001E-5</v>
      </c>
      <c r="I128" s="23">
        <v>2.6999999999999999E-5</v>
      </c>
      <c r="J128" s="23">
        <v>5.8999999999999998E-5</v>
      </c>
      <c r="K128" s="23">
        <v>2.1999999999999999E-5</v>
      </c>
    </row>
    <row r="129" spans="1:11" ht="13.4" customHeight="1">
      <c r="A129" t="s">
        <v>65</v>
      </c>
      <c r="B129" t="s">
        <v>318</v>
      </c>
      <c r="C129" s="23">
        <v>1.1E-5</v>
      </c>
      <c r="D129" s="23">
        <v>1.0000000000000001E-5</v>
      </c>
      <c r="E129" s="23">
        <v>9.0000000000000002E-6</v>
      </c>
      <c r="F129" s="23">
        <v>3.9999999999999998E-6</v>
      </c>
      <c r="G129" s="23">
        <v>6.4999999999999994E-5</v>
      </c>
      <c r="H129" s="23">
        <v>7.9999999999999996E-6</v>
      </c>
      <c r="I129" s="23">
        <v>3.0000000000000001E-5</v>
      </c>
      <c r="J129" s="23">
        <v>0</v>
      </c>
      <c r="K129" s="23">
        <v>1.9999999999999999E-6</v>
      </c>
    </row>
    <row r="130" spans="1:11" ht="13.4" customHeight="1">
      <c r="A130" t="s">
        <v>66</v>
      </c>
      <c r="B130" t="s">
        <v>318</v>
      </c>
      <c r="C130" s="23">
        <v>4.5000000000000003E-5</v>
      </c>
      <c r="D130" s="23">
        <v>3.3000000000000003E-5</v>
      </c>
      <c r="E130" s="23">
        <v>4.5000000000000003E-5</v>
      </c>
      <c r="F130" s="23">
        <v>5.3999999999999998E-5</v>
      </c>
      <c r="G130" s="23">
        <v>8.8999999999999995E-5</v>
      </c>
      <c r="H130" s="23">
        <v>3.6999999999999998E-5</v>
      </c>
      <c r="I130" s="23">
        <v>1.9699999999999999E-4</v>
      </c>
      <c r="J130" s="23">
        <v>0</v>
      </c>
      <c r="K130" s="23">
        <v>3.9999999999999998E-6</v>
      </c>
    </row>
    <row r="131" spans="1:11" ht="13.4" customHeight="1">
      <c r="A131" t="s">
        <v>67</v>
      </c>
      <c r="B131" t="s">
        <v>318</v>
      </c>
      <c r="C131" s="23">
        <v>6.0000000000000002E-6</v>
      </c>
      <c r="D131" s="23">
        <v>6.9999999999999999E-6</v>
      </c>
      <c r="E131" s="23">
        <v>6.0000000000000002E-6</v>
      </c>
      <c r="F131" s="23">
        <v>6.0000000000000002E-6</v>
      </c>
      <c r="G131" s="23">
        <v>6.9999999999999999E-6</v>
      </c>
      <c r="H131" s="23">
        <v>3.0000000000000001E-6</v>
      </c>
      <c r="I131" s="23">
        <v>5.0000000000000004E-6</v>
      </c>
      <c r="J131" s="23">
        <v>6.0000000000000002E-6</v>
      </c>
      <c r="K131" s="23">
        <v>1.9999999999999999E-6</v>
      </c>
    </row>
    <row r="132" spans="1:11" ht="13.4" customHeight="1">
      <c r="A132" t="s">
        <v>68</v>
      </c>
      <c r="B132" t="s">
        <v>318</v>
      </c>
      <c r="C132" s="23">
        <v>3.8000000000000002E-5</v>
      </c>
      <c r="D132" s="23">
        <v>3.4E-5</v>
      </c>
      <c r="E132" s="23">
        <v>5.8999999999999998E-5</v>
      </c>
      <c r="F132" s="23">
        <v>3.0000000000000001E-5</v>
      </c>
      <c r="G132" s="23">
        <v>1.7E-5</v>
      </c>
      <c r="H132" s="23">
        <v>1.1E-5</v>
      </c>
      <c r="I132" s="23">
        <v>3.0800000000000001E-4</v>
      </c>
      <c r="J132" s="23">
        <v>0</v>
      </c>
      <c r="K132" s="23">
        <v>0</v>
      </c>
    </row>
    <row r="133" spans="1:11" ht="13.4" customHeight="1">
      <c r="A133" t="s">
        <v>69</v>
      </c>
      <c r="B133" t="s">
        <v>318</v>
      </c>
      <c r="C133" s="23">
        <v>4.3000000000000002E-5</v>
      </c>
      <c r="D133" s="23">
        <v>4.1999999999999998E-5</v>
      </c>
      <c r="E133" s="23">
        <v>7.3999999999999996E-5</v>
      </c>
      <c r="F133" s="23">
        <v>2.8E-5</v>
      </c>
      <c r="G133" s="23">
        <v>9.2E-5</v>
      </c>
      <c r="H133" s="23">
        <v>1.2999999999999999E-5</v>
      </c>
      <c r="I133" s="23">
        <v>7.9999999999999996E-6</v>
      </c>
      <c r="J133" s="23">
        <v>0</v>
      </c>
      <c r="K133" s="23">
        <v>0</v>
      </c>
    </row>
    <row r="134" spans="1:11" ht="13.4" customHeight="1">
      <c r="A134" t="s">
        <v>70</v>
      </c>
      <c r="B134" t="s">
        <v>318</v>
      </c>
      <c r="C134" s="23">
        <v>8.8999999999999995E-5</v>
      </c>
      <c r="D134" s="23">
        <v>1E-4</v>
      </c>
      <c r="E134" s="23">
        <v>1.36E-4</v>
      </c>
      <c r="F134" s="23">
        <v>6.6000000000000005E-5</v>
      </c>
      <c r="G134" s="23">
        <v>7.2999999999999999E-5</v>
      </c>
      <c r="H134" s="23">
        <v>4.3999999999999999E-5</v>
      </c>
      <c r="I134" s="23">
        <v>5.3000000000000001E-5</v>
      </c>
      <c r="J134" s="23">
        <v>6.2000000000000003E-5</v>
      </c>
      <c r="K134" s="23">
        <v>2.5000000000000001E-5</v>
      </c>
    </row>
    <row r="135" spans="1:11" ht="13.4" customHeight="1">
      <c r="A135" t="s">
        <v>71</v>
      </c>
      <c r="B135" t="s">
        <v>318</v>
      </c>
      <c r="C135" s="23">
        <v>1.2E-4</v>
      </c>
      <c r="D135" s="23">
        <v>7.6000000000000004E-5</v>
      </c>
      <c r="E135" s="23">
        <v>1.8799999999999999E-4</v>
      </c>
      <c r="F135" s="23">
        <v>1.27E-4</v>
      </c>
      <c r="G135" s="23">
        <v>3.6999999999999998E-5</v>
      </c>
      <c r="H135" s="23">
        <v>1.64E-4</v>
      </c>
      <c r="I135" s="23">
        <v>2.8E-5</v>
      </c>
      <c r="J135" s="23">
        <v>0</v>
      </c>
      <c r="K135" s="23">
        <v>0</v>
      </c>
    </row>
    <row r="136" spans="1:11" ht="13.4" customHeight="1">
      <c r="A136" t="s">
        <v>72</v>
      </c>
      <c r="B136" t="s">
        <v>318</v>
      </c>
      <c r="C136" s="23">
        <v>2.9399999999999999E-4</v>
      </c>
      <c r="D136" s="23">
        <v>3.59E-4</v>
      </c>
      <c r="E136" s="23">
        <v>5.3700000000000004E-4</v>
      </c>
      <c r="F136" s="23">
        <v>1.3799999999999999E-4</v>
      </c>
      <c r="G136" s="23">
        <v>1.21E-4</v>
      </c>
      <c r="H136" s="23">
        <v>1.01E-4</v>
      </c>
      <c r="I136" s="23">
        <v>1.56E-4</v>
      </c>
      <c r="J136" s="23">
        <v>7.8999999999999996E-5</v>
      </c>
      <c r="K136" s="23">
        <v>1.5999999999999999E-5</v>
      </c>
    </row>
    <row r="137" spans="1:11" ht="13.4" customHeight="1">
      <c r="A137" t="s">
        <v>73</v>
      </c>
      <c r="B137" t="s">
        <v>318</v>
      </c>
      <c r="C137" s="23">
        <v>9.0000000000000002E-6</v>
      </c>
      <c r="D137" s="23">
        <v>2.3E-5</v>
      </c>
      <c r="E137" s="23">
        <v>1.9999999999999999E-6</v>
      </c>
      <c r="F137" s="23">
        <v>3.0000000000000001E-6</v>
      </c>
      <c r="G137" s="23">
        <v>3.9999999999999998E-6</v>
      </c>
      <c r="H137" s="23">
        <v>0</v>
      </c>
      <c r="I137" s="23">
        <v>0</v>
      </c>
      <c r="J137" s="23">
        <v>0</v>
      </c>
      <c r="K137" s="23">
        <v>0</v>
      </c>
    </row>
    <row r="138" spans="1:11" ht="13.4" customHeight="1">
      <c r="A138" t="s">
        <v>74</v>
      </c>
      <c r="B138" t="s">
        <v>318</v>
      </c>
      <c r="C138" s="23">
        <v>2.2100000000000001E-4</v>
      </c>
      <c r="D138" s="23">
        <v>1.55E-4</v>
      </c>
      <c r="E138" s="23">
        <v>2.0000000000000001E-4</v>
      </c>
      <c r="F138" s="23">
        <v>3.0899999999999998E-4</v>
      </c>
      <c r="G138" s="23">
        <v>9.0000000000000006E-5</v>
      </c>
      <c r="H138" s="23">
        <v>3.7500000000000001E-4</v>
      </c>
      <c r="I138" s="23">
        <v>9.5000000000000005E-5</v>
      </c>
      <c r="J138" s="23">
        <v>2.3900000000000001E-4</v>
      </c>
      <c r="K138" s="23">
        <v>9.0000000000000002E-6</v>
      </c>
    </row>
    <row r="139" spans="1:11" ht="13.4" customHeight="1">
      <c r="A139" t="s">
        <v>75</v>
      </c>
      <c r="B139" t="s">
        <v>318</v>
      </c>
      <c r="C139" s="23">
        <v>1.02E-4</v>
      </c>
      <c r="D139" s="23">
        <v>1.36E-4</v>
      </c>
      <c r="E139" s="23">
        <v>1.55E-4</v>
      </c>
      <c r="F139" s="23">
        <v>6.2000000000000003E-5</v>
      </c>
      <c r="G139" s="23">
        <v>8.0000000000000007E-5</v>
      </c>
      <c r="H139" s="23">
        <v>3.1999999999999999E-5</v>
      </c>
      <c r="I139" s="23">
        <v>1.5E-5</v>
      </c>
      <c r="J139" s="23">
        <v>0</v>
      </c>
      <c r="K139" s="23">
        <v>0</v>
      </c>
    </row>
    <row r="140" spans="1:11" ht="13.4" customHeight="1">
      <c r="A140" t="s">
        <v>76</v>
      </c>
      <c r="B140" t="s">
        <v>318</v>
      </c>
      <c r="C140" s="23">
        <v>1.2400000000000001E-4</v>
      </c>
      <c r="D140" s="23">
        <v>1.06E-4</v>
      </c>
      <c r="E140" s="23">
        <v>2.04E-4</v>
      </c>
      <c r="F140" s="23">
        <v>1.13E-4</v>
      </c>
      <c r="G140" s="23">
        <v>1.37E-4</v>
      </c>
      <c r="H140" s="23">
        <v>7.2999999999999999E-5</v>
      </c>
      <c r="I140" s="23">
        <v>4.8000000000000001E-5</v>
      </c>
      <c r="J140" s="23">
        <v>8.3999999999999995E-5</v>
      </c>
      <c r="K140" s="23">
        <v>9.0000000000000002E-6</v>
      </c>
    </row>
    <row r="141" spans="1:11" ht="13.4" customHeight="1">
      <c r="A141" t="s">
        <v>77</v>
      </c>
      <c r="B141" t="s">
        <v>318</v>
      </c>
      <c r="C141" s="23">
        <v>2.1999999999999999E-5</v>
      </c>
      <c r="D141" s="23">
        <v>1.7E-5</v>
      </c>
      <c r="E141" s="23">
        <v>2.9E-5</v>
      </c>
      <c r="F141" s="23">
        <v>2.5999999999999998E-5</v>
      </c>
      <c r="G141" s="23">
        <v>9.0000000000000002E-6</v>
      </c>
      <c r="H141" s="23">
        <v>2.8E-5</v>
      </c>
      <c r="I141" s="23">
        <v>0</v>
      </c>
      <c r="J141" s="23">
        <v>0</v>
      </c>
      <c r="K141" s="23">
        <v>0</v>
      </c>
    </row>
    <row r="142" spans="1:11" ht="13.4" customHeight="1">
      <c r="A142" t="s">
        <v>78</v>
      </c>
      <c r="B142" t="s">
        <v>318</v>
      </c>
      <c r="C142" s="23">
        <v>3.8999999999999999E-5</v>
      </c>
      <c r="D142" s="23">
        <v>4.1E-5</v>
      </c>
      <c r="E142" s="23">
        <v>4.8000000000000001E-5</v>
      </c>
      <c r="F142" s="23">
        <v>3.4E-5</v>
      </c>
      <c r="G142" s="23">
        <v>8.8999999999999995E-5</v>
      </c>
      <c r="H142" s="23">
        <v>1.4E-5</v>
      </c>
      <c r="I142" s="23">
        <v>2.0000000000000002E-5</v>
      </c>
      <c r="J142" s="23">
        <v>2.5999999999999998E-5</v>
      </c>
      <c r="K142" s="23">
        <v>9.0000000000000002E-6</v>
      </c>
    </row>
    <row r="143" spans="1:11" ht="13.4" customHeight="1">
      <c r="A143" t="s">
        <v>79</v>
      </c>
      <c r="B143" t="s">
        <v>318</v>
      </c>
      <c r="C143" s="23">
        <v>1.7E-5</v>
      </c>
      <c r="D143" s="23">
        <v>1.8E-5</v>
      </c>
      <c r="E143" s="23">
        <v>1.5999999999999999E-5</v>
      </c>
      <c r="F143" s="23">
        <v>6.0000000000000002E-6</v>
      </c>
      <c r="G143" s="23">
        <v>1.5E-5</v>
      </c>
      <c r="H143" s="23">
        <v>2.4000000000000001E-5</v>
      </c>
      <c r="I143" s="23">
        <v>1.5999999999999999E-5</v>
      </c>
      <c r="J143" s="23">
        <v>1.44E-4</v>
      </c>
      <c r="K143" s="23">
        <v>0</v>
      </c>
    </row>
    <row r="144" spans="1:11" ht="13.4" customHeight="1">
      <c r="A144" t="s">
        <v>80</v>
      </c>
      <c r="B144" t="s">
        <v>318</v>
      </c>
      <c r="C144" s="23">
        <v>5.0000000000000004E-6</v>
      </c>
      <c r="D144" s="23">
        <v>6.0000000000000002E-6</v>
      </c>
      <c r="E144" s="23">
        <v>3.0000000000000001E-6</v>
      </c>
      <c r="F144" s="23">
        <v>6.9999999999999999E-6</v>
      </c>
      <c r="G144" s="23">
        <v>5.0000000000000004E-6</v>
      </c>
      <c r="H144" s="23">
        <v>5.0000000000000004E-6</v>
      </c>
      <c r="I144" s="23">
        <v>7.9999999999999996E-6</v>
      </c>
      <c r="J144" s="23">
        <v>1.9999999999999999E-6</v>
      </c>
      <c r="K144" s="23">
        <v>9.9999999999999995E-7</v>
      </c>
    </row>
    <row r="145" spans="1:11" ht="13.4" customHeight="1">
      <c r="A145" t="s">
        <v>81</v>
      </c>
      <c r="B145" t="s">
        <v>318</v>
      </c>
      <c r="C145" s="23">
        <v>-9.9999999999999995E-7</v>
      </c>
      <c r="D145" s="23">
        <v>-9.9999999999999995E-7</v>
      </c>
      <c r="E145" s="23">
        <v>-9.9999999999999995E-7</v>
      </c>
      <c r="F145" s="23">
        <v>-9.9999999999999995E-7</v>
      </c>
      <c r="G145" s="23">
        <v>-9.9999999999999995E-7</v>
      </c>
      <c r="H145" s="23">
        <v>-9.9999999999999995E-7</v>
      </c>
      <c r="I145" s="23">
        <v>-9.9999999999999995E-7</v>
      </c>
      <c r="J145" s="23">
        <v>-9.9999999999999995E-7</v>
      </c>
      <c r="K145" s="23">
        <v>0</v>
      </c>
    </row>
    <row r="146" spans="1:11" ht="13.4" customHeight="1">
      <c r="A146" t="s">
        <v>82</v>
      </c>
      <c r="B146" t="s">
        <v>318</v>
      </c>
      <c r="C146" s="23">
        <v>1.7E-5</v>
      </c>
      <c r="D146" s="23">
        <v>1.5E-5</v>
      </c>
      <c r="E146" s="23">
        <v>2.0000000000000002E-5</v>
      </c>
      <c r="F146" s="23">
        <v>2.0000000000000002E-5</v>
      </c>
      <c r="G146" s="23">
        <v>1.5E-5</v>
      </c>
      <c r="H146" s="23">
        <v>9.0000000000000002E-6</v>
      </c>
      <c r="I146" s="23">
        <v>1.4E-5</v>
      </c>
      <c r="J146" s="23">
        <v>7.7000000000000001E-5</v>
      </c>
      <c r="K146" s="23">
        <v>3.9999999999999998E-6</v>
      </c>
    </row>
    <row r="147" spans="1:11" ht="13.4" customHeight="1">
      <c r="A147" t="s">
        <v>83</v>
      </c>
      <c r="B147" t="s">
        <v>318</v>
      </c>
      <c r="C147" s="23">
        <v>8.2000000000000001E-5</v>
      </c>
      <c r="D147" s="23">
        <v>1.1E-4</v>
      </c>
      <c r="E147" s="23">
        <v>6.8999999999999997E-5</v>
      </c>
      <c r="F147" s="23">
        <v>6.7999999999999999E-5</v>
      </c>
      <c r="G147" s="23">
        <v>1.3100000000000001E-4</v>
      </c>
      <c r="H147" s="23">
        <v>5.7000000000000003E-5</v>
      </c>
      <c r="I147" s="23">
        <v>6.2000000000000003E-5</v>
      </c>
      <c r="J147" s="23">
        <v>2.5999999999999998E-5</v>
      </c>
      <c r="K147" s="23">
        <v>6.0000000000000002E-6</v>
      </c>
    </row>
    <row r="148" spans="1:11" ht="13.4" customHeight="1">
      <c r="A148" t="s">
        <v>84</v>
      </c>
      <c r="B148" t="s">
        <v>318</v>
      </c>
      <c r="C148" s="23">
        <v>2.0799999999999999E-4</v>
      </c>
      <c r="D148" s="23">
        <v>7.8999999999999996E-5</v>
      </c>
      <c r="E148" s="23">
        <v>7.4999999999999993E-5</v>
      </c>
      <c r="F148" s="23">
        <v>2.72E-4</v>
      </c>
      <c r="G148" s="23">
        <v>1.37E-4</v>
      </c>
      <c r="H148" s="23">
        <v>6.2699999999999995E-4</v>
      </c>
      <c r="I148" s="23">
        <v>5.4900000000000001E-4</v>
      </c>
      <c r="J148" s="23">
        <v>1.9900000000000001E-4</v>
      </c>
      <c r="K148" s="23">
        <v>3.9999999999999998E-6</v>
      </c>
    </row>
    <row r="149" spans="1:11" ht="13.4" customHeight="1">
      <c r="A149" t="s">
        <v>85</v>
      </c>
      <c r="B149" t="s">
        <v>318</v>
      </c>
      <c r="C149" s="23">
        <v>1.2999999999999999E-5</v>
      </c>
      <c r="D149" s="23">
        <v>1.1E-5</v>
      </c>
      <c r="E149" s="23">
        <v>5.0000000000000004E-6</v>
      </c>
      <c r="F149" s="23">
        <v>1.4E-5</v>
      </c>
      <c r="G149" s="23">
        <v>0</v>
      </c>
      <c r="H149" s="23">
        <v>0</v>
      </c>
      <c r="I149" s="23">
        <v>0</v>
      </c>
      <c r="J149" s="23">
        <v>4.44E-4</v>
      </c>
      <c r="K149" s="23">
        <v>0</v>
      </c>
    </row>
    <row r="150" spans="1:11" ht="13.4" customHeight="1">
      <c r="A150" t="s">
        <v>86</v>
      </c>
      <c r="B150" t="s">
        <v>318</v>
      </c>
      <c r="C150" s="23">
        <v>1.01E-4</v>
      </c>
      <c r="D150" s="23">
        <v>8.0000000000000007E-5</v>
      </c>
      <c r="E150" s="23">
        <v>1.06E-4</v>
      </c>
      <c r="F150" s="23">
        <v>1.44E-4</v>
      </c>
      <c r="G150" s="23">
        <v>1.22E-4</v>
      </c>
      <c r="H150" s="23">
        <v>8.3999999999999995E-5</v>
      </c>
      <c r="I150" s="23">
        <v>1.26E-4</v>
      </c>
      <c r="J150" s="23">
        <v>1.45E-4</v>
      </c>
      <c r="K150" s="23">
        <v>1.2999999999999999E-5</v>
      </c>
    </row>
    <row r="151" spans="1:11" ht="13.4" customHeight="1">
      <c r="A151" t="s">
        <v>87</v>
      </c>
      <c r="B151" t="s">
        <v>318</v>
      </c>
      <c r="C151" s="23">
        <v>2.5999999999999998E-5</v>
      </c>
      <c r="D151" s="23">
        <v>1.8E-5</v>
      </c>
      <c r="E151" s="23">
        <v>3.3000000000000003E-5</v>
      </c>
      <c r="F151" s="23">
        <v>3.1999999999999999E-5</v>
      </c>
      <c r="G151" s="23">
        <v>5.3000000000000001E-5</v>
      </c>
      <c r="H151" s="23">
        <v>2.3E-5</v>
      </c>
      <c r="I151" s="23">
        <v>9.0000000000000002E-6</v>
      </c>
      <c r="J151" s="23">
        <v>0</v>
      </c>
      <c r="K151" s="23">
        <v>3.9999999999999998E-6</v>
      </c>
    </row>
    <row r="152" spans="1:11" ht="13.4" customHeight="1">
      <c r="A152" t="s">
        <v>88</v>
      </c>
      <c r="B152" t="s">
        <v>318</v>
      </c>
      <c r="C152" s="23">
        <v>6.8999999999999997E-5</v>
      </c>
      <c r="D152" s="23">
        <v>6.0000000000000002E-5</v>
      </c>
      <c r="E152" s="23">
        <v>8.8999999999999995E-5</v>
      </c>
      <c r="F152" s="23">
        <v>7.7999999999999999E-5</v>
      </c>
      <c r="G152" s="23">
        <v>4.8000000000000001E-5</v>
      </c>
      <c r="H152" s="23">
        <v>7.2999999999999999E-5</v>
      </c>
      <c r="I152" s="23">
        <v>3.6000000000000001E-5</v>
      </c>
      <c r="J152" s="23">
        <v>0</v>
      </c>
      <c r="K152" s="23">
        <v>6.9999999999999999E-6</v>
      </c>
    </row>
    <row r="153" spans="1:11" ht="13.4" customHeight="1">
      <c r="A153" t="s">
        <v>89</v>
      </c>
      <c r="B153" t="s">
        <v>318</v>
      </c>
      <c r="C153" s="23">
        <v>1.4200000000000001E-4</v>
      </c>
      <c r="D153" s="23">
        <v>6.8999999999999997E-5</v>
      </c>
      <c r="E153" s="23">
        <v>3.0600000000000001E-4</v>
      </c>
      <c r="F153" s="23">
        <v>1.6100000000000001E-4</v>
      </c>
      <c r="G153" s="23">
        <v>1.2300000000000001E-4</v>
      </c>
      <c r="H153" s="23">
        <v>5.7000000000000003E-5</v>
      </c>
      <c r="I153" s="23">
        <v>3.0000000000000001E-5</v>
      </c>
      <c r="J153" s="23">
        <v>7.7000000000000001E-5</v>
      </c>
      <c r="K153" s="23">
        <v>5.0000000000000004E-6</v>
      </c>
    </row>
    <row r="154" spans="1:11" ht="13.4" customHeight="1">
      <c r="A154" t="s">
        <v>90</v>
      </c>
      <c r="B154" t="s">
        <v>318</v>
      </c>
      <c r="C154" s="23">
        <v>9.7999999999999997E-5</v>
      </c>
      <c r="D154" s="23">
        <v>6.8999999999999997E-5</v>
      </c>
      <c r="E154" s="23">
        <v>3.6999999999999998E-5</v>
      </c>
      <c r="F154" s="23">
        <v>6.7000000000000002E-5</v>
      </c>
      <c r="G154" s="23">
        <v>4.0900000000000002E-4</v>
      </c>
      <c r="H154" s="23">
        <v>1.65E-4</v>
      </c>
      <c r="I154" s="23">
        <v>1.47E-4</v>
      </c>
      <c r="J154" s="23">
        <v>2.72E-4</v>
      </c>
      <c r="K154" s="23">
        <v>3.1999999999999999E-5</v>
      </c>
    </row>
    <row r="155" spans="1:11" ht="13.4" customHeight="1">
      <c r="A155" t="s">
        <v>91</v>
      </c>
      <c r="B155" t="s">
        <v>318</v>
      </c>
      <c r="C155" s="23">
        <v>3.4999999999999997E-5</v>
      </c>
      <c r="D155" s="23">
        <v>4.3000000000000002E-5</v>
      </c>
      <c r="E155" s="23">
        <v>3.8999999999999999E-5</v>
      </c>
      <c r="F155" s="23">
        <v>3.4E-5</v>
      </c>
      <c r="G155" s="23">
        <v>2.0000000000000002E-5</v>
      </c>
      <c r="H155" s="23">
        <v>3.1999999999999999E-5</v>
      </c>
      <c r="I155" s="23">
        <v>0</v>
      </c>
      <c r="J155" s="23">
        <v>0</v>
      </c>
      <c r="K155" s="23">
        <v>0</v>
      </c>
    </row>
    <row r="156" spans="1:11" ht="13.4" customHeight="1">
      <c r="A156" t="s">
        <v>92</v>
      </c>
      <c r="B156" t="s">
        <v>318</v>
      </c>
      <c r="C156" s="23">
        <v>8.8999999999999995E-5</v>
      </c>
      <c r="D156" s="23">
        <v>6.6000000000000005E-5</v>
      </c>
      <c r="E156" s="23">
        <v>7.2999999999999999E-5</v>
      </c>
      <c r="F156" s="23">
        <v>1.7799999999999999E-4</v>
      </c>
      <c r="G156" s="23">
        <v>6.2000000000000003E-5</v>
      </c>
      <c r="H156" s="23">
        <v>3.8000000000000002E-5</v>
      </c>
      <c r="I156" s="23">
        <v>9.0000000000000002E-6</v>
      </c>
      <c r="J156" s="23">
        <v>4.6000000000000001E-4</v>
      </c>
      <c r="K156" s="23">
        <v>9.6000000000000002E-5</v>
      </c>
    </row>
    <row r="157" spans="1:11" ht="13.4" customHeight="1">
      <c r="A157" t="s">
        <v>93</v>
      </c>
      <c r="B157" t="s">
        <v>318</v>
      </c>
      <c r="C157" s="23">
        <v>3.3599999999999998E-4</v>
      </c>
      <c r="D157" s="23">
        <v>5.53E-4</v>
      </c>
      <c r="E157" s="23">
        <v>3.01E-4</v>
      </c>
      <c r="F157" s="23">
        <v>2.04E-4</v>
      </c>
      <c r="G157" s="23">
        <v>3.6900000000000002E-4</v>
      </c>
      <c r="H157" s="23">
        <v>1.2400000000000001E-4</v>
      </c>
      <c r="I157" s="23">
        <v>5.8E-5</v>
      </c>
      <c r="J157" s="23">
        <v>1.2400000000000001E-4</v>
      </c>
      <c r="K157" s="23">
        <v>3.5399999999999999E-4</v>
      </c>
    </row>
    <row r="158" spans="1:11" ht="13.4" customHeight="1">
      <c r="A158" t="s">
        <v>94</v>
      </c>
      <c r="B158" t="s">
        <v>318</v>
      </c>
      <c r="C158" s="23">
        <v>5.1999999999999997E-5</v>
      </c>
      <c r="D158" s="23">
        <v>6.3999999999999997E-5</v>
      </c>
      <c r="E158" s="23">
        <v>6.6000000000000005E-5</v>
      </c>
      <c r="F158" s="23">
        <v>4.3999999999999999E-5</v>
      </c>
      <c r="G158" s="23">
        <v>3.8000000000000002E-5</v>
      </c>
      <c r="H158" s="23">
        <v>2.6999999999999999E-5</v>
      </c>
      <c r="I158" s="23">
        <v>1.2E-5</v>
      </c>
      <c r="J158" s="23">
        <v>1.03E-4</v>
      </c>
      <c r="K158" s="23">
        <v>3.0000000000000001E-6</v>
      </c>
    </row>
    <row r="159" spans="1:11" ht="13.4" customHeight="1">
      <c r="A159" t="s">
        <v>95</v>
      </c>
      <c r="B159" t="s">
        <v>318</v>
      </c>
      <c r="C159" s="23">
        <v>-5.0000000000000004E-6</v>
      </c>
      <c r="D159" s="23">
        <v>-6.9999999999999999E-6</v>
      </c>
      <c r="E159" s="23">
        <v>-3.9999999999999998E-6</v>
      </c>
      <c r="F159" s="23">
        <v>-3.0000000000000001E-6</v>
      </c>
      <c r="G159" s="23">
        <v>-1.5E-5</v>
      </c>
      <c r="H159" s="23">
        <v>-3.0000000000000001E-6</v>
      </c>
      <c r="I159" s="23">
        <v>0</v>
      </c>
      <c r="J159" s="23">
        <v>0</v>
      </c>
      <c r="K159" s="23">
        <v>-9.9999999999999995E-7</v>
      </c>
    </row>
    <row r="160" spans="1:11" ht="13.4" customHeight="1">
      <c r="A160" t="s">
        <v>96</v>
      </c>
      <c r="B160" t="s">
        <v>318</v>
      </c>
      <c r="C160" s="23">
        <v>1.9900000000000001E-4</v>
      </c>
      <c r="D160" s="23">
        <v>1.94E-4</v>
      </c>
      <c r="E160" s="23">
        <v>1.6200000000000001E-4</v>
      </c>
      <c r="F160" s="23">
        <v>2.33E-4</v>
      </c>
      <c r="G160" s="23">
        <v>1.4899999999999999E-4</v>
      </c>
      <c r="H160" s="23">
        <v>2.8899999999999998E-4</v>
      </c>
      <c r="I160" s="23">
        <v>1.02E-4</v>
      </c>
      <c r="J160" s="23">
        <v>1E-4</v>
      </c>
      <c r="K160" s="23">
        <v>9.0000000000000002E-6</v>
      </c>
    </row>
    <row r="161" spans="1:11" ht="13.4" customHeight="1">
      <c r="A161" t="s">
        <v>97</v>
      </c>
      <c r="B161" t="s">
        <v>318</v>
      </c>
      <c r="C161" s="23">
        <v>3.0000000000000001E-6</v>
      </c>
      <c r="D161" s="23">
        <v>3.0000000000000001E-6</v>
      </c>
      <c r="E161" s="23">
        <v>5.0000000000000004E-6</v>
      </c>
      <c r="F161" s="23">
        <v>3.9999999999999998E-6</v>
      </c>
      <c r="G161" s="23">
        <v>3.0000000000000001E-6</v>
      </c>
      <c r="H161" s="23">
        <v>1.9999999999999999E-6</v>
      </c>
      <c r="I161" s="23">
        <v>1.9999999999999999E-6</v>
      </c>
      <c r="J161" s="23">
        <v>3.0000000000000001E-6</v>
      </c>
      <c r="K161" s="23">
        <v>9.9999999999999995E-7</v>
      </c>
    </row>
    <row r="162" spans="1:11" ht="13.4" customHeight="1">
      <c r="A162" t="s">
        <v>98</v>
      </c>
      <c r="B162" t="s">
        <v>318</v>
      </c>
      <c r="C162" s="23">
        <v>8.8999999999999995E-5</v>
      </c>
      <c r="D162" s="23">
        <v>6.3999999999999997E-5</v>
      </c>
      <c r="E162" s="23">
        <v>1.2999999999999999E-4</v>
      </c>
      <c r="F162" s="23">
        <v>6.9999999999999994E-5</v>
      </c>
      <c r="G162" s="23">
        <v>7.4999999999999993E-5</v>
      </c>
      <c r="H162" s="23">
        <v>1.07E-4</v>
      </c>
      <c r="I162" s="23">
        <v>4.5000000000000003E-5</v>
      </c>
      <c r="J162" s="23">
        <v>0</v>
      </c>
      <c r="K162" s="23">
        <v>1.74E-4</v>
      </c>
    </row>
    <row r="163" spans="1:11" ht="13.4" customHeight="1">
      <c r="A163" t="s">
        <v>99</v>
      </c>
      <c r="B163" t="s">
        <v>317</v>
      </c>
      <c r="C163" s="23">
        <v>1.1900000000000001E-4</v>
      </c>
      <c r="D163" s="23">
        <v>8.1000000000000004E-5</v>
      </c>
      <c r="E163" s="23">
        <v>1.1400000000000001E-4</v>
      </c>
      <c r="F163" s="23">
        <v>1.9100000000000001E-4</v>
      </c>
      <c r="G163" s="23">
        <v>1.18E-4</v>
      </c>
      <c r="H163" s="23">
        <v>1.0399999999999999E-4</v>
      </c>
      <c r="I163" s="23">
        <v>3.3399999999999999E-4</v>
      </c>
      <c r="J163" s="23">
        <v>1.75E-4</v>
      </c>
      <c r="K163" s="23">
        <v>4.1E-5</v>
      </c>
    </row>
    <row r="164" spans="1:11" ht="13.4" customHeight="1">
      <c r="A164" t="s">
        <v>100</v>
      </c>
      <c r="B164" t="s">
        <v>317</v>
      </c>
      <c r="C164" s="23">
        <v>6.2299999999999996E-4</v>
      </c>
      <c r="D164" s="23">
        <v>5.1900000000000004E-4</v>
      </c>
      <c r="E164" s="23">
        <v>7.3300000000000004E-4</v>
      </c>
      <c r="F164" s="23">
        <v>7.7700000000000002E-4</v>
      </c>
      <c r="G164" s="23">
        <v>1.0189999999999999E-3</v>
      </c>
      <c r="H164" s="23">
        <v>3.4499999999999998E-4</v>
      </c>
      <c r="I164" s="23">
        <v>6.2E-4</v>
      </c>
      <c r="J164" s="23">
        <v>6.0999999999999997E-4</v>
      </c>
      <c r="K164" s="23">
        <v>5.3200000000000003E-4</v>
      </c>
    </row>
    <row r="165" spans="1:11" ht="13.4" customHeight="1">
      <c r="A165" t="s">
        <v>101</v>
      </c>
      <c r="B165" t="s">
        <v>317</v>
      </c>
      <c r="C165" s="23">
        <v>5.3999999999999998E-5</v>
      </c>
      <c r="D165" s="23">
        <v>3.0000000000000001E-5</v>
      </c>
      <c r="E165" s="23">
        <v>7.4999999999999993E-5</v>
      </c>
      <c r="F165" s="23">
        <v>4.6999999999999997E-5</v>
      </c>
      <c r="G165" s="23">
        <v>6.9999999999999994E-5</v>
      </c>
      <c r="H165" s="23">
        <v>7.8999999999999996E-5</v>
      </c>
      <c r="I165" s="23">
        <v>4.8000000000000001E-5</v>
      </c>
      <c r="J165" s="23">
        <v>4.6E-5</v>
      </c>
      <c r="K165" s="23">
        <v>3.4999999999999997E-5</v>
      </c>
    </row>
    <row r="166" spans="1:11" ht="13.4" customHeight="1">
      <c r="A166" t="s">
        <v>102</v>
      </c>
      <c r="B166" t="s">
        <v>317</v>
      </c>
      <c r="C166" s="23">
        <v>2.7500000000000002E-4</v>
      </c>
      <c r="D166" s="23">
        <v>2.4499999999999999E-4</v>
      </c>
      <c r="E166" s="23">
        <v>3.0499999999999999E-4</v>
      </c>
      <c r="F166" s="23">
        <v>2.7799999999999998E-4</v>
      </c>
      <c r="G166" s="23">
        <v>4.2299999999999998E-4</v>
      </c>
      <c r="H166" s="23">
        <v>2.41E-4</v>
      </c>
      <c r="I166" s="23">
        <v>2.81E-4</v>
      </c>
      <c r="J166" s="23">
        <v>7.7000000000000001E-5</v>
      </c>
      <c r="K166" s="23">
        <v>3.6499999999999998E-4</v>
      </c>
    </row>
    <row r="167" spans="1:11" ht="13.4" customHeight="1">
      <c r="A167" t="s">
        <v>103</v>
      </c>
      <c r="B167" t="s">
        <v>317</v>
      </c>
      <c r="C167" s="23">
        <v>2.1000000000000001E-4</v>
      </c>
      <c r="D167" s="23">
        <v>1.9900000000000001E-4</v>
      </c>
      <c r="E167" s="23">
        <v>2.1699999999999999E-4</v>
      </c>
      <c r="F167" s="23">
        <v>2.4899999999999998E-4</v>
      </c>
      <c r="G167" s="23">
        <v>3.4499999999999998E-4</v>
      </c>
      <c r="H167" s="23">
        <v>1.5100000000000001E-4</v>
      </c>
      <c r="I167" s="23">
        <v>1.44E-4</v>
      </c>
      <c r="J167" s="23">
        <v>1.16E-4</v>
      </c>
      <c r="K167" s="23">
        <v>1.22E-4</v>
      </c>
    </row>
    <row r="168" spans="1:11" ht="13.4" customHeight="1">
      <c r="A168" t="s">
        <v>104</v>
      </c>
      <c r="B168" t="s">
        <v>316</v>
      </c>
      <c r="C168" s="23">
        <v>-1.5200000000000001E-4</v>
      </c>
      <c r="D168" s="23">
        <v>-1.76E-4</v>
      </c>
      <c r="E168" s="23">
        <v>-1.8200000000000001E-4</v>
      </c>
      <c r="F168" s="23">
        <v>-1.36E-4</v>
      </c>
      <c r="G168" s="23">
        <v>-1.26E-4</v>
      </c>
      <c r="H168" s="23">
        <v>-8.6000000000000003E-5</v>
      </c>
      <c r="I168" s="23">
        <v>-1.63E-4</v>
      </c>
      <c r="J168" s="23">
        <v>-7.8999999999999996E-5</v>
      </c>
      <c r="K168" s="23">
        <v>-1.7799999999999999E-4</v>
      </c>
    </row>
    <row r="169" spans="1:11" ht="13.4" customHeight="1">
      <c r="A169" t="s">
        <v>105</v>
      </c>
      <c r="B169" t="s">
        <v>316</v>
      </c>
      <c r="C169" s="23">
        <v>-1.7799999999999999E-4</v>
      </c>
      <c r="D169" s="23">
        <v>-1.9900000000000001E-4</v>
      </c>
      <c r="E169" s="23">
        <v>-2.03E-4</v>
      </c>
      <c r="F169" s="23">
        <v>-1.7200000000000001E-4</v>
      </c>
      <c r="G169" s="23">
        <v>-1.73E-4</v>
      </c>
      <c r="H169" s="23">
        <v>-9.8999999999999994E-5</v>
      </c>
      <c r="I169" s="23">
        <v>-1.26E-4</v>
      </c>
      <c r="J169" s="23">
        <v>-1.3899999999999999E-4</v>
      </c>
      <c r="K169" s="23">
        <v>-2.8200000000000002E-4</v>
      </c>
    </row>
    <row r="170" spans="1:11" ht="13.4" customHeight="1">
      <c r="A170" t="s">
        <v>106</v>
      </c>
      <c r="B170" t="s">
        <v>316</v>
      </c>
      <c r="C170" s="23">
        <v>-3.4699999999999998E-4</v>
      </c>
      <c r="D170" s="23">
        <v>-3.4200000000000002E-4</v>
      </c>
      <c r="E170" s="23">
        <v>-3.5300000000000002E-4</v>
      </c>
      <c r="F170" s="23">
        <v>-3.6499999999999998E-4</v>
      </c>
      <c r="G170" s="23">
        <v>-3.2899999999999997E-4</v>
      </c>
      <c r="H170" s="23">
        <v>-3.7300000000000001E-4</v>
      </c>
      <c r="I170" s="23">
        <v>-2.42E-4</v>
      </c>
      <c r="J170" s="23">
        <v>-3.48E-4</v>
      </c>
      <c r="K170" s="23">
        <v>-1.37E-4</v>
      </c>
    </row>
    <row r="171" spans="1:11" ht="13.4" customHeight="1">
      <c r="A171" t="s">
        <v>107</v>
      </c>
      <c r="B171" t="s">
        <v>316</v>
      </c>
      <c r="C171" s="23">
        <v>1.2750000000000001E-3</v>
      </c>
      <c r="D171" s="23">
        <v>1.268E-3</v>
      </c>
      <c r="E171" s="23">
        <v>1.364E-3</v>
      </c>
      <c r="F171" s="23">
        <v>1.3519999999999999E-3</v>
      </c>
      <c r="G171" s="23">
        <v>1.4059999999999999E-3</v>
      </c>
      <c r="H171" s="23">
        <v>9.59E-4</v>
      </c>
      <c r="I171" s="23">
        <v>1.3550000000000001E-3</v>
      </c>
      <c r="J171" s="23">
        <v>1.3860000000000001E-3</v>
      </c>
      <c r="K171" s="23">
        <v>1.48E-3</v>
      </c>
    </row>
    <row r="172" spans="1:11" ht="13.4" customHeight="1">
      <c r="A172" t="s">
        <v>108</v>
      </c>
      <c r="B172" t="s">
        <v>315</v>
      </c>
      <c r="C172" s="23">
        <v>2.0869999999999999E-3</v>
      </c>
      <c r="D172" s="23">
        <v>2.0839999999999999E-3</v>
      </c>
      <c r="E172" s="23">
        <v>2.362E-3</v>
      </c>
      <c r="F172" s="23">
        <v>2.0630000000000002E-3</v>
      </c>
      <c r="G172" s="23">
        <v>2.3990000000000001E-3</v>
      </c>
      <c r="H172" s="23">
        <v>1.634E-3</v>
      </c>
      <c r="I172" s="23">
        <v>2.3960000000000001E-3</v>
      </c>
      <c r="J172" s="23">
        <v>1.8389999999999999E-3</v>
      </c>
      <c r="K172" s="23">
        <v>1.503E-3</v>
      </c>
    </row>
    <row r="173" spans="1:11" ht="13.4" customHeight="1">
      <c r="A173" t="s">
        <v>109</v>
      </c>
      <c r="B173" t="s">
        <v>314</v>
      </c>
      <c r="C173" s="23">
        <v>-1.25E-4</v>
      </c>
      <c r="D173" s="23">
        <v>-1.3200000000000001E-4</v>
      </c>
      <c r="E173" s="23">
        <v>-1.3999999999999999E-4</v>
      </c>
      <c r="F173" s="23">
        <v>-1.2300000000000001E-4</v>
      </c>
      <c r="G173" s="23">
        <v>-1.45E-4</v>
      </c>
      <c r="H173" s="23">
        <v>-8.6000000000000003E-5</v>
      </c>
      <c r="I173" s="23">
        <v>-1.3799999999999999E-4</v>
      </c>
      <c r="J173" s="23">
        <v>-9.8999999999999994E-5</v>
      </c>
      <c r="K173" s="23">
        <v>-1.07E-4</v>
      </c>
    </row>
    <row r="174" spans="1:11" ht="13.4" customHeight="1">
      <c r="A174" t="s">
        <v>110</v>
      </c>
      <c r="B174" t="s">
        <v>313</v>
      </c>
      <c r="C174" s="23">
        <v>4.0200000000000001E-4</v>
      </c>
      <c r="D174" s="23">
        <v>4.2099999999999999E-4</v>
      </c>
      <c r="E174" s="23">
        <v>3.1100000000000002E-4</v>
      </c>
      <c r="F174" s="23">
        <v>5.1500000000000005E-4</v>
      </c>
      <c r="G174" s="23">
        <v>4.6999999999999999E-4</v>
      </c>
      <c r="H174" s="23">
        <v>2.8600000000000001E-4</v>
      </c>
      <c r="I174" s="23">
        <v>6.0599999999999998E-4</v>
      </c>
      <c r="J174" s="23">
        <v>9.3999999999999997E-4</v>
      </c>
      <c r="K174" s="23">
        <v>2.5000000000000001E-4</v>
      </c>
    </row>
    <row r="175" spans="1:11" ht="13.4" customHeight="1">
      <c r="A175" t="s">
        <v>111</v>
      </c>
      <c r="B175" t="s">
        <v>313</v>
      </c>
      <c r="C175" s="23">
        <v>2.1599999999999999E-4</v>
      </c>
      <c r="D175" s="23">
        <v>2.41E-4</v>
      </c>
      <c r="E175" s="23">
        <v>2.02E-4</v>
      </c>
      <c r="F175" s="23">
        <v>2.34E-4</v>
      </c>
      <c r="G175" s="23">
        <v>2.5399999999999999E-4</v>
      </c>
      <c r="H175" s="23">
        <v>1.5100000000000001E-4</v>
      </c>
      <c r="I175" s="23">
        <v>2.1800000000000001E-4</v>
      </c>
      <c r="J175" s="23">
        <v>2.0599999999999999E-4</v>
      </c>
      <c r="K175" s="23">
        <v>1.94E-4</v>
      </c>
    </row>
    <row r="176" spans="1:11" ht="13.4" customHeight="1">
      <c r="A176" t="s">
        <v>112</v>
      </c>
      <c r="B176" t="s">
        <v>312</v>
      </c>
      <c r="C176" s="23">
        <v>6.5399999999999996E-4</v>
      </c>
      <c r="D176" s="23">
        <v>6.3400000000000001E-4</v>
      </c>
      <c r="E176" s="23">
        <v>6.7900000000000002E-4</v>
      </c>
      <c r="F176" s="23">
        <v>7.2400000000000003E-4</v>
      </c>
      <c r="G176" s="23">
        <v>7.7499999999999997E-4</v>
      </c>
      <c r="H176" s="23">
        <v>5.5699999999999999E-4</v>
      </c>
      <c r="I176" s="23">
        <v>7.9199999999999995E-4</v>
      </c>
      <c r="J176" s="23">
        <v>4.8500000000000003E-4</v>
      </c>
      <c r="K176" s="23">
        <v>3.6900000000000002E-4</v>
      </c>
    </row>
    <row r="177" spans="1:11" ht="13.4" customHeight="1">
      <c r="A177" t="s">
        <v>113</v>
      </c>
      <c r="B177" t="s">
        <v>312</v>
      </c>
      <c r="C177" s="23">
        <v>2.4399999999999999E-4</v>
      </c>
      <c r="D177" s="23">
        <v>2.4899999999999998E-4</v>
      </c>
      <c r="E177" s="23">
        <v>1.8699999999999999E-4</v>
      </c>
      <c r="F177" s="23">
        <v>2.63E-4</v>
      </c>
      <c r="G177" s="23">
        <v>7.2000000000000002E-5</v>
      </c>
      <c r="H177" s="23">
        <v>4.2400000000000001E-4</v>
      </c>
      <c r="I177" s="23">
        <v>5.3999999999999998E-5</v>
      </c>
      <c r="J177" s="23">
        <v>6.0999999999999999E-5</v>
      </c>
      <c r="K177" s="23">
        <v>4.1999999999999998E-5</v>
      </c>
    </row>
    <row r="178" spans="1:11" ht="13.4" customHeight="1">
      <c r="A178" t="s">
        <v>114</v>
      </c>
      <c r="B178" t="s">
        <v>312</v>
      </c>
      <c r="C178" s="23">
        <v>1.4999999999999999E-4</v>
      </c>
      <c r="D178" s="23">
        <v>1.36E-4</v>
      </c>
      <c r="E178" s="23">
        <v>1.05E-4</v>
      </c>
      <c r="F178" s="23">
        <v>1.8000000000000001E-4</v>
      </c>
      <c r="G178" s="23">
        <v>2.1000000000000001E-4</v>
      </c>
      <c r="H178" s="23">
        <v>1.5699999999999999E-4</v>
      </c>
      <c r="I178" s="23">
        <v>4.9399999999999997E-4</v>
      </c>
      <c r="J178" s="23">
        <v>3.0899999999999998E-4</v>
      </c>
      <c r="K178" s="23">
        <v>2.0000000000000002E-5</v>
      </c>
    </row>
    <row r="179" spans="1:11" ht="13.4" customHeight="1">
      <c r="A179" t="s">
        <v>115</v>
      </c>
      <c r="B179" t="s">
        <v>312</v>
      </c>
      <c r="C179" s="23">
        <v>1.1900000000000001E-4</v>
      </c>
      <c r="D179" s="23">
        <v>1.4999999999999999E-4</v>
      </c>
      <c r="E179" s="23">
        <v>8.8999999999999995E-5</v>
      </c>
      <c r="F179" s="23">
        <v>1.3999999999999999E-4</v>
      </c>
      <c r="G179" s="23">
        <v>9.2999999999999997E-5</v>
      </c>
      <c r="H179" s="23">
        <v>9.5000000000000005E-5</v>
      </c>
      <c r="I179" s="23">
        <v>5.0000000000000002E-5</v>
      </c>
      <c r="J179" s="23">
        <v>1.8900000000000001E-4</v>
      </c>
      <c r="K179" s="23">
        <v>3.6999999999999998E-5</v>
      </c>
    </row>
    <row r="180" spans="1:11" ht="13.4" customHeight="1">
      <c r="A180" t="s">
        <v>116</v>
      </c>
      <c r="B180" t="s">
        <v>312</v>
      </c>
      <c r="C180" s="23">
        <v>2.99E-4</v>
      </c>
      <c r="D180" s="23">
        <v>3.28E-4</v>
      </c>
      <c r="E180" s="23">
        <v>3.9100000000000002E-4</v>
      </c>
      <c r="F180" s="23">
        <v>2.6899999999999998E-4</v>
      </c>
      <c r="G180" s="23">
        <v>2.5799999999999998E-4</v>
      </c>
      <c r="H180" s="23">
        <v>1.73E-4</v>
      </c>
      <c r="I180" s="23">
        <v>3.0400000000000002E-4</v>
      </c>
      <c r="J180" s="23">
        <v>1.2999999999999999E-4</v>
      </c>
      <c r="K180" s="23">
        <v>1.84E-4</v>
      </c>
    </row>
    <row r="181" spans="1:11" ht="13.4" customHeight="1">
      <c r="A181" t="s">
        <v>117</v>
      </c>
      <c r="B181" t="s">
        <v>312</v>
      </c>
      <c r="C181" s="23">
        <v>1.8500000000000001E-3</v>
      </c>
      <c r="D181" s="23">
        <v>2.0769999999999999E-3</v>
      </c>
      <c r="E181" s="23">
        <v>1.977E-3</v>
      </c>
      <c r="F181" s="23">
        <v>2.0330000000000001E-3</v>
      </c>
      <c r="G181" s="23">
        <v>1.3829999999999999E-3</v>
      </c>
      <c r="H181" s="23">
        <v>1.369E-3</v>
      </c>
      <c r="I181" s="23">
        <v>1.1019999999999999E-3</v>
      </c>
      <c r="J181" s="23">
        <v>1.487E-3</v>
      </c>
      <c r="K181" s="23">
        <v>7.0600000000000003E-4</v>
      </c>
    </row>
    <row r="182" spans="1:11" ht="13.4" customHeight="1">
      <c r="A182" t="s">
        <v>118</v>
      </c>
      <c r="B182" t="s">
        <v>311</v>
      </c>
      <c r="C182" s="23">
        <v>1.25E-4</v>
      </c>
      <c r="D182" s="23">
        <v>2.04E-4</v>
      </c>
      <c r="E182" s="23">
        <v>1.35E-4</v>
      </c>
      <c r="F182" s="23">
        <v>6.0000000000000002E-5</v>
      </c>
      <c r="G182" s="23">
        <v>6.4999999999999994E-5</v>
      </c>
      <c r="H182" s="23">
        <v>3.6999999999999998E-5</v>
      </c>
      <c r="I182" s="23">
        <v>1.7200000000000001E-4</v>
      </c>
      <c r="J182" s="23">
        <v>1.4E-5</v>
      </c>
      <c r="K182" s="23">
        <v>2.2800000000000001E-4</v>
      </c>
    </row>
    <row r="183" spans="1:11" ht="13.4" customHeight="1">
      <c r="A183" t="s">
        <v>119</v>
      </c>
      <c r="B183" t="s">
        <v>311</v>
      </c>
      <c r="C183" s="23">
        <v>6.9999999999999994E-5</v>
      </c>
      <c r="D183" s="23">
        <v>1.08E-4</v>
      </c>
      <c r="E183" s="23">
        <v>7.1000000000000005E-5</v>
      </c>
      <c r="F183" s="23">
        <v>5.5000000000000002E-5</v>
      </c>
      <c r="G183" s="23">
        <v>6.2000000000000003E-5</v>
      </c>
      <c r="H183" s="23">
        <v>1.9000000000000001E-5</v>
      </c>
      <c r="I183" s="23">
        <v>4.1999999999999998E-5</v>
      </c>
      <c r="J183" s="23">
        <v>3.4999999999999997E-5</v>
      </c>
      <c r="K183" s="23">
        <v>2.5999999999999998E-5</v>
      </c>
    </row>
    <row r="184" spans="1:11" ht="13.4" customHeight="1">
      <c r="A184" t="s">
        <v>120</v>
      </c>
      <c r="B184" t="s">
        <v>311</v>
      </c>
      <c r="C184" s="23">
        <v>1.34E-4</v>
      </c>
      <c r="D184" s="23">
        <v>2.2699999999999999E-4</v>
      </c>
      <c r="E184" s="23">
        <v>9.5000000000000005E-5</v>
      </c>
      <c r="F184" s="23">
        <v>7.2999999999999999E-5</v>
      </c>
      <c r="G184" s="23">
        <v>1.0399999999999999E-4</v>
      </c>
      <c r="H184" s="23">
        <v>7.8999999999999996E-5</v>
      </c>
      <c r="I184" s="23">
        <v>2.1100000000000001E-4</v>
      </c>
      <c r="J184" s="23">
        <v>6.9999999999999994E-5</v>
      </c>
      <c r="K184" s="23">
        <v>1.45E-4</v>
      </c>
    </row>
    <row r="185" spans="1:11" ht="13.4" customHeight="1">
      <c r="A185" t="s">
        <v>121</v>
      </c>
      <c r="B185" t="s">
        <v>311</v>
      </c>
      <c r="C185" s="23">
        <v>2.8800000000000001E-4</v>
      </c>
      <c r="D185" s="23">
        <v>4.4700000000000002E-4</v>
      </c>
      <c r="E185" s="23">
        <v>2.99E-4</v>
      </c>
      <c r="F185" s="23">
        <v>1.7000000000000001E-4</v>
      </c>
      <c r="G185" s="23">
        <v>2.2000000000000001E-4</v>
      </c>
      <c r="H185" s="23">
        <v>1.15E-4</v>
      </c>
      <c r="I185" s="23">
        <v>2.9599999999999998E-4</v>
      </c>
      <c r="J185" s="23">
        <v>2.9E-5</v>
      </c>
      <c r="K185" s="23">
        <v>3.6600000000000001E-4</v>
      </c>
    </row>
    <row r="186" spans="1:11" ht="13.4" customHeight="1">
      <c r="A186" t="s">
        <v>122</v>
      </c>
      <c r="B186" t="s">
        <v>311</v>
      </c>
      <c r="C186" s="23">
        <v>4.7699999999999999E-4</v>
      </c>
      <c r="D186" s="23">
        <v>5.5699999999999999E-4</v>
      </c>
      <c r="E186" s="23">
        <v>7.4399999999999998E-4</v>
      </c>
      <c r="F186" s="23">
        <v>2.52E-4</v>
      </c>
      <c r="G186" s="23">
        <v>4.35E-4</v>
      </c>
      <c r="H186" s="23">
        <v>1.8000000000000001E-4</v>
      </c>
      <c r="I186" s="23">
        <v>6.7699999999999998E-4</v>
      </c>
      <c r="J186" s="23">
        <v>8.1000000000000004E-5</v>
      </c>
      <c r="K186" s="23">
        <v>6.1799999999999995E-4</v>
      </c>
    </row>
    <row r="187" spans="1:11" ht="13.4" customHeight="1">
      <c r="A187" t="s">
        <v>123</v>
      </c>
      <c r="B187" t="s">
        <v>311</v>
      </c>
      <c r="C187" s="23">
        <v>1.06E-4</v>
      </c>
      <c r="D187" s="23">
        <v>6.7999999999999999E-5</v>
      </c>
      <c r="E187" s="23">
        <v>1.1900000000000001E-4</v>
      </c>
      <c r="F187" s="23">
        <v>9.0000000000000006E-5</v>
      </c>
      <c r="G187" s="23">
        <v>1E-4</v>
      </c>
      <c r="H187" s="23">
        <v>5.1999999999999997E-5</v>
      </c>
      <c r="I187" s="23">
        <v>4.6500000000000003E-4</v>
      </c>
      <c r="J187" s="23">
        <v>6.0000000000000002E-5</v>
      </c>
      <c r="K187" s="23">
        <v>8.8000000000000003E-4</v>
      </c>
    </row>
    <row r="188" spans="1:11" ht="13.4" customHeight="1">
      <c r="A188" t="s">
        <v>124</v>
      </c>
      <c r="B188" t="s">
        <v>310</v>
      </c>
      <c r="C188" s="23">
        <v>1.6800000000000001E-3</v>
      </c>
      <c r="D188" s="23">
        <v>2.235E-3</v>
      </c>
      <c r="E188" s="23">
        <v>2.166E-3</v>
      </c>
      <c r="F188" s="23">
        <v>1.0629999999999999E-3</v>
      </c>
      <c r="G188" s="23">
        <v>1.6559999999999999E-3</v>
      </c>
      <c r="H188" s="23">
        <v>8.1599999999999999E-4</v>
      </c>
      <c r="I188" s="23">
        <v>1.1509999999999999E-3</v>
      </c>
      <c r="J188" s="23">
        <v>5.4900000000000001E-4</v>
      </c>
      <c r="K188" s="23">
        <v>5.1099999999999995E-4</v>
      </c>
    </row>
    <row r="189" spans="1:11" ht="13.4" customHeight="1">
      <c r="A189" t="s">
        <v>125</v>
      </c>
      <c r="B189" t="s">
        <v>310</v>
      </c>
      <c r="C189" s="23">
        <v>1.46E-4</v>
      </c>
      <c r="D189" s="23">
        <v>1.7699999999999999E-4</v>
      </c>
      <c r="E189" s="23">
        <v>1.66E-4</v>
      </c>
      <c r="F189" s="23">
        <v>1.44E-4</v>
      </c>
      <c r="G189" s="23">
        <v>1.2999999999999999E-4</v>
      </c>
      <c r="H189" s="23">
        <v>7.4999999999999993E-5</v>
      </c>
      <c r="I189" s="23">
        <v>1.05E-4</v>
      </c>
      <c r="J189" s="23">
        <v>5.7000000000000003E-5</v>
      </c>
      <c r="K189" s="23">
        <v>7.6000000000000004E-5</v>
      </c>
    </row>
    <row r="190" spans="1:11" ht="13.4" customHeight="1">
      <c r="A190" t="s">
        <v>126</v>
      </c>
      <c r="B190" t="s">
        <v>310</v>
      </c>
      <c r="C190" s="23">
        <v>1.1479999999999999E-3</v>
      </c>
      <c r="D190" s="23">
        <v>1.6299999999999999E-3</v>
      </c>
      <c r="E190" s="23">
        <v>1.193E-3</v>
      </c>
      <c r="F190" s="23">
        <v>9.3599999999999998E-4</v>
      </c>
      <c r="G190" s="23">
        <v>7.6000000000000004E-4</v>
      </c>
      <c r="H190" s="23">
        <v>6.1300000000000005E-4</v>
      </c>
      <c r="I190" s="23">
        <v>6.7699999999999998E-4</v>
      </c>
      <c r="J190" s="23">
        <v>3.4600000000000001E-4</v>
      </c>
      <c r="K190" s="23">
        <v>8.4599999999999996E-4</v>
      </c>
    </row>
    <row r="191" spans="1:11" ht="13.4" customHeight="1">
      <c r="A191" t="s">
        <v>127</v>
      </c>
      <c r="B191" t="s">
        <v>309</v>
      </c>
      <c r="C191" s="23">
        <v>3.8099999999999999E-4</v>
      </c>
      <c r="D191" s="23">
        <v>4.4900000000000002E-4</v>
      </c>
      <c r="E191" s="23">
        <v>3.3500000000000001E-4</v>
      </c>
      <c r="F191" s="23">
        <v>4.8000000000000001E-4</v>
      </c>
      <c r="G191" s="23">
        <v>2.43E-4</v>
      </c>
      <c r="H191" s="23">
        <v>3.0800000000000001E-4</v>
      </c>
      <c r="I191" s="23">
        <v>1.7799999999999999E-4</v>
      </c>
      <c r="J191" s="23">
        <v>2.13E-4</v>
      </c>
      <c r="K191" s="23">
        <v>1.08E-4</v>
      </c>
    </row>
    <row r="192" spans="1:11" ht="13.4" customHeight="1">
      <c r="A192" t="s">
        <v>128</v>
      </c>
      <c r="B192" t="s">
        <v>309</v>
      </c>
      <c r="C192" s="23">
        <v>-3.5300000000000002E-4</v>
      </c>
      <c r="D192" s="23">
        <v>-3.77E-4</v>
      </c>
      <c r="E192" s="23">
        <v>-3.8499999999999998E-4</v>
      </c>
      <c r="F192" s="23">
        <v>-3.5E-4</v>
      </c>
      <c r="G192" s="23">
        <v>-4.15E-4</v>
      </c>
      <c r="H192" s="23">
        <v>-2.3900000000000001E-4</v>
      </c>
      <c r="I192" s="23">
        <v>-3.9500000000000001E-4</v>
      </c>
      <c r="J192" s="23">
        <v>-2.9999999999999997E-4</v>
      </c>
      <c r="K192" s="23">
        <v>-3.1399999999999999E-4</v>
      </c>
    </row>
    <row r="193" spans="1:11" ht="13.4" customHeight="1">
      <c r="A193" t="s">
        <v>129</v>
      </c>
      <c r="B193" t="s">
        <v>309</v>
      </c>
      <c r="C193" s="23">
        <v>1.235E-3</v>
      </c>
      <c r="D193" s="23">
        <v>1.9300000000000001E-3</v>
      </c>
      <c r="E193" s="23">
        <v>1.2880000000000001E-3</v>
      </c>
      <c r="F193" s="23">
        <v>1.024E-3</v>
      </c>
      <c r="G193" s="23">
        <v>5.1900000000000004E-4</v>
      </c>
      <c r="H193" s="23">
        <v>4.6500000000000003E-4</v>
      </c>
      <c r="I193" s="23">
        <v>3.19E-4</v>
      </c>
      <c r="J193" s="23">
        <v>2.52E-4</v>
      </c>
      <c r="K193" s="23">
        <v>5.8500000000000002E-4</v>
      </c>
    </row>
    <row r="194" spans="1:11" ht="13.4" customHeight="1">
      <c r="A194" t="s">
        <v>130</v>
      </c>
      <c r="B194" t="s">
        <v>308</v>
      </c>
      <c r="C194" s="23">
        <v>3.0240000000000002E-3</v>
      </c>
      <c r="D194" s="23">
        <v>3.4250000000000001E-3</v>
      </c>
      <c r="E194" s="23">
        <v>3.3909999999999999E-3</v>
      </c>
      <c r="F194" s="23">
        <v>2.6749999999999999E-3</v>
      </c>
      <c r="G194" s="23">
        <v>2.3679999999999999E-3</v>
      </c>
      <c r="H194" s="23">
        <v>2.4269999999999999E-3</v>
      </c>
      <c r="I194" s="23">
        <v>1.5640000000000001E-3</v>
      </c>
      <c r="J194" s="23">
        <v>2.2499999999999998E-3</v>
      </c>
      <c r="K194" s="23">
        <v>3.555E-3</v>
      </c>
    </row>
    <row r="195" spans="1:11" ht="13.4" customHeight="1">
      <c r="A195" t="s">
        <v>131</v>
      </c>
      <c r="B195" t="s">
        <v>308</v>
      </c>
      <c r="C195" s="23">
        <v>7.8600000000000002E-4</v>
      </c>
      <c r="D195" s="23">
        <v>1.0970000000000001E-3</v>
      </c>
      <c r="E195" s="23">
        <v>9.8200000000000002E-4</v>
      </c>
      <c r="F195" s="23">
        <v>4.9600000000000002E-4</v>
      </c>
      <c r="G195" s="23">
        <v>4.5800000000000002E-4</v>
      </c>
      <c r="H195" s="23">
        <v>3.0699999999999998E-4</v>
      </c>
      <c r="I195" s="23">
        <v>1.6899999999999999E-4</v>
      </c>
      <c r="J195" s="23">
        <v>3.7100000000000002E-4</v>
      </c>
      <c r="K195" s="23">
        <v>1.5430000000000001E-3</v>
      </c>
    </row>
    <row r="196" spans="1:11" ht="13.4" customHeight="1">
      <c r="A196" t="s">
        <v>132</v>
      </c>
      <c r="B196" t="s">
        <v>307</v>
      </c>
      <c r="C196" s="23">
        <v>2.5839999999999999E-3</v>
      </c>
      <c r="D196" s="23">
        <v>3.2049999999999999E-3</v>
      </c>
      <c r="E196" s="23">
        <v>2.8709999999999999E-3</v>
      </c>
      <c r="F196" s="23">
        <v>2.3270000000000001E-3</v>
      </c>
      <c r="G196" s="23">
        <v>2.062E-3</v>
      </c>
      <c r="H196" s="23">
        <v>1.5870000000000001E-3</v>
      </c>
      <c r="I196" s="23">
        <v>1.292E-3</v>
      </c>
      <c r="J196" s="23">
        <v>1.3569999999999999E-3</v>
      </c>
      <c r="K196" s="23">
        <v>2.454E-3</v>
      </c>
    </row>
    <row r="197" spans="1:11" ht="13.4" customHeight="1">
      <c r="A197" t="s">
        <v>133</v>
      </c>
      <c r="B197" t="s">
        <v>307</v>
      </c>
      <c r="C197" s="23">
        <v>4.4299999999999998E-4</v>
      </c>
      <c r="D197" s="23">
        <v>5.0199999999999995E-4</v>
      </c>
      <c r="E197" s="23">
        <v>5.5800000000000001E-4</v>
      </c>
      <c r="F197" s="23">
        <v>3.3799999999999998E-4</v>
      </c>
      <c r="G197" s="23">
        <v>4.6999999999999999E-4</v>
      </c>
      <c r="H197" s="23">
        <v>2.9700000000000001E-4</v>
      </c>
      <c r="I197" s="23">
        <v>2.4399999999999999E-4</v>
      </c>
      <c r="J197" s="23">
        <v>3.0899999999999998E-4</v>
      </c>
      <c r="K197" s="23">
        <v>4.17E-4</v>
      </c>
    </row>
    <row r="198" spans="1:11" ht="13.4" customHeight="1">
      <c r="A198" t="s">
        <v>134</v>
      </c>
      <c r="B198" t="s">
        <v>306</v>
      </c>
      <c r="C198" s="23">
        <v>5.1910000000000003E-3</v>
      </c>
      <c r="D198" s="23">
        <v>4.3969999999999999E-3</v>
      </c>
      <c r="E198" s="23">
        <v>4.9820000000000003E-3</v>
      </c>
      <c r="F198" s="23">
        <v>4.7739999999999996E-3</v>
      </c>
      <c r="G198" s="23">
        <v>5.3340000000000002E-3</v>
      </c>
      <c r="H198" s="23">
        <v>3.1519999999999999E-3</v>
      </c>
      <c r="I198" s="23">
        <v>7.8019999999999999E-3</v>
      </c>
      <c r="J198" s="23">
        <v>1.0204E-2</v>
      </c>
      <c r="K198" s="23">
        <v>3.4729000000000003E-2</v>
      </c>
    </row>
    <row r="199" spans="1:11" ht="13.4" customHeight="1">
      <c r="A199" t="s">
        <v>135</v>
      </c>
      <c r="B199" t="s">
        <v>306</v>
      </c>
      <c r="C199" s="23">
        <v>1.9689999999999998E-3</v>
      </c>
      <c r="D199" s="23">
        <v>1.7279999999999999E-3</v>
      </c>
      <c r="E199" s="23">
        <v>1.952E-3</v>
      </c>
      <c r="F199" s="23">
        <v>1.967E-3</v>
      </c>
      <c r="G199" s="23">
        <v>2.4459999999999998E-3</v>
      </c>
      <c r="H199" s="23">
        <v>1.3339999999999999E-3</v>
      </c>
      <c r="I199" s="23">
        <v>2.6359999999999999E-3</v>
      </c>
      <c r="J199" s="23">
        <v>3.6150000000000002E-3</v>
      </c>
      <c r="K199" s="23">
        <v>8.0560000000000007E-3</v>
      </c>
    </row>
    <row r="200" spans="1:11" ht="13.4" customHeight="1">
      <c r="A200" t="s">
        <v>136</v>
      </c>
      <c r="B200" t="s">
        <v>306</v>
      </c>
      <c r="C200" s="23">
        <v>1.737E-3</v>
      </c>
      <c r="D200" s="23">
        <v>1.4469999999999999E-3</v>
      </c>
      <c r="E200" s="23">
        <v>1.951E-3</v>
      </c>
      <c r="F200" s="23">
        <v>1.7669999999999999E-3</v>
      </c>
      <c r="G200" s="23">
        <v>1.9819999999999998E-3</v>
      </c>
      <c r="H200" s="23">
        <v>1.542E-3</v>
      </c>
      <c r="I200" s="23">
        <v>2.1220000000000002E-3</v>
      </c>
      <c r="J200" s="23">
        <v>3.2339999999999999E-3</v>
      </c>
      <c r="K200" s="23">
        <v>3.1689999999999999E-3</v>
      </c>
    </row>
    <row r="201" spans="1:11" ht="13.4" customHeight="1">
      <c r="A201" t="s">
        <v>137</v>
      </c>
      <c r="B201" t="s">
        <v>305</v>
      </c>
      <c r="C201" s="23">
        <v>3.2070000000000002E-3</v>
      </c>
      <c r="D201" s="23">
        <v>3.1510000000000002E-3</v>
      </c>
      <c r="E201" s="23">
        <v>3.215E-3</v>
      </c>
      <c r="F201" s="23">
        <v>3.5230000000000001E-3</v>
      </c>
      <c r="G201" s="23">
        <v>4.2599999999999999E-3</v>
      </c>
      <c r="H201" s="23">
        <v>2.3999999999999998E-3</v>
      </c>
      <c r="I201" s="23">
        <v>4.1570000000000001E-3</v>
      </c>
      <c r="J201" s="23">
        <v>3.9979999999999998E-3</v>
      </c>
      <c r="K201" s="23">
        <v>2.843E-3</v>
      </c>
    </row>
    <row r="202" spans="1:11" ht="13.4" customHeight="1">
      <c r="A202" t="s">
        <v>138</v>
      </c>
      <c r="B202" t="s">
        <v>305</v>
      </c>
      <c r="C202" s="23">
        <v>1.9300000000000001E-3</v>
      </c>
      <c r="D202" s="23">
        <v>1.9550000000000001E-3</v>
      </c>
      <c r="E202" s="23">
        <v>2.2360000000000001E-3</v>
      </c>
      <c r="F202" s="23">
        <v>1.7780000000000001E-3</v>
      </c>
      <c r="G202" s="23">
        <v>2.4220000000000001E-3</v>
      </c>
      <c r="H202" s="23">
        <v>1.178E-3</v>
      </c>
      <c r="I202" s="23">
        <v>2.297E-3</v>
      </c>
      <c r="J202" s="23">
        <v>1.5709999999999999E-3</v>
      </c>
      <c r="K202" s="23">
        <v>3.601E-3</v>
      </c>
    </row>
    <row r="203" spans="1:11" ht="13.4" customHeight="1">
      <c r="A203" t="s">
        <v>139</v>
      </c>
      <c r="B203" t="s">
        <v>304</v>
      </c>
      <c r="C203" s="23">
        <v>1.3799999999999999E-4</v>
      </c>
      <c r="D203" s="23">
        <v>1.3200000000000001E-4</v>
      </c>
      <c r="E203" s="23">
        <v>1.5699999999999999E-4</v>
      </c>
      <c r="F203" s="23">
        <v>1.3799999999999999E-4</v>
      </c>
      <c r="G203" s="23">
        <v>1.73E-4</v>
      </c>
      <c r="H203" s="23">
        <v>9.8999999999999994E-5</v>
      </c>
      <c r="I203" s="23">
        <v>1.17E-4</v>
      </c>
      <c r="J203" s="23">
        <v>1.5799999999999999E-4</v>
      </c>
      <c r="K203" s="23">
        <v>1.9699999999999999E-4</v>
      </c>
    </row>
    <row r="204" spans="1:11" ht="13.4" customHeight="1">
      <c r="A204" t="s">
        <v>140</v>
      </c>
      <c r="B204" t="s">
        <v>304</v>
      </c>
      <c r="C204" s="23">
        <v>1.125E-2</v>
      </c>
      <c r="D204" s="23">
        <v>9.7420000000000007E-3</v>
      </c>
      <c r="E204" s="23">
        <v>1.1896E-2</v>
      </c>
      <c r="F204" s="23">
        <v>1.2734000000000001E-2</v>
      </c>
      <c r="G204" s="23">
        <v>1.5415999999999999E-2</v>
      </c>
      <c r="H204" s="23">
        <v>8.6770000000000007E-3</v>
      </c>
      <c r="I204" s="23">
        <v>1.7377E-2</v>
      </c>
      <c r="J204" s="23">
        <v>1.35E-2</v>
      </c>
      <c r="K204" s="23">
        <v>1.5082999999999999E-2</v>
      </c>
    </row>
    <row r="205" spans="1:11" ht="13.4" customHeight="1">
      <c r="A205" t="s">
        <v>141</v>
      </c>
      <c r="B205" t="s">
        <v>304</v>
      </c>
      <c r="C205" s="23">
        <v>1.0671999999999999E-2</v>
      </c>
      <c r="D205" s="23">
        <v>1.0185E-2</v>
      </c>
      <c r="E205" s="23">
        <v>1.1612000000000001E-2</v>
      </c>
      <c r="F205" s="23">
        <v>1.052E-2</v>
      </c>
      <c r="G205" s="23">
        <v>1.5723999999999998E-2</v>
      </c>
      <c r="H205" s="23">
        <v>7.3140000000000002E-3</v>
      </c>
      <c r="I205" s="23">
        <v>2.0420000000000001E-2</v>
      </c>
      <c r="J205" s="23">
        <v>1.035E-2</v>
      </c>
      <c r="K205" s="23">
        <v>1.2037000000000001E-2</v>
      </c>
    </row>
    <row r="206" spans="1:11" ht="13.4" customHeight="1">
      <c r="A206" t="s">
        <v>142</v>
      </c>
      <c r="B206" t="s">
        <v>303</v>
      </c>
      <c r="C206" s="23">
        <v>2.8699999999999998E-4</v>
      </c>
      <c r="D206" s="23">
        <v>3.4600000000000001E-4</v>
      </c>
      <c r="E206" s="23">
        <v>3.6600000000000001E-4</v>
      </c>
      <c r="F206" s="23">
        <v>1.8599999999999999E-4</v>
      </c>
      <c r="G206" s="23">
        <v>2.02E-4</v>
      </c>
      <c r="H206" s="23">
        <v>1.15E-4</v>
      </c>
      <c r="I206" s="23">
        <v>5.1599999999999997E-4</v>
      </c>
      <c r="J206" s="23">
        <v>6.0099999999999997E-4</v>
      </c>
      <c r="K206" s="23">
        <v>5.0699999999999996E-4</v>
      </c>
    </row>
    <row r="207" spans="1:11" ht="13.4" customHeight="1">
      <c r="A207" t="s">
        <v>143</v>
      </c>
      <c r="B207" t="s">
        <v>303</v>
      </c>
      <c r="C207" s="23">
        <v>1.9699999999999999E-4</v>
      </c>
      <c r="D207" s="23">
        <v>1.7000000000000001E-4</v>
      </c>
      <c r="E207" s="23">
        <v>2.9300000000000002E-4</v>
      </c>
      <c r="F207" s="23">
        <v>1.9900000000000001E-4</v>
      </c>
      <c r="G207" s="23">
        <v>1.8799999999999999E-4</v>
      </c>
      <c r="H207" s="23">
        <v>1.15E-4</v>
      </c>
      <c r="I207" s="23">
        <v>1.7200000000000001E-4</v>
      </c>
      <c r="J207" s="23">
        <v>1.6200000000000001E-4</v>
      </c>
      <c r="K207" s="23">
        <v>1.6799999999999999E-4</v>
      </c>
    </row>
    <row r="208" spans="1:11" ht="13.4" customHeight="1">
      <c r="A208" t="s">
        <v>144</v>
      </c>
      <c r="B208" t="s">
        <v>303</v>
      </c>
      <c r="C208" s="23">
        <v>6.9999999999999999E-6</v>
      </c>
      <c r="D208" s="23">
        <v>6.0000000000000002E-6</v>
      </c>
      <c r="E208" s="23">
        <v>9.0000000000000002E-6</v>
      </c>
      <c r="F208" s="23">
        <v>6.9999999999999999E-6</v>
      </c>
      <c r="G208" s="23">
        <v>3.9999999999999998E-6</v>
      </c>
      <c r="H208" s="23">
        <v>5.0000000000000004E-6</v>
      </c>
      <c r="I208" s="23">
        <v>6.9999999999999999E-6</v>
      </c>
      <c r="J208" s="23">
        <v>1.5E-5</v>
      </c>
      <c r="K208" s="23">
        <v>9.9999999999999995E-7</v>
      </c>
    </row>
    <row r="209" spans="1:11" ht="13.4" customHeight="1">
      <c r="A209" t="s">
        <v>145</v>
      </c>
      <c r="B209" t="s">
        <v>302</v>
      </c>
      <c r="C209" s="23">
        <v>1.37E-4</v>
      </c>
      <c r="D209" s="23">
        <v>1.35E-4</v>
      </c>
      <c r="E209" s="23">
        <v>1.44E-4</v>
      </c>
      <c r="F209" s="23">
        <v>1.4999999999999999E-4</v>
      </c>
      <c r="G209" s="23">
        <v>1.5799999999999999E-4</v>
      </c>
      <c r="H209" s="23">
        <v>1.13E-4</v>
      </c>
      <c r="I209" s="23">
        <v>1.2400000000000001E-4</v>
      </c>
      <c r="J209" s="23">
        <v>1.26E-4</v>
      </c>
      <c r="K209" s="23">
        <v>1.07E-4</v>
      </c>
    </row>
    <row r="210" spans="1:11" ht="13.4" customHeight="1">
      <c r="A210" t="s">
        <v>146</v>
      </c>
      <c r="B210" t="s">
        <v>302</v>
      </c>
      <c r="C210" s="23">
        <v>2.43E-4</v>
      </c>
      <c r="D210" s="23">
        <v>2.31E-4</v>
      </c>
      <c r="E210" s="23">
        <v>2.1000000000000001E-4</v>
      </c>
      <c r="F210" s="23">
        <v>2.9599999999999998E-4</v>
      </c>
      <c r="G210" s="23">
        <v>2.3900000000000001E-4</v>
      </c>
      <c r="H210" s="23">
        <v>2.72E-4</v>
      </c>
      <c r="I210" s="23">
        <v>1.95E-4</v>
      </c>
      <c r="J210" s="23">
        <v>2.9100000000000003E-4</v>
      </c>
      <c r="K210" s="23">
        <v>1.35E-4</v>
      </c>
    </row>
    <row r="211" spans="1:11" ht="13.4" customHeight="1">
      <c r="A211" t="s">
        <v>147</v>
      </c>
      <c r="B211" t="s">
        <v>302</v>
      </c>
      <c r="C211" s="23">
        <v>1.4999999999999999E-4</v>
      </c>
      <c r="D211" s="23">
        <v>1.1900000000000001E-4</v>
      </c>
      <c r="E211" s="23">
        <v>1.5300000000000001E-4</v>
      </c>
      <c r="F211" s="23">
        <v>1.83E-4</v>
      </c>
      <c r="G211" s="23">
        <v>2.23E-4</v>
      </c>
      <c r="H211" s="23">
        <v>1.3899999999999999E-4</v>
      </c>
      <c r="I211" s="23">
        <v>2.04E-4</v>
      </c>
      <c r="J211" s="23">
        <v>1.22E-4</v>
      </c>
      <c r="K211" s="23">
        <v>1.55E-4</v>
      </c>
    </row>
    <row r="212" spans="1:11" ht="13.4" customHeight="1">
      <c r="A212" t="s">
        <v>148</v>
      </c>
      <c r="B212" t="s">
        <v>302</v>
      </c>
      <c r="C212" s="23">
        <v>6.8999999999999997E-5</v>
      </c>
      <c r="D212" s="23">
        <v>7.3999999999999996E-5</v>
      </c>
      <c r="E212" s="23">
        <v>7.2999999999999999E-5</v>
      </c>
      <c r="F212" s="23">
        <v>6.4999999999999994E-5</v>
      </c>
      <c r="G212" s="23">
        <v>7.2000000000000002E-5</v>
      </c>
      <c r="H212" s="23">
        <v>4.3000000000000002E-5</v>
      </c>
      <c r="I212" s="23">
        <v>6.3E-5</v>
      </c>
      <c r="J212" s="23">
        <v>9.2999999999999997E-5</v>
      </c>
      <c r="K212" s="23">
        <v>1.44E-4</v>
      </c>
    </row>
    <row r="213" spans="1:11" ht="13.4" customHeight="1">
      <c r="A213" s="1" t="s">
        <v>301</v>
      </c>
      <c r="B213" s="1"/>
      <c r="C213" s="22">
        <v>7.2446999999999998E-2</v>
      </c>
      <c r="D213" s="22">
        <v>6.5278000000000003E-2</v>
      </c>
      <c r="E213" s="22">
        <v>6.8308999999999995E-2</v>
      </c>
      <c r="F213" s="22">
        <v>7.5992000000000004E-2</v>
      </c>
      <c r="G213" s="22">
        <v>7.7059000000000002E-2</v>
      </c>
      <c r="H213" s="22">
        <v>8.1739000000000006E-2</v>
      </c>
      <c r="I213" s="22">
        <v>8.5695999999999994E-2</v>
      </c>
      <c r="J213" s="22">
        <v>8.9715000000000003E-2</v>
      </c>
      <c r="K213" s="22">
        <v>9.9089999999999998E-2</v>
      </c>
    </row>
    <row r="214" spans="1:11" ht="13.4" customHeight="1">
      <c r="A214" t="s">
        <v>300</v>
      </c>
      <c r="C214" s="23">
        <v>-4.2909999999999997E-3</v>
      </c>
      <c r="D214" s="23">
        <v>-4.0480000000000004E-3</v>
      </c>
      <c r="E214" s="23">
        <v>-4.3730000000000002E-3</v>
      </c>
      <c r="F214" s="23">
        <v>-4.5669999999999999E-3</v>
      </c>
      <c r="G214" s="23">
        <v>-5.1659999999999996E-3</v>
      </c>
      <c r="H214" s="23">
        <v>-3.5079999999999998E-3</v>
      </c>
      <c r="I214" s="23">
        <v>-5.4250000000000001E-3</v>
      </c>
      <c r="J214" s="23">
        <v>-4.0610000000000004E-3</v>
      </c>
      <c r="K214" s="23">
        <v>-5.1409999999999997E-3</v>
      </c>
    </row>
    <row r="215" spans="1:11" ht="13.4" customHeight="1">
      <c r="A215" s="1" t="s">
        <v>299</v>
      </c>
      <c r="B215" s="1"/>
      <c r="C215" s="22">
        <v>6.8155999999999994E-2</v>
      </c>
      <c r="D215" s="22">
        <v>6.123E-2</v>
      </c>
      <c r="E215" s="22">
        <v>6.3936000000000007E-2</v>
      </c>
      <c r="F215" s="22">
        <v>7.1424000000000001E-2</v>
      </c>
      <c r="G215" s="22">
        <v>7.1892999999999999E-2</v>
      </c>
      <c r="H215" s="22">
        <v>7.8230999999999995E-2</v>
      </c>
      <c r="I215" s="22">
        <v>8.0270999999999995E-2</v>
      </c>
      <c r="J215" s="22">
        <v>8.5653999999999994E-2</v>
      </c>
      <c r="K215" s="22">
        <v>9.3948000000000004E-2</v>
      </c>
    </row>
  </sheetData>
  <pageMargins left="0.7" right="0.7" top="0.75" bottom="0.75" header="0.3" footer="0.3"/>
  <pageSetup paperSize="9" orientation="portrait" r:id="rId1"/>
  <headerFooter>
    <oddHeader>&amp;C&amp;"Calibri"&amp;12&amp;KFF0000  OFFICIAL // Sensitive&amp;1#_x000D_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1F65A-E79C-4167-95F6-3F0D24B05F21}">
  <sheetPr codeName="Sheet38">
    <tabColor rgb="FF78A22F"/>
  </sheetPr>
  <dimension ref="A1:E20"/>
  <sheetViews>
    <sheetView showGridLines="0" zoomScaleNormal="100" workbookViewId="0"/>
  </sheetViews>
  <sheetFormatPr defaultRowHeight="10"/>
  <cols>
    <col min="1" max="1" width="50.6640625" style="60" customWidth="1"/>
    <col min="2" max="2" width="9.33203125" style="60" bestFit="1" customWidth="1"/>
    <col min="3" max="3" width="10.109375" style="60" customWidth="1"/>
    <col min="4" max="4" width="19.33203125" style="60" customWidth="1"/>
    <col min="5" max="5" width="30.6640625" style="60" customWidth="1"/>
    <col min="6" max="16384" width="8.88671875" style="60"/>
  </cols>
  <sheetData>
    <row r="1" spans="1:5" ht="21">
      <c r="A1" s="59" t="s">
        <v>470</v>
      </c>
      <c r="B1" s="59"/>
    </row>
    <row r="3" spans="1:5">
      <c r="A3" s="60" t="s">
        <v>366</v>
      </c>
      <c r="C3" s="60" t="s">
        <v>428</v>
      </c>
    </row>
    <row r="4" spans="1:5">
      <c r="A4" s="60" t="s">
        <v>364</v>
      </c>
      <c r="C4" s="60" t="s">
        <v>429</v>
      </c>
    </row>
    <row r="5" spans="1:5">
      <c r="A5" s="60" t="s">
        <v>362</v>
      </c>
      <c r="C5" t="s">
        <v>430</v>
      </c>
    </row>
    <row r="6" spans="1:5">
      <c r="C6" t="s">
        <v>431</v>
      </c>
    </row>
    <row r="7" spans="1:5">
      <c r="C7" t="s">
        <v>432</v>
      </c>
    </row>
    <row r="8" spans="1:5">
      <c r="C8" s="61"/>
    </row>
    <row r="10" spans="1:5" ht="17">
      <c r="A10" s="62" t="s">
        <v>360</v>
      </c>
      <c r="B10" s="62"/>
      <c r="C10" s="63"/>
    </row>
    <row r="11" spans="1:5">
      <c r="A11" s="60" t="s">
        <v>433</v>
      </c>
      <c r="C11" s="60" t="s">
        <v>434</v>
      </c>
    </row>
    <row r="12" spans="1:5">
      <c r="A12" s="60" t="s">
        <v>459</v>
      </c>
    </row>
    <row r="14" spans="1:5" ht="17">
      <c r="B14" s="62"/>
      <c r="C14" s="63"/>
    </row>
    <row r="15" spans="1:5" ht="17">
      <c r="A15" s="62" t="s">
        <v>460</v>
      </c>
      <c r="B15" s="62"/>
      <c r="C15" s="63"/>
    </row>
    <row r="16" spans="1:5">
      <c r="A16" s="64"/>
      <c r="B16" s="68" t="s">
        <v>461</v>
      </c>
      <c r="C16" s="68" t="s">
        <v>462</v>
      </c>
      <c r="D16" s="68" t="s">
        <v>463</v>
      </c>
      <c r="E16" s="68" t="s">
        <v>464</v>
      </c>
    </row>
    <row r="17" spans="1:5">
      <c r="A17" s="65" t="s">
        <v>471</v>
      </c>
      <c r="B17" s="65">
        <v>9.6408999999999995E-2</v>
      </c>
      <c r="C17" s="65">
        <v>-4.8792000000000002E-2</v>
      </c>
      <c r="D17" s="66">
        <v>305.943375</v>
      </c>
      <c r="E17" s="67">
        <v>-35.71858000000001</v>
      </c>
    </row>
    <row r="18" spans="1:5">
      <c r="A18" s="65" t="s">
        <v>472</v>
      </c>
      <c r="B18" s="65">
        <v>0.19302</v>
      </c>
      <c r="C18" s="65">
        <v>-9.7495999999999999E-2</v>
      </c>
      <c r="D18" s="66">
        <v>612.13609299999996</v>
      </c>
      <c r="E18" s="66">
        <v>-71.592354999999984</v>
      </c>
    </row>
    <row r="19" spans="1:5">
      <c r="A19" s="65" t="s">
        <v>469</v>
      </c>
      <c r="B19" s="65">
        <v>0.28983500000000001</v>
      </c>
      <c r="C19" s="65">
        <v>-0.14611299999999999</v>
      </c>
      <c r="D19" s="66">
        <v>918.57867399999998</v>
      </c>
      <c r="E19" s="66">
        <v>-107.62178099999998</v>
      </c>
    </row>
    <row r="20" spans="1:5">
      <c r="A20" s="65" t="s">
        <v>473</v>
      </c>
      <c r="B20" s="65">
        <v>0.38685399999999998</v>
      </c>
      <c r="C20" s="65">
        <v>-0.19464200000000001</v>
      </c>
      <c r="D20" s="66">
        <v>1225.2714539999999</v>
      </c>
      <c r="E20" s="66">
        <v>-143.80722399999999</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C7971-73F0-4DEE-9AED-DF3DC290EBBB}">
  <sheetPr codeName="Sheet14">
    <tabColor rgb="FF4D7028"/>
  </sheetPr>
  <dimension ref="A1"/>
  <sheetViews>
    <sheetView showGridLines="0" zoomScaleNormal="100" workbookViewId="0"/>
  </sheetViews>
  <sheetFormatPr defaultRowHeight="10"/>
  <cols>
    <col min="1" max="16384" width="8.88671875" style="44"/>
  </cols>
  <sheetData>
    <row r="1" spans="1:1" ht="18">
      <c r="A1" s="72" t="s">
        <v>567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F14CF-338B-4DC3-B9DB-E969105F6437}">
  <sheetPr codeName="Sheet15">
    <tabColor rgb="FF4D7028"/>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 min="15" max="15" width="19.44140625" customWidth="1"/>
  </cols>
  <sheetData>
    <row r="1" spans="1:4" ht="21">
      <c r="A1" s="40" t="s">
        <v>393</v>
      </c>
      <c r="B1" s="40"/>
    </row>
    <row r="3" spans="1:4" ht="13.4" customHeight="1">
      <c r="A3" t="s">
        <v>366</v>
      </c>
      <c r="C3" t="s">
        <v>392</v>
      </c>
    </row>
    <row r="4" spans="1:4" ht="13.4" customHeight="1">
      <c r="A4" t="s">
        <v>364</v>
      </c>
      <c r="C4" t="s">
        <v>391</v>
      </c>
    </row>
    <row r="5" spans="1:4" ht="13.4" customHeight="1">
      <c r="A5" t="s">
        <v>362</v>
      </c>
      <c r="C5" s="38" t="s">
        <v>390</v>
      </c>
    </row>
    <row r="6" spans="1:4" ht="13.4" customHeight="1">
      <c r="C6" s="39"/>
    </row>
    <row r="7" spans="1:4" ht="13.4" customHeight="1">
      <c r="C7" s="39"/>
    </row>
    <row r="10" spans="1:4" ht="17.149999999999999" customHeight="1">
      <c r="A10" s="6" t="s">
        <v>360</v>
      </c>
      <c r="B10" s="6"/>
      <c r="C10" s="37"/>
    </row>
    <row r="11" spans="1:4" ht="13.4" customHeight="1">
      <c r="A11" s="38" t="s">
        <v>389</v>
      </c>
    </row>
    <row r="14" spans="1:4" ht="17.149999999999999" customHeight="1">
      <c r="A14" s="6" t="s">
        <v>358</v>
      </c>
      <c r="B14" s="6"/>
      <c r="C14" s="37"/>
    </row>
    <row r="15" spans="1:4" ht="13.4" customHeight="1">
      <c r="A15" t="s">
        <v>357</v>
      </c>
      <c r="C15" s="35">
        <v>9.9071000000000006E-2</v>
      </c>
      <c r="D15" s="30"/>
    </row>
    <row r="16" spans="1:4" ht="13.4" customHeight="1">
      <c r="A16" t="s">
        <v>356</v>
      </c>
      <c r="C16" s="35">
        <v>4.3117999999999997E-2</v>
      </c>
      <c r="D16" s="30"/>
    </row>
    <row r="17" spans="1:4" ht="13.4" customHeight="1">
      <c r="A17" t="s">
        <v>355</v>
      </c>
      <c r="C17" s="35">
        <v>2.5336999999999998E-2</v>
      </c>
      <c r="D17" s="30"/>
    </row>
    <row r="18" spans="1:4" ht="13.4" customHeight="1">
      <c r="A18" t="s">
        <v>354</v>
      </c>
      <c r="C18" s="35">
        <v>8.9209999999999998E-2</v>
      </c>
      <c r="D18" s="30"/>
    </row>
    <row r="19" spans="1:4" ht="13.4" customHeight="1">
      <c r="A19" t="s">
        <v>353</v>
      </c>
      <c r="C19" s="35">
        <v>0.265372</v>
      </c>
      <c r="D19" s="30"/>
    </row>
    <row r="20" spans="1:4" ht="13.4" customHeight="1">
      <c r="A20" t="s">
        <v>352</v>
      </c>
      <c r="C20" s="35">
        <v>4.8219999999999999E-2</v>
      </c>
      <c r="D20" s="30"/>
    </row>
    <row r="21" spans="1:4" ht="13.4" customHeight="1">
      <c r="A21" t="s">
        <v>351</v>
      </c>
      <c r="C21" s="35">
        <v>6.8797999999999998E-2</v>
      </c>
      <c r="D21" s="30"/>
    </row>
    <row r="22" spans="1:4" ht="13.4" customHeight="1">
      <c r="A22" t="s">
        <v>350</v>
      </c>
      <c r="C22" s="35">
        <v>0</v>
      </c>
      <c r="D22" s="30"/>
    </row>
    <row r="23" spans="1:4" ht="13.4" customHeight="1">
      <c r="A23" t="s">
        <v>349</v>
      </c>
      <c r="C23" s="35">
        <v>0</v>
      </c>
    </row>
    <row r="24" spans="1:4" ht="13.4" customHeight="1">
      <c r="A24" t="s">
        <v>348</v>
      </c>
      <c r="C24" s="35">
        <v>0.107498</v>
      </c>
    </row>
    <row r="25" spans="1:4" ht="13.4" customHeight="1">
      <c r="A25" t="s">
        <v>347</v>
      </c>
      <c r="C25" s="35">
        <v>0</v>
      </c>
    </row>
    <row r="26" spans="1:4" ht="13.4" customHeight="1">
      <c r="A26" t="s">
        <v>346</v>
      </c>
      <c r="C26" s="35">
        <v>-6.5097000000000002E-2</v>
      </c>
      <c r="D26" s="30"/>
    </row>
    <row r="27" spans="1:4" ht="13.4" customHeight="1">
      <c r="A27" t="s">
        <v>345</v>
      </c>
      <c r="C27" s="35">
        <v>-5.1173000000000003E-2</v>
      </c>
      <c r="D27" s="30"/>
    </row>
    <row r="28" spans="1:4" ht="13.4" customHeight="1">
      <c r="A28" t="s">
        <v>344</v>
      </c>
      <c r="C28" s="35">
        <v>-5.3511000000000003E-2</v>
      </c>
      <c r="D28" s="30"/>
    </row>
    <row r="29" spans="1:4" ht="13.4" customHeight="1">
      <c r="A29" t="s">
        <v>343</v>
      </c>
      <c r="C29" s="35">
        <v>0</v>
      </c>
    </row>
    <row r="30" spans="1:4" ht="13.4" customHeight="1">
      <c r="A30" t="s">
        <v>342</v>
      </c>
      <c r="C30" s="35">
        <v>-5.3511000000000003E-2</v>
      </c>
      <c r="D30" s="30"/>
    </row>
    <row r="31" spans="1:4" ht="13.4" customHeight="1">
      <c r="A31" t="s">
        <v>341</v>
      </c>
      <c r="C31" s="35">
        <v>-4.9249000000000001E-2</v>
      </c>
      <c r="D31" s="30"/>
    </row>
    <row r="32" spans="1:4" ht="13.4" customHeight="1">
      <c r="A32" t="s">
        <v>340</v>
      </c>
      <c r="C32" s="35">
        <v>-4.9249000000000001E-2</v>
      </c>
      <c r="D32" s="30"/>
    </row>
    <row r="33" spans="1:13" ht="13.4" customHeight="1">
      <c r="A33" t="s">
        <v>339</v>
      </c>
      <c r="C33" s="35">
        <v>-6.7409999999999998E-2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36">
        <v>215.793228</v>
      </c>
      <c r="D39" s="36">
        <v>0</v>
      </c>
      <c r="E39" s="36">
        <v>0</v>
      </c>
      <c r="F39" s="36">
        <v>0</v>
      </c>
      <c r="G39" s="36">
        <v>0</v>
      </c>
      <c r="H39" s="36">
        <v>0</v>
      </c>
      <c r="I39" s="36">
        <v>0</v>
      </c>
      <c r="J39" s="36">
        <v>0</v>
      </c>
      <c r="K39" s="36">
        <v>0</v>
      </c>
      <c r="L39" s="2">
        <f t="shared" ref="L39:L48" si="0">SUM(D39:K39)</f>
        <v>0</v>
      </c>
      <c r="M39" s="2">
        <f t="shared" ref="M39:M48" si="1">SUM(C39:K39)</f>
        <v>215.793228</v>
      </c>
    </row>
    <row r="40" spans="1:13" ht="13.4" customHeight="1">
      <c r="A40" t="s">
        <v>13</v>
      </c>
      <c r="C40" s="36">
        <v>0.213422</v>
      </c>
      <c r="D40" s="36">
        <v>8.7108220000000003</v>
      </c>
      <c r="E40" s="36">
        <v>8.8896599999999992</v>
      </c>
      <c r="F40" s="36">
        <v>5.5368649999999997</v>
      </c>
      <c r="G40" s="36">
        <v>1.972512</v>
      </c>
      <c r="H40" s="36">
        <v>3.42116</v>
      </c>
      <c r="I40" s="36">
        <v>0.51657200000000003</v>
      </c>
      <c r="J40" s="36">
        <v>0.14790400000000001</v>
      </c>
      <c r="K40" s="36">
        <v>0.76652200000000004</v>
      </c>
      <c r="L40" s="2">
        <f t="shared" si="0"/>
        <v>29.962016999999999</v>
      </c>
      <c r="M40" s="2">
        <f t="shared" si="1"/>
        <v>30.175439000000001</v>
      </c>
    </row>
    <row r="41" spans="1:13" ht="13.4" customHeight="1">
      <c r="A41" s="29" t="s">
        <v>14</v>
      </c>
      <c r="B41" s="29"/>
      <c r="C41" s="36">
        <v>55.797974000000004</v>
      </c>
      <c r="D41" s="36">
        <v>7.4427240000000001</v>
      </c>
      <c r="E41" s="36">
        <v>6.0027290000000004</v>
      </c>
      <c r="F41" s="36">
        <v>4.3808160000000003</v>
      </c>
      <c r="G41" s="36">
        <v>1.277291</v>
      </c>
      <c r="H41" s="36">
        <v>2.087151</v>
      </c>
      <c r="I41" s="36">
        <v>0.32668000000000003</v>
      </c>
      <c r="J41" s="36">
        <v>0.18523100000000001</v>
      </c>
      <c r="K41" s="36">
        <v>0.28795799999999999</v>
      </c>
      <c r="L41" s="2">
        <f t="shared" si="0"/>
        <v>21.990580000000001</v>
      </c>
      <c r="M41" s="2">
        <f t="shared" si="1"/>
        <v>77.788554000000005</v>
      </c>
    </row>
    <row r="42" spans="1:13" ht="13.4" customHeight="1">
      <c r="A42" t="s">
        <v>15</v>
      </c>
      <c r="C42" s="36">
        <v>0</v>
      </c>
      <c r="D42" s="36">
        <v>-2.7654640000000001</v>
      </c>
      <c r="E42" s="36">
        <v>-2.1712069999999999</v>
      </c>
      <c r="F42" s="36">
        <v>-1.9619150000000001</v>
      </c>
      <c r="G42" s="36">
        <v>-0.84436500000000003</v>
      </c>
      <c r="H42" s="36">
        <v>-0.66050500000000001</v>
      </c>
      <c r="I42" s="36">
        <v>-0.37528699999999998</v>
      </c>
      <c r="J42" s="36">
        <v>-0.418213</v>
      </c>
      <c r="K42" s="36">
        <v>-0.177533</v>
      </c>
      <c r="L42" s="2">
        <f t="shared" si="0"/>
        <v>-9.3744890000000005</v>
      </c>
      <c r="M42" s="2">
        <f t="shared" si="1"/>
        <v>-9.3744890000000005</v>
      </c>
    </row>
    <row r="43" spans="1:13" ht="13.4" customHeight="1">
      <c r="A43" t="s">
        <v>16</v>
      </c>
      <c r="C43" s="36">
        <v>0</v>
      </c>
      <c r="D43" s="36">
        <v>-10.833634</v>
      </c>
      <c r="E43" s="36">
        <v>-8.7992910000000002</v>
      </c>
      <c r="F43" s="36">
        <v>-6.4316459999999998</v>
      </c>
      <c r="G43" s="36">
        <v>-2.0583619999999998</v>
      </c>
      <c r="H43" s="36">
        <v>-3.7494510000000001</v>
      </c>
      <c r="I43" s="36">
        <v>-0.76266</v>
      </c>
      <c r="J43" s="36">
        <v>-0.66483800000000004</v>
      </c>
      <c r="K43" s="36">
        <v>-0.66600999999999999</v>
      </c>
      <c r="L43" s="2">
        <f t="shared" si="0"/>
        <v>-33.965892000000004</v>
      </c>
      <c r="M43" s="2">
        <f t="shared" si="1"/>
        <v>-33.965892000000004</v>
      </c>
    </row>
    <row r="44" spans="1:13" ht="13.4" customHeight="1">
      <c r="A44" t="s">
        <v>17</v>
      </c>
      <c r="C44" s="36">
        <v>3.7056100000000001</v>
      </c>
      <c r="D44" s="36">
        <v>4.0894830000000004</v>
      </c>
      <c r="E44" s="36">
        <v>3.948976</v>
      </c>
      <c r="F44" s="36">
        <v>3.7455880000000001</v>
      </c>
      <c r="G44" s="36">
        <v>1.264961</v>
      </c>
      <c r="H44" s="36">
        <v>1.5902259999999999</v>
      </c>
      <c r="I44" s="36">
        <v>0.30663400000000002</v>
      </c>
      <c r="J44" s="36">
        <v>0.19523599999999999</v>
      </c>
      <c r="K44" s="36">
        <v>0.216972</v>
      </c>
      <c r="L44" s="2">
        <f t="shared" si="0"/>
        <v>15.358075999999999</v>
      </c>
      <c r="M44" s="2">
        <f t="shared" si="1"/>
        <v>19.063686000000001</v>
      </c>
    </row>
    <row r="45" spans="1:13" ht="13.4" customHeight="1">
      <c r="A45" t="s">
        <v>18</v>
      </c>
      <c r="C45" s="36">
        <v>1.742378</v>
      </c>
      <c r="D45" s="36">
        <v>0.12769900000000001</v>
      </c>
      <c r="E45" s="36">
        <v>0.22589999999999999</v>
      </c>
      <c r="F45" s="36">
        <v>1.0118910000000001</v>
      </c>
      <c r="G45" s="36">
        <v>6.2100000000000002E-3</v>
      </c>
      <c r="H45" s="36">
        <v>6.5596000000000002E-2</v>
      </c>
      <c r="I45" s="36">
        <v>6.2100000000000002E-3</v>
      </c>
      <c r="J45" s="36">
        <v>3.9979000000000001E-2</v>
      </c>
      <c r="K45" s="36">
        <v>5.3564000000000001E-2</v>
      </c>
      <c r="L45" s="2">
        <f t="shared" si="0"/>
        <v>1.5370490000000001</v>
      </c>
      <c r="M45" s="2">
        <f t="shared" si="1"/>
        <v>3.2794270000000001</v>
      </c>
    </row>
    <row r="46" spans="1:13" ht="13.4" customHeight="1">
      <c r="A46" t="s">
        <v>19</v>
      </c>
      <c r="C46" s="36">
        <v>4.4438599999999999</v>
      </c>
      <c r="D46" s="36">
        <v>1.1919900000000001</v>
      </c>
      <c r="E46" s="36">
        <v>0.21037400000000001</v>
      </c>
      <c r="F46" s="36">
        <v>0.31983099999999998</v>
      </c>
      <c r="G46" s="36">
        <v>9.4707E-2</v>
      </c>
      <c r="H46" s="36">
        <v>0.30779800000000002</v>
      </c>
      <c r="I46" s="36">
        <v>0.109068</v>
      </c>
      <c r="J46" s="36">
        <v>1.8631000000000002E-2</v>
      </c>
      <c r="K46" s="36">
        <v>0.19795299999999999</v>
      </c>
      <c r="L46" s="2">
        <f t="shared" si="0"/>
        <v>2.4503520000000005</v>
      </c>
      <c r="M46" s="2">
        <f t="shared" si="1"/>
        <v>6.8942119999999987</v>
      </c>
    </row>
    <row r="47" spans="1:13" ht="13.4" customHeight="1">
      <c r="A47" t="s">
        <v>20</v>
      </c>
      <c r="C47" s="36">
        <v>9.5584319999999998</v>
      </c>
      <c r="D47" s="36">
        <v>4.9414600000000002</v>
      </c>
      <c r="E47" s="36">
        <v>2.9203950000000001</v>
      </c>
      <c r="F47" s="36">
        <v>6.0810490000000001</v>
      </c>
      <c r="G47" s="36">
        <v>1.004516</v>
      </c>
      <c r="H47" s="36">
        <v>5.3618189999999997</v>
      </c>
      <c r="I47" s="36">
        <v>0.29265999999999998</v>
      </c>
      <c r="J47" s="36">
        <v>0.30158800000000002</v>
      </c>
      <c r="K47" s="36">
        <v>0.16961899999999999</v>
      </c>
      <c r="L47" s="2">
        <f t="shared" si="0"/>
        <v>21.073106000000003</v>
      </c>
      <c r="M47" s="2">
        <f t="shared" si="1"/>
        <v>30.631537999999999</v>
      </c>
    </row>
    <row r="48" spans="1:13" ht="13.4" customHeight="1">
      <c r="A48" t="s">
        <v>21</v>
      </c>
      <c r="C48" s="36">
        <v>291.25488300000001</v>
      </c>
      <c r="D48" s="36">
        <v>12.905079000000001</v>
      </c>
      <c r="E48" s="36">
        <v>11.227536000000001</v>
      </c>
      <c r="F48" s="36">
        <v>12.68248</v>
      </c>
      <c r="G48" s="36">
        <v>2.7174710000000002</v>
      </c>
      <c r="H48" s="36">
        <v>8.4237939999999991</v>
      </c>
      <c r="I48" s="36">
        <v>0.419877</v>
      </c>
      <c r="J48" s="36">
        <v>-0.19448099999999999</v>
      </c>
      <c r="K48" s="36">
        <v>0.84904599999999997</v>
      </c>
      <c r="L48" s="2">
        <f t="shared" si="0"/>
        <v>49.030802000000001</v>
      </c>
      <c r="M48" s="2">
        <f t="shared" si="1"/>
        <v>340.28568499999994</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36">
        <v>58.457462</v>
      </c>
      <c r="D52" s="36">
        <v>23.026827000000001</v>
      </c>
      <c r="E52" s="36">
        <v>19.665913</v>
      </c>
      <c r="F52" s="36">
        <v>16.24194</v>
      </c>
      <c r="G52" s="36">
        <v>5.2839919999999996</v>
      </c>
      <c r="H52" s="36">
        <v>8.9042469999999998</v>
      </c>
      <c r="I52" s="36">
        <v>1.8207180000000001</v>
      </c>
      <c r="J52" s="36">
        <v>1.568668</v>
      </c>
      <c r="K52" s="36">
        <v>1.376323</v>
      </c>
      <c r="L52" s="2">
        <f t="shared" ref="L52:L61" si="2">SUM(D52:K52)</f>
        <v>77.888627999999997</v>
      </c>
      <c r="M52" s="2">
        <f t="shared" ref="M52:M61" si="3">SUM(C52:K52)</f>
        <v>136.34609000000003</v>
      </c>
      <c r="O52" s="2"/>
    </row>
    <row r="53" spans="1:15" ht="13.4" customHeight="1">
      <c r="A53" t="s">
        <v>24</v>
      </c>
      <c r="C53" s="36">
        <v>10.766335</v>
      </c>
      <c r="D53" s="36">
        <v>1.420995</v>
      </c>
      <c r="E53" s="36">
        <v>1.253317</v>
      </c>
      <c r="F53" s="36">
        <v>0.80345800000000001</v>
      </c>
      <c r="G53" s="36">
        <v>0.24259</v>
      </c>
      <c r="H53" s="36">
        <v>0.36990099999999998</v>
      </c>
      <c r="I53" s="36">
        <v>9.5094999999999999E-2</v>
      </c>
      <c r="J53" s="36">
        <v>0.158363</v>
      </c>
      <c r="K53" s="36">
        <v>0.20882100000000001</v>
      </c>
      <c r="L53" s="2">
        <f t="shared" si="2"/>
        <v>4.5525399999999996</v>
      </c>
      <c r="M53" s="2">
        <f t="shared" si="3"/>
        <v>15.318874999999998</v>
      </c>
    </row>
    <row r="54" spans="1:15" ht="13.4" customHeight="1">
      <c r="A54" t="s">
        <v>25</v>
      </c>
      <c r="C54" s="36">
        <v>0</v>
      </c>
      <c r="D54" s="36">
        <v>0</v>
      </c>
      <c r="E54" s="36">
        <v>0</v>
      </c>
      <c r="F54" s="36">
        <v>0</v>
      </c>
      <c r="G54" s="36">
        <v>0</v>
      </c>
      <c r="H54" s="36">
        <v>0</v>
      </c>
      <c r="I54" s="36">
        <v>0</v>
      </c>
      <c r="J54" s="36">
        <v>1.5529999999999999E-3</v>
      </c>
      <c r="K54" s="36">
        <v>0</v>
      </c>
      <c r="L54" s="2">
        <f t="shared" si="2"/>
        <v>1.5529999999999999E-3</v>
      </c>
      <c r="M54" s="2">
        <f t="shared" si="3"/>
        <v>1.5529999999999999E-3</v>
      </c>
    </row>
    <row r="55" spans="1:15" ht="13.4" customHeight="1">
      <c r="A55" t="s">
        <v>26</v>
      </c>
      <c r="C55" s="36">
        <v>-9.3744910000000008</v>
      </c>
      <c r="D55" s="36">
        <v>0</v>
      </c>
      <c r="E55" s="36">
        <v>0</v>
      </c>
      <c r="F55" s="36">
        <v>0</v>
      </c>
      <c r="G55" s="36">
        <v>0</v>
      </c>
      <c r="H55" s="36">
        <v>0</v>
      </c>
      <c r="I55" s="36">
        <v>0</v>
      </c>
      <c r="J55" s="36">
        <v>0</v>
      </c>
      <c r="K55" s="36">
        <v>0</v>
      </c>
      <c r="L55" s="2">
        <f t="shared" si="2"/>
        <v>0</v>
      </c>
      <c r="M55" s="2">
        <f t="shared" si="3"/>
        <v>-9.3744910000000008</v>
      </c>
    </row>
    <row r="56" spans="1:15" ht="13.4" customHeight="1">
      <c r="A56" t="s">
        <v>27</v>
      </c>
      <c r="C56" s="36">
        <v>-33.965888999999997</v>
      </c>
      <c r="D56" s="36">
        <v>0</v>
      </c>
      <c r="E56" s="36">
        <v>0</v>
      </c>
      <c r="F56" s="36">
        <v>0</v>
      </c>
      <c r="G56" s="36">
        <v>0</v>
      </c>
      <c r="H56" s="36">
        <v>0</v>
      </c>
      <c r="I56" s="36">
        <v>0</v>
      </c>
      <c r="J56" s="36">
        <v>0</v>
      </c>
      <c r="K56" s="36">
        <v>0</v>
      </c>
      <c r="L56" s="2">
        <f t="shared" si="2"/>
        <v>0</v>
      </c>
      <c r="M56" s="2">
        <f t="shared" si="3"/>
        <v>-33.965888999999997</v>
      </c>
    </row>
    <row r="57" spans="1:15" ht="13.4" customHeight="1">
      <c r="A57" t="s">
        <v>28</v>
      </c>
      <c r="C57" s="36">
        <v>5.8819330000000001</v>
      </c>
      <c r="D57" s="36">
        <v>1.3243469999999999</v>
      </c>
      <c r="E57" s="36">
        <v>1.3930480000000001</v>
      </c>
      <c r="F57" s="36">
        <v>0.80928</v>
      </c>
      <c r="G57" s="36">
        <v>0.27791100000000002</v>
      </c>
      <c r="H57" s="36">
        <v>0.37921700000000003</v>
      </c>
      <c r="I57" s="36">
        <v>9.3150000000000004E-3</v>
      </c>
      <c r="J57" s="36">
        <v>7.6076000000000005E-2</v>
      </c>
      <c r="K57" s="36">
        <v>7.76E-4</v>
      </c>
      <c r="L57" s="2">
        <f t="shared" si="2"/>
        <v>4.2699699999999998</v>
      </c>
      <c r="M57" s="2">
        <f t="shared" si="3"/>
        <v>10.151903000000001</v>
      </c>
    </row>
    <row r="58" spans="1:15" ht="13.4" customHeight="1">
      <c r="A58" t="s">
        <v>29</v>
      </c>
      <c r="C58" s="36">
        <v>7.4123840000000003</v>
      </c>
      <c r="D58" s="36">
        <v>6.3915649999999999</v>
      </c>
      <c r="E58" s="36">
        <v>4.7159490000000002</v>
      </c>
      <c r="F58" s="36">
        <v>1.272724</v>
      </c>
      <c r="G58" s="36">
        <v>0.220078</v>
      </c>
      <c r="H58" s="36">
        <v>0.35088200000000003</v>
      </c>
      <c r="I58" s="36">
        <v>4.8905999999999998E-2</v>
      </c>
      <c r="J58" s="36">
        <v>3.6485999999999998E-2</v>
      </c>
      <c r="K58" s="36">
        <v>0.23521500000000001</v>
      </c>
      <c r="L58" s="2">
        <f t="shared" si="2"/>
        <v>13.271805000000001</v>
      </c>
      <c r="M58" s="2">
        <f t="shared" si="3"/>
        <v>20.684188999999996</v>
      </c>
    </row>
    <row r="59" spans="1:15" ht="13.4" customHeight="1">
      <c r="A59" t="s">
        <v>30</v>
      </c>
      <c r="C59" s="36">
        <v>-102.981323</v>
      </c>
      <c r="D59" s="36">
        <v>-7.0572299999999997</v>
      </c>
      <c r="E59" s="36">
        <v>-2.8758249999999999</v>
      </c>
      <c r="F59" s="36">
        <v>-3.3418830000000002</v>
      </c>
      <c r="G59" s="36">
        <v>-1.207584</v>
      </c>
      <c r="H59" s="36">
        <v>-1.495398</v>
      </c>
      <c r="I59" s="36">
        <v>-0.81174400000000002</v>
      </c>
      <c r="J59" s="36">
        <v>-0.478404</v>
      </c>
      <c r="K59" s="36">
        <v>-0.67208000000000001</v>
      </c>
      <c r="L59" s="2">
        <f t="shared" si="2"/>
        <v>-17.940148000000001</v>
      </c>
      <c r="M59" s="2">
        <f t="shared" si="3"/>
        <v>-120.921471</v>
      </c>
    </row>
    <row r="60" spans="1:15" ht="13.4" customHeight="1">
      <c r="A60" t="s">
        <v>31</v>
      </c>
      <c r="C60" s="36">
        <v>8.5333439999999996</v>
      </c>
      <c r="D60" s="36">
        <v>0.32526500000000003</v>
      </c>
      <c r="E60" s="36">
        <v>0.91019700000000003</v>
      </c>
      <c r="F60" s="36">
        <v>0.348165</v>
      </c>
      <c r="G60" s="36">
        <v>0.15370500000000001</v>
      </c>
      <c r="H60" s="36">
        <v>0.432392</v>
      </c>
      <c r="I60" s="36">
        <v>1.5526E-2</v>
      </c>
      <c r="J60" s="36">
        <v>4.4637000000000003E-2</v>
      </c>
      <c r="K60" s="36">
        <v>1.0092E-2</v>
      </c>
      <c r="L60" s="2">
        <f t="shared" si="2"/>
        <v>2.2399789999999999</v>
      </c>
      <c r="M60" s="2">
        <f t="shared" si="3"/>
        <v>10.773323</v>
      </c>
    </row>
    <row r="61" spans="1:15" ht="13.4" customHeight="1">
      <c r="A61" t="s">
        <v>32</v>
      </c>
      <c r="C61" s="36">
        <v>-55.270237000000002</v>
      </c>
      <c r="D61" s="36">
        <v>25.43177</v>
      </c>
      <c r="E61" s="36">
        <v>25.062602999999999</v>
      </c>
      <c r="F61" s="36">
        <v>16.133683999999999</v>
      </c>
      <c r="G61" s="36">
        <v>4.9706910000000004</v>
      </c>
      <c r="H61" s="36">
        <v>8.9412400000000005</v>
      </c>
      <c r="I61" s="36">
        <v>1.1778169999999999</v>
      </c>
      <c r="J61" s="36">
        <v>1.407378</v>
      </c>
      <c r="K61" s="36">
        <v>1.1591469999999999</v>
      </c>
      <c r="L61" s="2">
        <f t="shared" si="2"/>
        <v>84.284329999999997</v>
      </c>
      <c r="M61" s="2">
        <f t="shared" si="3"/>
        <v>29.014093000000003</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291.25488300000001</v>
      </c>
      <c r="D66" s="2">
        <f t="shared" si="4"/>
        <v>12.905079000000001</v>
      </c>
      <c r="E66" s="2">
        <f t="shared" si="4"/>
        <v>11.227536000000001</v>
      </c>
      <c r="F66" s="2">
        <f t="shared" si="4"/>
        <v>12.68248</v>
      </c>
      <c r="G66" s="2">
        <f t="shared" si="4"/>
        <v>2.7174710000000002</v>
      </c>
      <c r="H66" s="2">
        <f t="shared" si="4"/>
        <v>8.4237939999999991</v>
      </c>
      <c r="I66" s="2">
        <f t="shared" si="4"/>
        <v>0.419877</v>
      </c>
      <c r="J66" s="2">
        <f t="shared" si="4"/>
        <v>-0.19448099999999999</v>
      </c>
      <c r="K66" s="2">
        <f t="shared" si="4"/>
        <v>0.84904599999999997</v>
      </c>
      <c r="L66" s="2">
        <f t="shared" si="4"/>
        <v>49.030802000000001</v>
      </c>
      <c r="M66" s="2">
        <f t="shared" si="4"/>
        <v>340.28568499999994</v>
      </c>
    </row>
    <row r="67" spans="1:13" ht="13.4" customHeight="1">
      <c r="A67" t="s">
        <v>32</v>
      </c>
      <c r="C67" s="2">
        <f t="shared" ref="C67:M67" si="5">C61</f>
        <v>-55.270237000000002</v>
      </c>
      <c r="D67" s="2">
        <f t="shared" si="5"/>
        <v>25.43177</v>
      </c>
      <c r="E67" s="2">
        <f t="shared" si="5"/>
        <v>25.062602999999999</v>
      </c>
      <c r="F67" s="2">
        <f t="shared" si="5"/>
        <v>16.133683999999999</v>
      </c>
      <c r="G67" s="2">
        <f t="shared" si="5"/>
        <v>4.9706910000000004</v>
      </c>
      <c r="H67" s="2">
        <f t="shared" si="5"/>
        <v>8.9412400000000005</v>
      </c>
      <c r="I67" s="2">
        <f t="shared" si="5"/>
        <v>1.1778169999999999</v>
      </c>
      <c r="J67" s="2">
        <f t="shared" si="5"/>
        <v>1.407378</v>
      </c>
      <c r="K67" s="2">
        <f t="shared" si="5"/>
        <v>1.1591469999999999</v>
      </c>
      <c r="L67" s="2">
        <f t="shared" si="5"/>
        <v>84.284329999999997</v>
      </c>
      <c r="M67" s="2">
        <f t="shared" si="5"/>
        <v>29.014093000000003</v>
      </c>
    </row>
    <row r="68" spans="1:13" ht="13.4" customHeight="1">
      <c r="A68" t="s">
        <v>34</v>
      </c>
      <c r="C68" s="2">
        <f t="shared" ref="C68:M68" si="6">C66-C67</f>
        <v>346.52512000000002</v>
      </c>
      <c r="D68" s="2">
        <f t="shared" si="6"/>
        <v>-12.526691</v>
      </c>
      <c r="E68" s="2">
        <f t="shared" si="6"/>
        <v>-13.835066999999999</v>
      </c>
      <c r="F68" s="2">
        <f t="shared" si="6"/>
        <v>-3.4512039999999988</v>
      </c>
      <c r="G68" s="2">
        <f t="shared" si="6"/>
        <v>-2.2532200000000002</v>
      </c>
      <c r="H68" s="2">
        <f t="shared" si="6"/>
        <v>-0.5174460000000014</v>
      </c>
      <c r="I68" s="2">
        <f t="shared" si="6"/>
        <v>-0.75793999999999984</v>
      </c>
      <c r="J68" s="2">
        <f t="shared" si="6"/>
        <v>-1.6018589999999999</v>
      </c>
      <c r="K68" s="2">
        <f t="shared" si="6"/>
        <v>-0.31010099999999996</v>
      </c>
      <c r="L68" s="2">
        <f t="shared" si="6"/>
        <v>-35.253527999999996</v>
      </c>
      <c r="M68" s="2">
        <f t="shared" si="6"/>
        <v>311.27159199999994</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35">
        <v>-5.1567000000000002E-2</v>
      </c>
    </row>
    <row r="74" spans="1:13" ht="13.4" customHeight="1">
      <c r="A74" t="s">
        <v>334</v>
      </c>
      <c r="C74" s="35">
        <v>-4.9630000000000001E-2</v>
      </c>
    </row>
    <row r="75" spans="1:13" ht="13.4" customHeight="1">
      <c r="A75" t="s">
        <v>333</v>
      </c>
      <c r="C75" s="35">
        <v>-4.3043999999999999E-2</v>
      </c>
    </row>
    <row r="76" spans="1:13" ht="13.4" customHeight="1">
      <c r="A76" t="s">
        <v>332</v>
      </c>
      <c r="C76" s="35">
        <v>-3.3203000000000003E-2</v>
      </c>
    </row>
    <row r="77" spans="1:13" ht="13.4" customHeight="1">
      <c r="A77" t="s">
        <v>331</v>
      </c>
      <c r="C77" s="35">
        <v>-4.9792999999999997E-2</v>
      </c>
    </row>
    <row r="78" spans="1:13" ht="13.4" customHeight="1">
      <c r="A78" t="s">
        <v>330</v>
      </c>
      <c r="C78" s="35">
        <v>-6.1353999999999999E-2</v>
      </c>
    </row>
    <row r="79" spans="1:13" ht="13.4" customHeight="1">
      <c r="A79" t="s">
        <v>329</v>
      </c>
      <c r="C79" s="35">
        <v>-3.7024000000000001E-2</v>
      </c>
    </row>
    <row r="80" spans="1:13" ht="13.4" customHeight="1">
      <c r="A80" t="s">
        <v>328</v>
      </c>
      <c r="C80" s="35">
        <v>-5.5930000000000001E-2</v>
      </c>
    </row>
    <row r="81" spans="1:3" ht="13.4" customHeight="1">
      <c r="A81" t="s">
        <v>327</v>
      </c>
      <c r="C81" s="35">
        <v>-4.2532E-2</v>
      </c>
    </row>
    <row r="82" spans="1:3" ht="13.4" customHeight="1">
      <c r="A82" t="s">
        <v>326</v>
      </c>
      <c r="C82" s="35">
        <v>-6.9462999999999997E-2</v>
      </c>
    </row>
    <row r="83" spans="1:3" ht="13.4" customHeight="1">
      <c r="A83" t="s">
        <v>325</v>
      </c>
      <c r="C83" s="35">
        <v>-6.3006999999999994E-2</v>
      </c>
    </row>
    <row r="84" spans="1:3" ht="13.4" customHeight="1">
      <c r="C84" s="26"/>
    </row>
    <row r="85" spans="1:3" ht="15.5">
      <c r="A85" s="6" t="s">
        <v>324</v>
      </c>
      <c r="B85" s="6"/>
    </row>
    <row r="86" spans="1:3" ht="13.4" customHeight="1">
      <c r="A86" t="s">
        <v>2</v>
      </c>
      <c r="C86" s="35">
        <v>8.6124000000000006E-2</v>
      </c>
    </row>
    <row r="87" spans="1:3" ht="13.4" customHeight="1">
      <c r="A87" t="s">
        <v>3</v>
      </c>
      <c r="C87" s="35">
        <v>8.4193000000000004E-2</v>
      </c>
    </row>
    <row r="88" spans="1:3" ht="13.4" customHeight="1">
      <c r="A88" t="s">
        <v>4</v>
      </c>
      <c r="C88" s="35">
        <v>0.105986</v>
      </c>
    </row>
    <row r="89" spans="1:3" ht="13.4" customHeight="1">
      <c r="A89" t="s">
        <v>5</v>
      </c>
      <c r="C89" s="35">
        <v>9.0559000000000001E-2</v>
      </c>
    </row>
    <row r="90" spans="1:3" ht="13.4" customHeight="1">
      <c r="A90" t="s">
        <v>6</v>
      </c>
      <c r="C90" s="35">
        <v>0.14475199999999999</v>
      </c>
    </row>
    <row r="91" spans="1:3" ht="13.4" customHeight="1">
      <c r="A91" t="s">
        <v>7</v>
      </c>
      <c r="C91" s="35">
        <v>9.3914999999999998E-2</v>
      </c>
    </row>
    <row r="92" spans="1:3" ht="13.4" customHeight="1">
      <c r="A92" t="s">
        <v>8</v>
      </c>
      <c r="C92" s="35">
        <v>0.12451</v>
      </c>
    </row>
    <row r="93" spans="1:3" ht="13.4" customHeight="1">
      <c r="A93" t="s">
        <v>9</v>
      </c>
      <c r="C93" s="35">
        <v>8.0842999999999998E-2</v>
      </c>
    </row>
    <row r="94" spans="1:3" ht="13.4" customHeight="1">
      <c r="A94" t="s">
        <v>321</v>
      </c>
      <c r="C94" s="35">
        <v>9.8810999999999996E-2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35">
        <v>1.653E-3</v>
      </c>
      <c r="D99" s="35">
        <v>1.24E-3</v>
      </c>
      <c r="E99" s="35">
        <v>1.4970000000000001E-3</v>
      </c>
      <c r="F99" s="35">
        <v>1.5349999999999999E-3</v>
      </c>
      <c r="G99" s="35">
        <v>3.4580000000000001E-3</v>
      </c>
      <c r="H99" s="35">
        <v>1.8060000000000001E-3</v>
      </c>
      <c r="I99" s="35">
        <v>6.0930000000000003E-3</v>
      </c>
      <c r="J99" s="35">
        <v>3.7659999999999998E-3</v>
      </c>
      <c r="K99" s="35">
        <v>2.5000000000000001E-5</v>
      </c>
    </row>
    <row r="100" spans="1:11" ht="13.4" customHeight="1">
      <c r="A100" t="s">
        <v>36</v>
      </c>
      <c r="B100" t="s">
        <v>320</v>
      </c>
      <c r="C100" s="35">
        <v>3.3300000000000002E-4</v>
      </c>
      <c r="D100" s="35">
        <v>3.7100000000000002E-4</v>
      </c>
      <c r="E100" s="35">
        <v>2.8400000000000002E-4</v>
      </c>
      <c r="F100" s="35">
        <v>3.3500000000000001E-4</v>
      </c>
      <c r="G100" s="35">
        <v>5.5599999999999996E-4</v>
      </c>
      <c r="H100" s="35">
        <v>2.8699999999999998E-4</v>
      </c>
      <c r="I100" s="35">
        <v>4.1800000000000002E-4</v>
      </c>
      <c r="J100" s="35">
        <v>1.54E-4</v>
      </c>
      <c r="K100" s="35">
        <v>2.3E-5</v>
      </c>
    </row>
    <row r="101" spans="1:11" ht="13.4" customHeight="1">
      <c r="A101" t="s">
        <v>37</v>
      </c>
      <c r="B101" t="s">
        <v>320</v>
      </c>
      <c r="C101" s="35">
        <v>9.2599999999999996E-4</v>
      </c>
      <c r="D101" s="35">
        <v>4.75E-4</v>
      </c>
      <c r="E101" s="35">
        <v>8.7299999999999997E-4</v>
      </c>
      <c r="F101" s="35">
        <v>1.4120000000000001E-3</v>
      </c>
      <c r="G101" s="35">
        <v>2.49E-3</v>
      </c>
      <c r="H101" s="35">
        <v>6.4999999999999997E-4</v>
      </c>
      <c r="I101" s="35">
        <v>3.496E-3</v>
      </c>
      <c r="J101" s="35">
        <v>5.1900000000000004E-4</v>
      </c>
      <c r="K101" s="35">
        <v>1.8E-5</v>
      </c>
    </row>
    <row r="102" spans="1:11" ht="13.4" customHeight="1">
      <c r="A102" t="s">
        <v>38</v>
      </c>
      <c r="B102" t="s">
        <v>320</v>
      </c>
      <c r="C102" s="35">
        <v>3.8999999999999999E-5</v>
      </c>
      <c r="D102" s="35">
        <v>1.5E-5</v>
      </c>
      <c r="E102" s="35">
        <v>3.9999999999999998E-6</v>
      </c>
      <c r="F102" s="35">
        <v>1.9000000000000001E-5</v>
      </c>
      <c r="G102" s="35">
        <v>5.3000000000000001E-5</v>
      </c>
      <c r="H102" s="35">
        <v>1.7E-5</v>
      </c>
      <c r="I102" s="35">
        <v>1.2869999999999999E-3</v>
      </c>
      <c r="J102" s="35">
        <v>2.0699999999999999E-4</v>
      </c>
      <c r="K102" s="35">
        <v>0</v>
      </c>
    </row>
    <row r="103" spans="1:11" ht="13.4" customHeight="1">
      <c r="A103" t="s">
        <v>39</v>
      </c>
      <c r="B103" t="s">
        <v>320</v>
      </c>
      <c r="C103" s="35">
        <v>1.5300000000000001E-4</v>
      </c>
      <c r="D103" s="35">
        <v>9.7E-5</v>
      </c>
      <c r="E103" s="35">
        <v>1.3899999999999999E-4</v>
      </c>
      <c r="F103" s="35">
        <v>7.4999999999999993E-5</v>
      </c>
      <c r="G103" s="35">
        <v>4.3300000000000001E-4</v>
      </c>
      <c r="H103" s="35">
        <v>1.64E-4</v>
      </c>
      <c r="I103" s="35">
        <v>1.4599999999999999E-3</v>
      </c>
      <c r="J103" s="35">
        <v>1.63E-4</v>
      </c>
      <c r="K103" s="35">
        <v>3.9999999999999998E-6</v>
      </c>
    </row>
    <row r="104" spans="1:11" ht="13.4" customHeight="1">
      <c r="A104" t="s">
        <v>40</v>
      </c>
      <c r="B104" t="s">
        <v>320</v>
      </c>
      <c r="C104" s="35">
        <v>1.01E-4</v>
      </c>
      <c r="D104" s="35">
        <v>2.0000000000000002E-5</v>
      </c>
      <c r="E104" s="35">
        <v>2.8E-5</v>
      </c>
      <c r="F104" s="35">
        <v>4.5000000000000003E-5</v>
      </c>
      <c r="G104" s="35">
        <v>3.7599999999999998E-4</v>
      </c>
      <c r="H104" s="35">
        <v>3.2600000000000001E-4</v>
      </c>
      <c r="I104" s="35">
        <v>5.7499999999999999E-4</v>
      </c>
      <c r="J104" s="35">
        <v>0</v>
      </c>
      <c r="K104" s="35">
        <v>0</v>
      </c>
    </row>
    <row r="105" spans="1:11" ht="13.4" customHeight="1">
      <c r="A105" t="s">
        <v>41</v>
      </c>
      <c r="B105" t="s">
        <v>320</v>
      </c>
      <c r="C105" s="35">
        <v>3.3599999999999998E-4</v>
      </c>
      <c r="D105" s="35">
        <v>2.7500000000000002E-4</v>
      </c>
      <c r="E105" s="35">
        <v>2.9E-4</v>
      </c>
      <c r="F105" s="35">
        <v>3.8400000000000001E-4</v>
      </c>
      <c r="G105" s="35">
        <v>7.1299999999999998E-4</v>
      </c>
      <c r="H105" s="35">
        <v>2.9399999999999999E-4</v>
      </c>
      <c r="I105" s="35">
        <v>1.109E-3</v>
      </c>
      <c r="J105" s="35">
        <v>3.7399999999999998E-4</v>
      </c>
      <c r="K105" s="35">
        <v>1.1E-5</v>
      </c>
    </row>
    <row r="106" spans="1:11" ht="13.4" customHeight="1">
      <c r="A106" t="s">
        <v>42</v>
      </c>
      <c r="B106" t="s">
        <v>319</v>
      </c>
      <c r="C106" s="35">
        <v>6.5469999999999999E-3</v>
      </c>
      <c r="D106" s="35">
        <v>7.3289999999999996E-3</v>
      </c>
      <c r="E106" s="35">
        <v>2.8400000000000002E-4</v>
      </c>
      <c r="F106" s="35">
        <v>2.0246E-2</v>
      </c>
      <c r="G106" s="35">
        <v>3.2000000000000003E-4</v>
      </c>
      <c r="H106" s="35">
        <v>1.7060000000000001E-3</v>
      </c>
      <c r="I106" s="35">
        <v>3.4200000000000002E-4</v>
      </c>
      <c r="J106" s="35">
        <v>1.8749999999999999E-3</v>
      </c>
      <c r="K106" s="35">
        <v>0</v>
      </c>
    </row>
    <row r="107" spans="1:11" ht="13.4" customHeight="1">
      <c r="A107" t="s">
        <v>43</v>
      </c>
      <c r="B107" t="s">
        <v>319</v>
      </c>
      <c r="C107" s="35">
        <v>7.7879999999999998E-3</v>
      </c>
      <c r="D107" s="35">
        <v>2.0100000000000001E-4</v>
      </c>
      <c r="E107" s="35">
        <v>2.1229999999999999E-3</v>
      </c>
      <c r="F107" s="35">
        <v>1.1864E-2</v>
      </c>
      <c r="G107" s="35">
        <v>4.6940000000000003E-3</v>
      </c>
      <c r="H107" s="35">
        <v>2.8195999999999999E-2</v>
      </c>
      <c r="I107" s="35">
        <v>3.8900000000000002E-4</v>
      </c>
      <c r="J107" s="35">
        <v>3.8885000000000003E-2</v>
      </c>
      <c r="K107" s="35">
        <v>0</v>
      </c>
    </row>
    <row r="108" spans="1:11" ht="13.4" customHeight="1">
      <c r="A108" t="s">
        <v>44</v>
      </c>
      <c r="B108" t="s">
        <v>319</v>
      </c>
      <c r="C108" s="35">
        <v>8.4320000000000003E-3</v>
      </c>
      <c r="D108" s="35">
        <v>1.0399999999999999E-4</v>
      </c>
      <c r="E108" s="35">
        <v>1.4300000000000001E-4</v>
      </c>
      <c r="F108" s="35">
        <v>1.214E-3</v>
      </c>
      <c r="G108" s="35">
        <v>1.078E-3</v>
      </c>
      <c r="H108" s="35">
        <v>5.3010000000000002E-2</v>
      </c>
      <c r="I108" s="35">
        <v>5.0509999999999999E-3</v>
      </c>
      <c r="J108" s="35">
        <v>2.8860000000000001E-3</v>
      </c>
      <c r="K108" s="35">
        <v>0</v>
      </c>
    </row>
    <row r="109" spans="1:11" ht="13.4" customHeight="1">
      <c r="A109" t="s">
        <v>45</v>
      </c>
      <c r="B109" t="s">
        <v>319</v>
      </c>
      <c r="C109" s="35">
        <v>1.967E-3</v>
      </c>
      <c r="D109" s="35">
        <v>4.8000000000000001E-4</v>
      </c>
      <c r="E109" s="35">
        <v>4.2299999999999998E-4</v>
      </c>
      <c r="F109" s="35">
        <v>1.7049999999999999E-3</v>
      </c>
      <c r="G109" s="35">
        <v>2.049E-3</v>
      </c>
      <c r="H109" s="35">
        <v>7.0689999999999998E-3</v>
      </c>
      <c r="I109" s="35">
        <v>2.1619999999999999E-3</v>
      </c>
      <c r="J109" s="35">
        <v>1.4454E-2</v>
      </c>
      <c r="K109" s="35">
        <v>4.1E-5</v>
      </c>
    </row>
    <row r="110" spans="1:11" ht="13.4" customHeight="1">
      <c r="A110" t="s">
        <v>46</v>
      </c>
      <c r="B110" t="s">
        <v>319</v>
      </c>
      <c r="C110" s="35">
        <v>1.9699999999999999E-4</v>
      </c>
      <c r="D110" s="35">
        <v>9.1000000000000003E-5</v>
      </c>
      <c r="E110" s="35">
        <v>1.2999999999999999E-4</v>
      </c>
      <c r="F110" s="35">
        <v>1.5899999999999999E-4</v>
      </c>
      <c r="G110" s="35">
        <v>1.1E-4</v>
      </c>
      <c r="H110" s="35">
        <v>6.3199999999999997E-4</v>
      </c>
      <c r="I110" s="35">
        <v>1.9599999999999999E-4</v>
      </c>
      <c r="J110" s="35">
        <v>1.37E-4</v>
      </c>
      <c r="K110" s="35">
        <v>5.1E-5</v>
      </c>
    </row>
    <row r="111" spans="1:11" ht="13.4" customHeight="1">
      <c r="A111" t="s">
        <v>47</v>
      </c>
      <c r="B111" t="s">
        <v>319</v>
      </c>
      <c r="C111" s="35">
        <v>8.3100000000000003E-4</v>
      </c>
      <c r="D111" s="35">
        <v>1.46E-4</v>
      </c>
      <c r="E111" s="35">
        <v>1.3899999999999999E-4</v>
      </c>
      <c r="F111" s="35">
        <v>7.3200000000000001E-4</v>
      </c>
      <c r="G111" s="35">
        <v>6.11E-4</v>
      </c>
      <c r="H111" s="35">
        <v>3.7439999999999999E-3</v>
      </c>
      <c r="I111" s="35">
        <v>2.5900000000000001E-4</v>
      </c>
      <c r="J111" s="35">
        <v>9.5100000000000002E-4</v>
      </c>
      <c r="K111" s="35">
        <v>4.5000000000000003E-5</v>
      </c>
    </row>
    <row r="112" spans="1:11" ht="13.4" customHeight="1">
      <c r="A112" t="s">
        <v>48</v>
      </c>
      <c r="B112" t="s">
        <v>318</v>
      </c>
      <c r="C112" s="35">
        <v>5.9999999999999995E-4</v>
      </c>
      <c r="D112" s="35">
        <v>5.3200000000000003E-4</v>
      </c>
      <c r="E112" s="35">
        <v>5.4900000000000001E-4</v>
      </c>
      <c r="F112" s="35">
        <v>9.8799999999999995E-4</v>
      </c>
      <c r="G112" s="35">
        <v>8.3000000000000001E-4</v>
      </c>
      <c r="H112" s="35">
        <v>3.7500000000000001E-4</v>
      </c>
      <c r="I112" s="35">
        <v>4.7600000000000002E-4</v>
      </c>
      <c r="J112" s="35">
        <v>1.8200000000000001E-4</v>
      </c>
      <c r="K112" s="35">
        <v>0</v>
      </c>
    </row>
    <row r="113" spans="1:11" ht="13.4" customHeight="1">
      <c r="A113" t="s">
        <v>49</v>
      </c>
      <c r="B113" t="s">
        <v>318</v>
      </c>
      <c r="C113" s="35">
        <v>2.3E-5</v>
      </c>
      <c r="D113" s="35">
        <v>1.2999999999999999E-5</v>
      </c>
      <c r="E113" s="35">
        <v>1.4E-5</v>
      </c>
      <c r="F113" s="35">
        <v>1.9000000000000001E-5</v>
      </c>
      <c r="G113" s="35">
        <v>5.5999999999999999E-5</v>
      </c>
      <c r="H113" s="35">
        <v>2.8E-5</v>
      </c>
      <c r="I113" s="35">
        <v>3.0299999999999999E-4</v>
      </c>
      <c r="J113" s="35">
        <v>0</v>
      </c>
      <c r="K113" s="35">
        <v>0</v>
      </c>
    </row>
    <row r="114" spans="1:11" ht="13.4" customHeight="1">
      <c r="A114" t="s">
        <v>50</v>
      </c>
      <c r="B114" t="s">
        <v>318</v>
      </c>
      <c r="C114" s="35">
        <v>1.85E-4</v>
      </c>
      <c r="D114" s="35">
        <v>1.11E-4</v>
      </c>
      <c r="E114" s="35">
        <v>4.55E-4</v>
      </c>
      <c r="F114" s="35">
        <v>9.0000000000000006E-5</v>
      </c>
      <c r="G114" s="35">
        <v>1.2999999999999999E-4</v>
      </c>
      <c r="H114" s="35">
        <v>4.8000000000000001E-5</v>
      </c>
      <c r="I114" s="35">
        <v>5.3799999999999996E-4</v>
      </c>
      <c r="J114" s="35">
        <v>1.03E-4</v>
      </c>
      <c r="K114" s="35">
        <v>1.2999999999999999E-5</v>
      </c>
    </row>
    <row r="115" spans="1:11" ht="13.4" customHeight="1">
      <c r="A115" t="s">
        <v>51</v>
      </c>
      <c r="B115" t="s">
        <v>318</v>
      </c>
      <c r="C115" s="35">
        <v>1E-4</v>
      </c>
      <c r="D115" s="35">
        <v>7.2000000000000002E-5</v>
      </c>
      <c r="E115" s="35">
        <v>1.9000000000000001E-4</v>
      </c>
      <c r="F115" s="35">
        <v>7.3999999999999996E-5</v>
      </c>
      <c r="G115" s="35">
        <v>8.5000000000000006E-5</v>
      </c>
      <c r="H115" s="35">
        <v>2.3E-5</v>
      </c>
      <c r="I115" s="35">
        <v>5.7600000000000001E-4</v>
      </c>
      <c r="J115" s="35">
        <v>0</v>
      </c>
      <c r="K115" s="35">
        <v>0</v>
      </c>
    </row>
    <row r="116" spans="1:11" ht="13.4" customHeight="1">
      <c r="A116" t="s">
        <v>52</v>
      </c>
      <c r="B116" t="s">
        <v>318</v>
      </c>
      <c r="C116" s="35">
        <v>3.1000000000000001E-5</v>
      </c>
      <c r="D116" s="35">
        <v>4.0000000000000003E-5</v>
      </c>
      <c r="E116" s="35">
        <v>5.8E-5</v>
      </c>
      <c r="F116" s="35">
        <v>1.4E-5</v>
      </c>
      <c r="G116" s="35">
        <v>1.1E-5</v>
      </c>
      <c r="H116" s="35">
        <v>1.1E-5</v>
      </c>
      <c r="I116" s="35">
        <v>0</v>
      </c>
      <c r="J116" s="35">
        <v>0</v>
      </c>
      <c r="K116" s="35">
        <v>0</v>
      </c>
    </row>
    <row r="117" spans="1:11" ht="13.4" customHeight="1">
      <c r="A117" t="s">
        <v>53</v>
      </c>
      <c r="B117" t="s">
        <v>318</v>
      </c>
      <c r="C117" s="35">
        <v>8.5000000000000006E-5</v>
      </c>
      <c r="D117" s="35">
        <v>1.7000000000000001E-4</v>
      </c>
      <c r="E117" s="35">
        <v>6.9999999999999994E-5</v>
      </c>
      <c r="F117" s="35">
        <v>2.3E-5</v>
      </c>
      <c r="G117" s="35">
        <v>9.6000000000000002E-5</v>
      </c>
      <c r="H117" s="35">
        <v>2.8E-5</v>
      </c>
      <c r="I117" s="35">
        <v>2.0000000000000002E-5</v>
      </c>
      <c r="J117" s="35">
        <v>0</v>
      </c>
      <c r="K117" s="35">
        <v>0</v>
      </c>
    </row>
    <row r="118" spans="1:11" ht="13.4" customHeight="1">
      <c r="A118" t="s">
        <v>54</v>
      </c>
      <c r="B118" t="s">
        <v>318</v>
      </c>
      <c r="C118" s="35">
        <v>1.55E-4</v>
      </c>
      <c r="D118" s="35">
        <v>1.66E-4</v>
      </c>
      <c r="E118" s="35">
        <v>1.7699999999999999E-4</v>
      </c>
      <c r="F118" s="35">
        <v>1.44E-4</v>
      </c>
      <c r="G118" s="35">
        <v>2.22E-4</v>
      </c>
      <c r="H118" s="35">
        <v>9.3999999999999994E-5</v>
      </c>
      <c r="I118" s="35">
        <v>2.3800000000000001E-4</v>
      </c>
      <c r="J118" s="35">
        <v>9.6000000000000002E-5</v>
      </c>
      <c r="K118" s="35">
        <v>5.8E-5</v>
      </c>
    </row>
    <row r="119" spans="1:11" ht="13.4" customHeight="1">
      <c r="A119" t="s">
        <v>55</v>
      </c>
      <c r="B119" t="s">
        <v>318</v>
      </c>
      <c r="C119" s="35">
        <v>2.43E-4</v>
      </c>
      <c r="D119" s="35">
        <v>2.2000000000000001E-4</v>
      </c>
      <c r="E119" s="35">
        <v>2.8200000000000002E-4</v>
      </c>
      <c r="F119" s="35">
        <v>4.6200000000000001E-4</v>
      </c>
      <c r="G119" s="35">
        <v>9.3999999999999994E-5</v>
      </c>
      <c r="H119" s="35">
        <v>2.5000000000000001E-5</v>
      </c>
      <c r="I119" s="35">
        <v>5.3300000000000005E-4</v>
      </c>
      <c r="J119" s="35">
        <v>0</v>
      </c>
      <c r="K119" s="35">
        <v>7.9999999999999996E-6</v>
      </c>
    </row>
    <row r="120" spans="1:11" ht="13.4" customHeight="1">
      <c r="A120" t="s">
        <v>56</v>
      </c>
      <c r="B120" t="s">
        <v>318</v>
      </c>
      <c r="C120" s="35">
        <v>2.5599999999999999E-4</v>
      </c>
      <c r="D120" s="35">
        <v>3.2200000000000002E-4</v>
      </c>
      <c r="E120" s="35">
        <v>2.9E-4</v>
      </c>
      <c r="F120" s="35">
        <v>2.8600000000000001E-4</v>
      </c>
      <c r="G120" s="35">
        <v>1.9799999999999999E-4</v>
      </c>
      <c r="H120" s="35">
        <v>9.7999999999999997E-5</v>
      </c>
      <c r="I120" s="35">
        <v>2.41E-4</v>
      </c>
      <c r="J120" s="35">
        <v>5.3000000000000001E-5</v>
      </c>
      <c r="K120" s="35">
        <v>1.5E-5</v>
      </c>
    </row>
    <row r="121" spans="1:11" ht="13.4" customHeight="1">
      <c r="A121" t="s">
        <v>57</v>
      </c>
      <c r="B121" t="s">
        <v>318</v>
      </c>
      <c r="C121" s="35">
        <v>7.6000000000000004E-5</v>
      </c>
      <c r="D121" s="35">
        <v>8.8999999999999995E-5</v>
      </c>
      <c r="E121" s="35">
        <v>8.7000000000000001E-5</v>
      </c>
      <c r="F121" s="35">
        <v>7.6000000000000004E-5</v>
      </c>
      <c r="G121" s="35">
        <v>5.1999999999999997E-5</v>
      </c>
      <c r="H121" s="35">
        <v>4.8000000000000001E-5</v>
      </c>
      <c r="I121" s="35">
        <v>2.5000000000000001E-5</v>
      </c>
      <c r="J121" s="35">
        <v>1.2400000000000001E-4</v>
      </c>
      <c r="K121" s="35">
        <v>0</v>
      </c>
    </row>
    <row r="122" spans="1:11" ht="13.4" customHeight="1">
      <c r="A122" t="s">
        <v>58</v>
      </c>
      <c r="B122" t="s">
        <v>318</v>
      </c>
      <c r="C122" s="35">
        <v>1.13E-4</v>
      </c>
      <c r="D122" s="35">
        <v>1.12E-4</v>
      </c>
      <c r="E122" s="35">
        <v>1.1400000000000001E-4</v>
      </c>
      <c r="F122" s="35">
        <v>1.21E-4</v>
      </c>
      <c r="G122" s="35">
        <v>1.5200000000000001E-4</v>
      </c>
      <c r="H122" s="35">
        <v>8.3999999999999995E-5</v>
      </c>
      <c r="I122" s="35">
        <v>1.9000000000000001E-4</v>
      </c>
      <c r="J122" s="35">
        <v>1.66E-4</v>
      </c>
      <c r="K122" s="35">
        <v>4.1999999999999998E-5</v>
      </c>
    </row>
    <row r="123" spans="1:11" ht="13.4" customHeight="1">
      <c r="A123" t="s">
        <v>59</v>
      </c>
      <c r="B123" t="s">
        <v>318</v>
      </c>
      <c r="C123" s="35">
        <v>2.0000000000000001E-4</v>
      </c>
      <c r="D123" s="35">
        <v>1.6200000000000001E-4</v>
      </c>
      <c r="E123" s="35">
        <v>1.9000000000000001E-4</v>
      </c>
      <c r="F123" s="35">
        <v>2.8E-5</v>
      </c>
      <c r="G123" s="35">
        <v>1.3179999999999999E-3</v>
      </c>
      <c r="H123" s="35">
        <v>1.2E-4</v>
      </c>
      <c r="I123" s="35">
        <v>3.8900000000000002E-4</v>
      </c>
      <c r="J123" s="35">
        <v>0</v>
      </c>
      <c r="K123" s="35">
        <v>7.9999999999999996E-6</v>
      </c>
    </row>
    <row r="124" spans="1:11" ht="13.4" customHeight="1">
      <c r="A124" t="s">
        <v>60</v>
      </c>
      <c r="B124" t="s">
        <v>318</v>
      </c>
      <c r="C124" s="35">
        <v>2.6999999999999999E-5</v>
      </c>
      <c r="D124" s="35">
        <v>1.9000000000000001E-5</v>
      </c>
      <c r="E124" s="35">
        <v>4.5000000000000003E-5</v>
      </c>
      <c r="F124" s="35">
        <v>2.8E-5</v>
      </c>
      <c r="G124" s="35">
        <v>5.5999999999999999E-5</v>
      </c>
      <c r="H124" s="35">
        <v>1.4E-5</v>
      </c>
      <c r="I124" s="35">
        <v>0</v>
      </c>
      <c r="J124" s="35">
        <v>0</v>
      </c>
      <c r="K124" s="35">
        <v>0</v>
      </c>
    </row>
    <row r="125" spans="1:11" ht="13.4" customHeight="1">
      <c r="A125" t="s">
        <v>61</v>
      </c>
      <c r="B125" t="s">
        <v>318</v>
      </c>
      <c r="C125" s="35">
        <v>3.8999999999999999E-5</v>
      </c>
      <c r="D125" s="35">
        <v>3.6000000000000001E-5</v>
      </c>
      <c r="E125" s="35">
        <v>5.5999999999999999E-5</v>
      </c>
      <c r="F125" s="35">
        <v>6.0000000000000002E-5</v>
      </c>
      <c r="G125" s="35">
        <v>2.3E-5</v>
      </c>
      <c r="H125" s="35">
        <v>1.2999999999999999E-5</v>
      </c>
      <c r="I125" s="35">
        <v>0</v>
      </c>
      <c r="J125" s="35">
        <v>0</v>
      </c>
      <c r="K125" s="35">
        <v>0</v>
      </c>
    </row>
    <row r="126" spans="1:11" ht="13.4" customHeight="1">
      <c r="A126" t="s">
        <v>62</v>
      </c>
      <c r="B126" t="s">
        <v>318</v>
      </c>
      <c r="C126" s="35">
        <v>1.13E-4</v>
      </c>
      <c r="D126" s="35">
        <v>8.7999999999999998E-5</v>
      </c>
      <c r="E126" s="35">
        <v>2.13E-4</v>
      </c>
      <c r="F126" s="35">
        <v>8.8999999999999995E-5</v>
      </c>
      <c r="G126" s="35">
        <v>1.06E-4</v>
      </c>
      <c r="H126" s="35">
        <v>6.8999999999999997E-5</v>
      </c>
      <c r="I126" s="35">
        <v>7.2999999999999999E-5</v>
      </c>
      <c r="J126" s="35">
        <v>5.8999999999999998E-5</v>
      </c>
      <c r="K126" s="35">
        <v>0</v>
      </c>
    </row>
    <row r="127" spans="1:11" ht="13.4" customHeight="1">
      <c r="A127" t="s">
        <v>63</v>
      </c>
      <c r="B127" t="s">
        <v>318</v>
      </c>
      <c r="C127" s="35">
        <v>-3.9999999999999998E-6</v>
      </c>
      <c r="D127" s="35">
        <v>-1.9999999999999999E-6</v>
      </c>
      <c r="E127" s="35">
        <v>-1.0000000000000001E-5</v>
      </c>
      <c r="F127" s="35">
        <v>-3.0000000000000001E-6</v>
      </c>
      <c r="G127" s="35">
        <v>0</v>
      </c>
      <c r="H127" s="35">
        <v>0</v>
      </c>
      <c r="I127" s="35">
        <v>-1.0000000000000001E-5</v>
      </c>
      <c r="J127" s="35">
        <v>0</v>
      </c>
      <c r="K127" s="35">
        <v>0</v>
      </c>
    </row>
    <row r="128" spans="1:11" ht="13.4" customHeight="1">
      <c r="A128" t="s">
        <v>64</v>
      </c>
      <c r="B128" t="s">
        <v>318</v>
      </c>
      <c r="C128" s="35">
        <v>1.4899999999999999E-4</v>
      </c>
      <c r="D128" s="35">
        <v>1.6799999999999999E-4</v>
      </c>
      <c r="E128" s="35">
        <v>2.14E-4</v>
      </c>
      <c r="F128" s="35">
        <v>1.22E-4</v>
      </c>
      <c r="G128" s="35">
        <v>1.07E-4</v>
      </c>
      <c r="H128" s="35">
        <v>8.0000000000000007E-5</v>
      </c>
      <c r="I128" s="35">
        <v>6.9999999999999994E-5</v>
      </c>
      <c r="J128" s="35">
        <v>1.5300000000000001E-4</v>
      </c>
      <c r="K128" s="35">
        <v>5.5999999999999999E-5</v>
      </c>
    </row>
    <row r="129" spans="1:11" ht="13.4" customHeight="1">
      <c r="A129" t="s">
        <v>65</v>
      </c>
      <c r="B129" t="s">
        <v>318</v>
      </c>
      <c r="C129" s="35">
        <v>2.6999999999999999E-5</v>
      </c>
      <c r="D129" s="35">
        <v>2.3E-5</v>
      </c>
      <c r="E129" s="35">
        <v>2.0999999999999999E-5</v>
      </c>
      <c r="F129" s="35">
        <v>9.0000000000000002E-6</v>
      </c>
      <c r="G129" s="35">
        <v>1.5300000000000001E-4</v>
      </c>
      <c r="H129" s="35">
        <v>1.8E-5</v>
      </c>
      <c r="I129" s="35">
        <v>7.1000000000000005E-5</v>
      </c>
      <c r="J129" s="35">
        <v>0</v>
      </c>
      <c r="K129" s="35">
        <v>3.9999999999999998E-6</v>
      </c>
    </row>
    <row r="130" spans="1:11" ht="13.4" customHeight="1">
      <c r="A130" t="s">
        <v>66</v>
      </c>
      <c r="B130" t="s">
        <v>318</v>
      </c>
      <c r="C130" s="35">
        <v>1.22E-4</v>
      </c>
      <c r="D130" s="35">
        <v>8.8999999999999995E-5</v>
      </c>
      <c r="E130" s="35">
        <v>1.21E-4</v>
      </c>
      <c r="F130" s="35">
        <v>1.45E-4</v>
      </c>
      <c r="G130" s="35">
        <v>2.3800000000000001E-4</v>
      </c>
      <c r="H130" s="35">
        <v>9.8999999999999994E-5</v>
      </c>
      <c r="I130" s="35">
        <v>5.2700000000000002E-4</v>
      </c>
      <c r="J130" s="35">
        <v>0</v>
      </c>
      <c r="K130" s="35">
        <v>1.2E-5</v>
      </c>
    </row>
    <row r="131" spans="1:11" ht="13.4" customHeight="1">
      <c r="A131" t="s">
        <v>67</v>
      </c>
      <c r="B131" t="s">
        <v>318</v>
      </c>
      <c r="C131" s="35">
        <v>8.2000000000000001E-5</v>
      </c>
      <c r="D131" s="35">
        <v>9.3999999999999994E-5</v>
      </c>
      <c r="E131" s="35">
        <v>8.6000000000000003E-5</v>
      </c>
      <c r="F131" s="35">
        <v>8.6000000000000003E-5</v>
      </c>
      <c r="G131" s="35">
        <v>9.5000000000000005E-5</v>
      </c>
      <c r="H131" s="35">
        <v>4.6E-5</v>
      </c>
      <c r="I131" s="35">
        <v>7.1000000000000005E-5</v>
      </c>
      <c r="J131" s="35">
        <v>7.6000000000000004E-5</v>
      </c>
      <c r="K131" s="35">
        <v>3.3000000000000003E-5</v>
      </c>
    </row>
    <row r="132" spans="1:11" ht="13.4" customHeight="1">
      <c r="A132" t="s">
        <v>68</v>
      </c>
      <c r="B132" t="s">
        <v>318</v>
      </c>
      <c r="C132" s="35">
        <v>8.3999999999999995E-5</v>
      </c>
      <c r="D132" s="35">
        <v>7.3999999999999996E-5</v>
      </c>
      <c r="E132" s="35">
        <v>1.2999999999999999E-4</v>
      </c>
      <c r="F132" s="35">
        <v>6.6000000000000005E-5</v>
      </c>
      <c r="G132" s="35">
        <v>3.6999999999999998E-5</v>
      </c>
      <c r="H132" s="35">
        <v>2.4000000000000001E-5</v>
      </c>
      <c r="I132" s="35">
        <v>6.7500000000000004E-4</v>
      </c>
      <c r="J132" s="35">
        <v>0</v>
      </c>
      <c r="K132" s="35">
        <v>0</v>
      </c>
    </row>
    <row r="133" spans="1:11" ht="13.4" customHeight="1">
      <c r="A133" t="s">
        <v>69</v>
      </c>
      <c r="B133" t="s">
        <v>318</v>
      </c>
      <c r="C133" s="35">
        <v>9.5000000000000005E-5</v>
      </c>
      <c r="D133" s="35">
        <v>9.2E-5</v>
      </c>
      <c r="E133" s="35">
        <v>1.6100000000000001E-4</v>
      </c>
      <c r="F133" s="35">
        <v>6.0999999999999999E-5</v>
      </c>
      <c r="G133" s="35">
        <v>2.0100000000000001E-4</v>
      </c>
      <c r="H133" s="35">
        <v>2.6999999999999999E-5</v>
      </c>
      <c r="I133" s="35">
        <v>1.7E-5</v>
      </c>
      <c r="J133" s="35">
        <v>0</v>
      </c>
      <c r="K133" s="35">
        <v>0</v>
      </c>
    </row>
    <row r="134" spans="1:11" ht="13.4" customHeight="1">
      <c r="A134" t="s">
        <v>70</v>
      </c>
      <c r="B134" t="s">
        <v>318</v>
      </c>
      <c r="C134" s="35">
        <v>1.2E-4</v>
      </c>
      <c r="D134" s="35">
        <v>1.35E-4</v>
      </c>
      <c r="E134" s="35">
        <v>1.83E-4</v>
      </c>
      <c r="F134" s="35">
        <v>8.8999999999999995E-5</v>
      </c>
      <c r="G134" s="35">
        <v>9.8999999999999994E-5</v>
      </c>
      <c r="H134" s="35">
        <v>5.8999999999999998E-5</v>
      </c>
      <c r="I134" s="35">
        <v>7.2000000000000002E-5</v>
      </c>
      <c r="J134" s="35">
        <v>8.3999999999999995E-5</v>
      </c>
      <c r="K134" s="35">
        <v>3.4E-5</v>
      </c>
    </row>
    <row r="135" spans="1:11" ht="13.4" customHeight="1">
      <c r="A135" t="s">
        <v>71</v>
      </c>
      <c r="B135" t="s">
        <v>318</v>
      </c>
      <c r="C135" s="35">
        <v>3.4200000000000002E-4</v>
      </c>
      <c r="D135" s="35">
        <v>2.1800000000000001E-4</v>
      </c>
      <c r="E135" s="35">
        <v>5.3600000000000002E-4</v>
      </c>
      <c r="F135" s="35">
        <v>3.6200000000000002E-4</v>
      </c>
      <c r="G135" s="35">
        <v>1.05E-4</v>
      </c>
      <c r="H135" s="35">
        <v>4.6900000000000002E-4</v>
      </c>
      <c r="I135" s="35">
        <v>8.1000000000000004E-5</v>
      </c>
      <c r="J135" s="35">
        <v>0</v>
      </c>
      <c r="K135" s="35">
        <v>0</v>
      </c>
    </row>
    <row r="136" spans="1:11" ht="13.4" customHeight="1">
      <c r="A136" t="s">
        <v>72</v>
      </c>
      <c r="B136" t="s">
        <v>318</v>
      </c>
      <c r="C136" s="35">
        <v>3.8200000000000002E-4</v>
      </c>
      <c r="D136" s="35">
        <v>4.6700000000000002E-4</v>
      </c>
      <c r="E136" s="35">
        <v>6.9899999999999997E-4</v>
      </c>
      <c r="F136" s="35">
        <v>1.7899999999999999E-4</v>
      </c>
      <c r="G136" s="35">
        <v>1.5799999999999999E-4</v>
      </c>
      <c r="H136" s="35">
        <v>1.3200000000000001E-4</v>
      </c>
      <c r="I136" s="35">
        <v>2.03E-4</v>
      </c>
      <c r="J136" s="35">
        <v>1.03E-4</v>
      </c>
      <c r="K136" s="35">
        <v>2.0999999999999999E-5</v>
      </c>
    </row>
    <row r="137" spans="1:11" ht="13.4" customHeight="1">
      <c r="A137" t="s">
        <v>73</v>
      </c>
      <c r="B137" t="s">
        <v>318</v>
      </c>
      <c r="C137" s="35">
        <v>2.0999999999999999E-5</v>
      </c>
      <c r="D137" s="35">
        <v>5.7000000000000003E-5</v>
      </c>
      <c r="E137" s="35">
        <v>5.0000000000000004E-6</v>
      </c>
      <c r="F137" s="35">
        <v>7.9999999999999996E-6</v>
      </c>
      <c r="G137" s="35">
        <v>1.0000000000000001E-5</v>
      </c>
      <c r="H137" s="35">
        <v>0</v>
      </c>
      <c r="I137" s="35">
        <v>0</v>
      </c>
      <c r="J137" s="35">
        <v>0</v>
      </c>
      <c r="K137" s="35">
        <v>0</v>
      </c>
    </row>
    <row r="138" spans="1:11" ht="13.4" customHeight="1">
      <c r="A138" t="s">
        <v>74</v>
      </c>
      <c r="B138" t="s">
        <v>318</v>
      </c>
      <c r="C138" s="35">
        <v>4.4900000000000002E-4</v>
      </c>
      <c r="D138" s="35">
        <v>3.1399999999999999E-4</v>
      </c>
      <c r="E138" s="35">
        <v>4.0499999999999998E-4</v>
      </c>
      <c r="F138" s="35">
        <v>6.2699999999999995E-4</v>
      </c>
      <c r="G138" s="35">
        <v>1.83E-4</v>
      </c>
      <c r="H138" s="35">
        <v>7.6000000000000004E-4</v>
      </c>
      <c r="I138" s="35">
        <v>1.92E-4</v>
      </c>
      <c r="J138" s="35">
        <v>4.84E-4</v>
      </c>
      <c r="K138" s="35">
        <v>1.7E-5</v>
      </c>
    </row>
    <row r="139" spans="1:11" ht="13.4" customHeight="1">
      <c r="A139" t="s">
        <v>75</v>
      </c>
      <c r="B139" t="s">
        <v>318</v>
      </c>
      <c r="C139" s="35">
        <v>1.9900000000000001E-4</v>
      </c>
      <c r="D139" s="35">
        <v>2.6699999999999998E-4</v>
      </c>
      <c r="E139" s="35">
        <v>3.0400000000000002E-4</v>
      </c>
      <c r="F139" s="35">
        <v>1.2300000000000001E-4</v>
      </c>
      <c r="G139" s="35">
        <v>1.5699999999999999E-4</v>
      </c>
      <c r="H139" s="35">
        <v>6.3999999999999997E-5</v>
      </c>
      <c r="I139" s="35">
        <v>2.9E-5</v>
      </c>
      <c r="J139" s="35">
        <v>0</v>
      </c>
      <c r="K139" s="35">
        <v>0</v>
      </c>
    </row>
    <row r="140" spans="1:11" ht="13.4" customHeight="1">
      <c r="A140" t="s">
        <v>76</v>
      </c>
      <c r="B140" t="s">
        <v>318</v>
      </c>
      <c r="C140" s="35">
        <v>3.01E-4</v>
      </c>
      <c r="D140" s="35">
        <v>2.5700000000000001E-4</v>
      </c>
      <c r="E140" s="35">
        <v>4.9399999999999997E-4</v>
      </c>
      <c r="F140" s="35">
        <v>2.7399999999999999E-4</v>
      </c>
      <c r="G140" s="35">
        <v>3.3300000000000002E-4</v>
      </c>
      <c r="H140" s="35">
        <v>1.7699999999999999E-4</v>
      </c>
      <c r="I140" s="35">
        <v>1.16E-4</v>
      </c>
      <c r="J140" s="35">
        <v>2.03E-4</v>
      </c>
      <c r="K140" s="35">
        <v>2.3E-5</v>
      </c>
    </row>
    <row r="141" spans="1:11" ht="13.4" customHeight="1">
      <c r="A141" t="s">
        <v>77</v>
      </c>
      <c r="B141" t="s">
        <v>318</v>
      </c>
      <c r="C141" s="35">
        <v>4.3000000000000002E-5</v>
      </c>
      <c r="D141" s="35">
        <v>3.4E-5</v>
      </c>
      <c r="E141" s="35">
        <v>5.7000000000000003E-5</v>
      </c>
      <c r="F141" s="35">
        <v>5.1E-5</v>
      </c>
      <c r="G141" s="35">
        <v>1.7E-5</v>
      </c>
      <c r="H141" s="35">
        <v>5.5000000000000002E-5</v>
      </c>
      <c r="I141" s="35">
        <v>0</v>
      </c>
      <c r="J141" s="35">
        <v>0</v>
      </c>
      <c r="K141" s="35">
        <v>0</v>
      </c>
    </row>
    <row r="142" spans="1:11" ht="13.4" customHeight="1">
      <c r="A142" t="s">
        <v>78</v>
      </c>
      <c r="B142" t="s">
        <v>318</v>
      </c>
      <c r="C142" s="35">
        <v>9.7999999999999997E-5</v>
      </c>
      <c r="D142" s="35">
        <v>1.03E-4</v>
      </c>
      <c r="E142" s="35">
        <v>1.22E-4</v>
      </c>
      <c r="F142" s="35">
        <v>8.7000000000000001E-5</v>
      </c>
      <c r="G142" s="35">
        <v>2.2599999999999999E-4</v>
      </c>
      <c r="H142" s="35">
        <v>3.6999999999999998E-5</v>
      </c>
      <c r="I142" s="35">
        <v>5.1E-5</v>
      </c>
      <c r="J142" s="35">
        <v>6.4999999999999994E-5</v>
      </c>
      <c r="K142" s="35">
        <v>2.4000000000000001E-5</v>
      </c>
    </row>
    <row r="143" spans="1:11" ht="13.4" customHeight="1">
      <c r="A143" t="s">
        <v>79</v>
      </c>
      <c r="B143" t="s">
        <v>318</v>
      </c>
      <c r="C143" s="35">
        <v>3.0000000000000001E-5</v>
      </c>
      <c r="D143" s="35">
        <v>3.1000000000000001E-5</v>
      </c>
      <c r="E143" s="35">
        <v>2.9E-5</v>
      </c>
      <c r="F143" s="35">
        <v>1.1E-5</v>
      </c>
      <c r="G143" s="35">
        <v>2.6999999999999999E-5</v>
      </c>
      <c r="H143" s="35">
        <v>4.3000000000000002E-5</v>
      </c>
      <c r="I143" s="35">
        <v>2.9E-5</v>
      </c>
      <c r="J143" s="35">
        <v>2.5599999999999999E-4</v>
      </c>
      <c r="K143" s="35">
        <v>0</v>
      </c>
    </row>
    <row r="144" spans="1:11" ht="13.4" customHeight="1">
      <c r="A144" t="s">
        <v>80</v>
      </c>
      <c r="B144" t="s">
        <v>318</v>
      </c>
      <c r="C144" s="35">
        <v>5.1E-5</v>
      </c>
      <c r="D144" s="35">
        <v>5.5999999999999999E-5</v>
      </c>
      <c r="E144" s="35">
        <v>3.3000000000000003E-5</v>
      </c>
      <c r="F144" s="35">
        <v>7.1000000000000005E-5</v>
      </c>
      <c r="G144" s="35">
        <v>4.5000000000000003E-5</v>
      </c>
      <c r="H144" s="35">
        <v>5.0000000000000002E-5</v>
      </c>
      <c r="I144" s="35">
        <v>7.6000000000000004E-5</v>
      </c>
      <c r="J144" s="35">
        <v>1.5999999999999999E-5</v>
      </c>
      <c r="K144" s="35">
        <v>1.0000000000000001E-5</v>
      </c>
    </row>
    <row r="145" spans="1:11" ht="13.4" customHeight="1">
      <c r="A145" t="s">
        <v>81</v>
      </c>
      <c r="B145" t="s">
        <v>318</v>
      </c>
      <c r="C145" s="35">
        <v>1.0000000000000001E-5</v>
      </c>
      <c r="D145" s="35">
        <v>9.0000000000000002E-6</v>
      </c>
      <c r="E145" s="35">
        <v>1.2E-5</v>
      </c>
      <c r="F145" s="35">
        <v>1.2E-5</v>
      </c>
      <c r="G145" s="35">
        <v>7.9999999999999996E-6</v>
      </c>
      <c r="H145" s="35">
        <v>5.0000000000000004E-6</v>
      </c>
      <c r="I145" s="35">
        <v>1.1E-5</v>
      </c>
      <c r="J145" s="35">
        <v>9.0000000000000002E-6</v>
      </c>
      <c r="K145" s="35">
        <v>9.9999999999999995E-7</v>
      </c>
    </row>
    <row r="146" spans="1:11" ht="13.4" customHeight="1">
      <c r="A146" t="s">
        <v>82</v>
      </c>
      <c r="B146" t="s">
        <v>318</v>
      </c>
      <c r="C146" s="35">
        <v>5.1E-5</v>
      </c>
      <c r="D146" s="35">
        <v>4.6E-5</v>
      </c>
      <c r="E146" s="35">
        <v>6.0000000000000002E-5</v>
      </c>
      <c r="F146" s="35">
        <v>6.2000000000000003E-5</v>
      </c>
      <c r="G146" s="35">
        <v>4.5000000000000003E-5</v>
      </c>
      <c r="H146" s="35">
        <v>2.5999999999999998E-5</v>
      </c>
      <c r="I146" s="35">
        <v>4.3999999999999999E-5</v>
      </c>
      <c r="J146" s="35">
        <v>2.34E-4</v>
      </c>
      <c r="K146" s="35">
        <v>1.1E-5</v>
      </c>
    </row>
    <row r="147" spans="1:11" ht="13.4" customHeight="1">
      <c r="A147" t="s">
        <v>83</v>
      </c>
      <c r="B147" t="s">
        <v>318</v>
      </c>
      <c r="C147" s="35">
        <v>2.14E-4</v>
      </c>
      <c r="D147" s="35">
        <v>2.8699999999999998E-4</v>
      </c>
      <c r="E147" s="35">
        <v>1.8000000000000001E-4</v>
      </c>
      <c r="F147" s="35">
        <v>1.7799999999999999E-4</v>
      </c>
      <c r="G147" s="35">
        <v>3.4200000000000002E-4</v>
      </c>
      <c r="H147" s="35">
        <v>1.4999999999999999E-4</v>
      </c>
      <c r="I147" s="35">
        <v>1.6200000000000001E-4</v>
      </c>
      <c r="J147" s="35">
        <v>6.8999999999999997E-5</v>
      </c>
      <c r="K147" s="35">
        <v>1.5E-5</v>
      </c>
    </row>
    <row r="148" spans="1:11" ht="13.4" customHeight="1">
      <c r="A148" t="s">
        <v>84</v>
      </c>
      <c r="B148" t="s">
        <v>318</v>
      </c>
      <c r="C148" s="35">
        <v>5.2400000000000005E-4</v>
      </c>
      <c r="D148" s="35">
        <v>1.9799999999999999E-4</v>
      </c>
      <c r="E148" s="35">
        <v>1.8900000000000001E-4</v>
      </c>
      <c r="F148" s="35">
        <v>6.87E-4</v>
      </c>
      <c r="G148" s="35">
        <v>3.4499999999999998E-4</v>
      </c>
      <c r="H148" s="35">
        <v>1.58E-3</v>
      </c>
      <c r="I148" s="35">
        <v>1.3829999999999999E-3</v>
      </c>
      <c r="J148" s="35">
        <v>5.0199999999999995E-4</v>
      </c>
      <c r="K148" s="35">
        <v>1.0000000000000001E-5</v>
      </c>
    </row>
    <row r="149" spans="1:11" ht="13.4" customHeight="1">
      <c r="A149" t="s">
        <v>85</v>
      </c>
      <c r="B149" t="s">
        <v>318</v>
      </c>
      <c r="C149" s="35">
        <v>3.4E-5</v>
      </c>
      <c r="D149" s="35">
        <v>3.0000000000000001E-5</v>
      </c>
      <c r="E149" s="35">
        <v>1.4E-5</v>
      </c>
      <c r="F149" s="35">
        <v>3.6999999999999998E-5</v>
      </c>
      <c r="G149" s="35">
        <v>0</v>
      </c>
      <c r="H149" s="35">
        <v>0</v>
      </c>
      <c r="I149" s="35">
        <v>0</v>
      </c>
      <c r="J149" s="35">
        <v>1.1590000000000001E-3</v>
      </c>
      <c r="K149" s="35">
        <v>0</v>
      </c>
    </row>
    <row r="150" spans="1:11" ht="13.4" customHeight="1">
      <c r="A150" t="s">
        <v>86</v>
      </c>
      <c r="B150" t="s">
        <v>318</v>
      </c>
      <c r="C150" s="35">
        <v>3.1100000000000002E-4</v>
      </c>
      <c r="D150" s="35">
        <v>2.4499999999999999E-4</v>
      </c>
      <c r="E150" s="35">
        <v>3.2499999999999999E-4</v>
      </c>
      <c r="F150" s="35">
        <v>4.4000000000000002E-4</v>
      </c>
      <c r="G150" s="35">
        <v>3.7500000000000001E-4</v>
      </c>
      <c r="H150" s="35">
        <v>2.5799999999999998E-4</v>
      </c>
      <c r="I150" s="35">
        <v>3.86E-4</v>
      </c>
      <c r="J150" s="35">
        <v>4.4299999999999998E-4</v>
      </c>
      <c r="K150" s="35">
        <v>3.8999999999999999E-5</v>
      </c>
    </row>
    <row r="151" spans="1:11" ht="13.4" customHeight="1">
      <c r="A151" t="s">
        <v>87</v>
      </c>
      <c r="B151" t="s">
        <v>318</v>
      </c>
      <c r="C151" s="35">
        <v>9.1000000000000003E-5</v>
      </c>
      <c r="D151" s="35">
        <v>6.3E-5</v>
      </c>
      <c r="E151" s="35">
        <v>1.15E-4</v>
      </c>
      <c r="F151" s="35">
        <v>1.11E-4</v>
      </c>
      <c r="G151" s="35">
        <v>1.8200000000000001E-4</v>
      </c>
      <c r="H151" s="35">
        <v>7.8999999999999996E-5</v>
      </c>
      <c r="I151" s="35">
        <v>3.1999999999999999E-5</v>
      </c>
      <c r="J151" s="35">
        <v>0</v>
      </c>
      <c r="K151" s="35">
        <v>1.2999999999999999E-5</v>
      </c>
    </row>
    <row r="152" spans="1:11" ht="13.4" customHeight="1">
      <c r="A152" t="s">
        <v>88</v>
      </c>
      <c r="B152" t="s">
        <v>318</v>
      </c>
      <c r="C152" s="35">
        <v>1.6799999999999999E-4</v>
      </c>
      <c r="D152" s="35">
        <v>1.45E-4</v>
      </c>
      <c r="E152" s="35">
        <v>2.1499999999999999E-4</v>
      </c>
      <c r="F152" s="35">
        <v>1.9000000000000001E-4</v>
      </c>
      <c r="G152" s="35">
        <v>1.16E-4</v>
      </c>
      <c r="H152" s="35">
        <v>1.7699999999999999E-4</v>
      </c>
      <c r="I152" s="35">
        <v>8.7000000000000001E-5</v>
      </c>
      <c r="J152" s="35">
        <v>0</v>
      </c>
      <c r="K152" s="35">
        <v>1.5999999999999999E-5</v>
      </c>
    </row>
    <row r="153" spans="1:11" ht="13.4" customHeight="1">
      <c r="A153" t="s">
        <v>89</v>
      </c>
      <c r="B153" t="s">
        <v>318</v>
      </c>
      <c r="C153" s="35">
        <v>4.3399999999999998E-4</v>
      </c>
      <c r="D153" s="35">
        <v>2.1100000000000001E-4</v>
      </c>
      <c r="E153" s="35">
        <v>9.3499999999999996E-4</v>
      </c>
      <c r="F153" s="35">
        <v>4.9399999999999997E-4</v>
      </c>
      <c r="G153" s="35">
        <v>3.77E-4</v>
      </c>
      <c r="H153" s="35">
        <v>1.74E-4</v>
      </c>
      <c r="I153" s="35">
        <v>9.2999999999999997E-5</v>
      </c>
      <c r="J153" s="35">
        <v>2.3499999999999999E-4</v>
      </c>
      <c r="K153" s="35">
        <v>1.4E-5</v>
      </c>
    </row>
    <row r="154" spans="1:11" ht="13.4" customHeight="1">
      <c r="A154" t="s">
        <v>90</v>
      </c>
      <c r="B154" t="s">
        <v>318</v>
      </c>
      <c r="C154" s="35">
        <v>2.0000000000000001E-4</v>
      </c>
      <c r="D154" s="35">
        <v>1.4200000000000001E-4</v>
      </c>
      <c r="E154" s="35">
        <v>7.6000000000000004E-5</v>
      </c>
      <c r="F154" s="35">
        <v>1.3799999999999999E-4</v>
      </c>
      <c r="G154" s="35">
        <v>8.4000000000000003E-4</v>
      </c>
      <c r="H154" s="35">
        <v>3.3799999999999998E-4</v>
      </c>
      <c r="I154" s="35">
        <v>3.0299999999999999E-4</v>
      </c>
      <c r="J154" s="35">
        <v>5.5800000000000001E-4</v>
      </c>
      <c r="K154" s="35">
        <v>6.4999999999999994E-5</v>
      </c>
    </row>
    <row r="155" spans="1:11" ht="13.4" customHeight="1">
      <c r="A155" t="s">
        <v>91</v>
      </c>
      <c r="B155" t="s">
        <v>318</v>
      </c>
      <c r="C155" s="35">
        <v>1.01E-4</v>
      </c>
      <c r="D155" s="35">
        <v>1.2400000000000001E-4</v>
      </c>
      <c r="E155" s="35">
        <v>1.11E-4</v>
      </c>
      <c r="F155" s="35">
        <v>9.6000000000000002E-5</v>
      </c>
      <c r="G155" s="35">
        <v>5.8E-5</v>
      </c>
      <c r="H155" s="35">
        <v>9.1000000000000003E-5</v>
      </c>
      <c r="I155" s="35">
        <v>0</v>
      </c>
      <c r="J155" s="35">
        <v>0</v>
      </c>
      <c r="K155" s="35">
        <v>0</v>
      </c>
    </row>
    <row r="156" spans="1:11" ht="13.4" customHeight="1">
      <c r="A156" t="s">
        <v>92</v>
      </c>
      <c r="B156" t="s">
        <v>318</v>
      </c>
      <c r="C156" s="35">
        <v>2.2900000000000001E-4</v>
      </c>
      <c r="D156" s="35">
        <v>1.7100000000000001E-4</v>
      </c>
      <c r="E156" s="35">
        <v>1.8699999999999999E-4</v>
      </c>
      <c r="F156" s="35">
        <v>4.5800000000000002E-4</v>
      </c>
      <c r="G156" s="35">
        <v>1.5899999999999999E-4</v>
      </c>
      <c r="H156" s="35">
        <v>9.7999999999999997E-5</v>
      </c>
      <c r="I156" s="35">
        <v>2.4000000000000001E-5</v>
      </c>
      <c r="J156" s="35">
        <v>1.1820000000000001E-3</v>
      </c>
      <c r="K156" s="35">
        <v>2.4699999999999999E-4</v>
      </c>
    </row>
    <row r="157" spans="1:11" ht="13.4" customHeight="1">
      <c r="A157" t="s">
        <v>93</v>
      </c>
      <c r="B157" t="s">
        <v>318</v>
      </c>
      <c r="C157" s="35">
        <v>6.02E-4</v>
      </c>
      <c r="D157" s="35">
        <v>9.9200000000000004E-4</v>
      </c>
      <c r="E157" s="35">
        <v>5.4100000000000003E-4</v>
      </c>
      <c r="F157" s="35">
        <v>3.6699999999999998E-4</v>
      </c>
      <c r="G157" s="35">
        <v>6.6200000000000005E-4</v>
      </c>
      <c r="H157" s="35">
        <v>2.23E-4</v>
      </c>
      <c r="I157" s="35">
        <v>1.05E-4</v>
      </c>
      <c r="J157" s="35">
        <v>2.23E-4</v>
      </c>
      <c r="K157" s="35">
        <v>6.3400000000000001E-4</v>
      </c>
    </row>
    <row r="158" spans="1:11" ht="13.4" customHeight="1">
      <c r="A158" t="s">
        <v>94</v>
      </c>
      <c r="B158" t="s">
        <v>318</v>
      </c>
      <c r="C158" s="35">
        <v>1.34E-4</v>
      </c>
      <c r="D158" s="35">
        <v>1.64E-4</v>
      </c>
      <c r="E158" s="35">
        <v>1.7000000000000001E-4</v>
      </c>
      <c r="F158" s="35">
        <v>1.1400000000000001E-4</v>
      </c>
      <c r="G158" s="35">
        <v>9.7999999999999997E-5</v>
      </c>
      <c r="H158" s="35">
        <v>6.9999999999999994E-5</v>
      </c>
      <c r="I158" s="35">
        <v>3.0000000000000001E-5</v>
      </c>
      <c r="J158" s="35">
        <v>2.6600000000000001E-4</v>
      </c>
      <c r="K158" s="35">
        <v>9.0000000000000002E-6</v>
      </c>
    </row>
    <row r="159" spans="1:11" ht="13.4" customHeight="1">
      <c r="A159" t="s">
        <v>95</v>
      </c>
      <c r="B159" t="s">
        <v>318</v>
      </c>
      <c r="C159" s="35">
        <v>6.9999999999999999E-6</v>
      </c>
      <c r="D159" s="35">
        <v>9.0000000000000002E-6</v>
      </c>
      <c r="E159" s="35">
        <v>5.0000000000000004E-6</v>
      </c>
      <c r="F159" s="35">
        <v>3.9999999999999998E-6</v>
      </c>
      <c r="G159" s="35">
        <v>2.0999999999999999E-5</v>
      </c>
      <c r="H159" s="35">
        <v>3.9999999999999998E-6</v>
      </c>
      <c r="I159" s="35">
        <v>0</v>
      </c>
      <c r="J159" s="35">
        <v>0</v>
      </c>
      <c r="K159" s="35">
        <v>9.9999999999999995E-7</v>
      </c>
    </row>
    <row r="160" spans="1:11" ht="13.4" customHeight="1">
      <c r="A160" t="s">
        <v>96</v>
      </c>
      <c r="B160" t="s">
        <v>318</v>
      </c>
      <c r="C160" s="35">
        <v>5.3200000000000003E-4</v>
      </c>
      <c r="D160" s="35">
        <v>5.1699999999999999E-4</v>
      </c>
      <c r="E160" s="35">
        <v>4.3100000000000001E-4</v>
      </c>
      <c r="F160" s="35">
        <v>6.2200000000000005E-4</v>
      </c>
      <c r="G160" s="35">
        <v>3.97E-4</v>
      </c>
      <c r="H160" s="35">
        <v>7.7200000000000001E-4</v>
      </c>
      <c r="I160" s="35">
        <v>2.72E-4</v>
      </c>
      <c r="J160" s="35">
        <v>2.6699999999999998E-4</v>
      </c>
      <c r="K160" s="35">
        <v>2.5000000000000001E-5</v>
      </c>
    </row>
    <row r="161" spans="1:11" ht="13.4" customHeight="1">
      <c r="A161" t="s">
        <v>97</v>
      </c>
      <c r="B161" t="s">
        <v>318</v>
      </c>
      <c r="C161" s="35">
        <v>6.9999999999999994E-5</v>
      </c>
      <c r="D161" s="35">
        <v>5.8999999999999998E-5</v>
      </c>
      <c r="E161" s="35">
        <v>9.8999999999999994E-5</v>
      </c>
      <c r="F161" s="35">
        <v>8.2000000000000001E-5</v>
      </c>
      <c r="G161" s="35">
        <v>6.3999999999999997E-5</v>
      </c>
      <c r="H161" s="35">
        <v>4.8000000000000001E-5</v>
      </c>
      <c r="I161" s="35">
        <v>4.3000000000000002E-5</v>
      </c>
      <c r="J161" s="35">
        <v>5.5000000000000002E-5</v>
      </c>
      <c r="K161" s="35">
        <v>1.0000000000000001E-5</v>
      </c>
    </row>
    <row r="162" spans="1:11" ht="13.4" customHeight="1">
      <c r="A162" t="s">
        <v>98</v>
      </c>
      <c r="B162" t="s">
        <v>318</v>
      </c>
      <c r="C162" s="35">
        <v>1.8699999999999999E-4</v>
      </c>
      <c r="D162" s="35">
        <v>1.34E-4</v>
      </c>
      <c r="E162" s="35">
        <v>2.7399999999999999E-4</v>
      </c>
      <c r="F162" s="35">
        <v>1.47E-4</v>
      </c>
      <c r="G162" s="35">
        <v>1.5799999999999999E-4</v>
      </c>
      <c r="H162" s="35">
        <v>2.2599999999999999E-4</v>
      </c>
      <c r="I162" s="35">
        <v>9.5000000000000005E-5</v>
      </c>
      <c r="J162" s="35">
        <v>0</v>
      </c>
      <c r="K162" s="35">
        <v>3.6699999999999998E-4</v>
      </c>
    </row>
    <row r="163" spans="1:11" ht="13.4" customHeight="1">
      <c r="A163" t="s">
        <v>99</v>
      </c>
      <c r="B163" t="s">
        <v>317</v>
      </c>
      <c r="C163" s="35">
        <v>2.4800000000000001E-4</v>
      </c>
      <c r="D163" s="35">
        <v>1.6699999999999999E-4</v>
      </c>
      <c r="E163" s="35">
        <v>2.3599999999999999E-4</v>
      </c>
      <c r="F163" s="35">
        <v>3.9599999999999998E-4</v>
      </c>
      <c r="G163" s="35">
        <v>2.4399999999999999E-4</v>
      </c>
      <c r="H163" s="35">
        <v>2.1499999999999999E-4</v>
      </c>
      <c r="I163" s="35">
        <v>6.9200000000000002E-4</v>
      </c>
      <c r="J163" s="35">
        <v>3.6200000000000002E-4</v>
      </c>
      <c r="K163" s="35">
        <v>8.5000000000000006E-5</v>
      </c>
    </row>
    <row r="164" spans="1:11" ht="13.4" customHeight="1">
      <c r="A164" t="s">
        <v>100</v>
      </c>
      <c r="B164" t="s">
        <v>317</v>
      </c>
      <c r="C164" s="35">
        <v>1.2960000000000001E-3</v>
      </c>
      <c r="D164" s="35">
        <v>1.0790000000000001E-3</v>
      </c>
      <c r="E164" s="35">
        <v>1.5250000000000001E-3</v>
      </c>
      <c r="F164" s="35">
        <v>1.6169999999999999E-3</v>
      </c>
      <c r="G164" s="35">
        <v>2.1210000000000001E-3</v>
      </c>
      <c r="H164" s="35">
        <v>7.18E-4</v>
      </c>
      <c r="I164" s="35">
        <v>1.291E-3</v>
      </c>
      <c r="J164" s="35">
        <v>1.2689999999999999E-3</v>
      </c>
      <c r="K164" s="35">
        <v>1.1069999999999999E-3</v>
      </c>
    </row>
    <row r="165" spans="1:11" ht="13.4" customHeight="1">
      <c r="A165" t="s">
        <v>101</v>
      </c>
      <c r="B165" t="s">
        <v>317</v>
      </c>
      <c r="C165" s="35">
        <v>1.35E-4</v>
      </c>
      <c r="D165" s="35">
        <v>7.3999999999999996E-5</v>
      </c>
      <c r="E165" s="35">
        <v>1.8699999999999999E-4</v>
      </c>
      <c r="F165" s="35">
        <v>1.17E-4</v>
      </c>
      <c r="G165" s="35">
        <v>1.75E-4</v>
      </c>
      <c r="H165" s="35">
        <v>1.9799999999999999E-4</v>
      </c>
      <c r="I165" s="35">
        <v>1.2E-4</v>
      </c>
      <c r="J165" s="35">
        <v>1.15E-4</v>
      </c>
      <c r="K165" s="35">
        <v>8.7000000000000001E-5</v>
      </c>
    </row>
    <row r="166" spans="1:11" ht="13.4" customHeight="1">
      <c r="A166" t="s">
        <v>102</v>
      </c>
      <c r="B166" t="s">
        <v>317</v>
      </c>
      <c r="C166" s="35">
        <v>5.7200000000000003E-4</v>
      </c>
      <c r="D166" s="35">
        <v>5.0900000000000001E-4</v>
      </c>
      <c r="E166" s="35">
        <v>6.3299999999999999E-4</v>
      </c>
      <c r="F166" s="35">
        <v>5.7700000000000004E-4</v>
      </c>
      <c r="G166" s="35">
        <v>8.7699999999999996E-4</v>
      </c>
      <c r="H166" s="35">
        <v>4.9899999999999999E-4</v>
      </c>
      <c r="I166" s="35">
        <v>5.8299999999999997E-4</v>
      </c>
      <c r="J166" s="35">
        <v>1.6000000000000001E-4</v>
      </c>
      <c r="K166" s="35">
        <v>7.5799999999999999E-4</v>
      </c>
    </row>
    <row r="167" spans="1:11" ht="13.4" customHeight="1">
      <c r="A167" t="s">
        <v>103</v>
      </c>
      <c r="B167" t="s">
        <v>317</v>
      </c>
      <c r="C167" s="35">
        <v>2.3699999999999999E-4</v>
      </c>
      <c r="D167" s="35">
        <v>2.24E-4</v>
      </c>
      <c r="E167" s="35">
        <v>2.4499999999999999E-4</v>
      </c>
      <c r="F167" s="35">
        <v>2.81E-4</v>
      </c>
      <c r="G167" s="35">
        <v>3.8900000000000002E-4</v>
      </c>
      <c r="H167" s="35">
        <v>1.7000000000000001E-4</v>
      </c>
      <c r="I167" s="35">
        <v>1.6200000000000001E-4</v>
      </c>
      <c r="J167" s="35">
        <v>1.2999999999999999E-4</v>
      </c>
      <c r="K167" s="35">
        <v>1.37E-4</v>
      </c>
    </row>
    <row r="168" spans="1:11" ht="13.4" customHeight="1">
      <c r="A168" t="s">
        <v>104</v>
      </c>
      <c r="B168" t="s">
        <v>316</v>
      </c>
      <c r="C168" s="35">
        <v>1.9000000000000001E-4</v>
      </c>
      <c r="D168" s="35">
        <v>2.2000000000000001E-4</v>
      </c>
      <c r="E168" s="35">
        <v>2.2699999999999999E-4</v>
      </c>
      <c r="F168" s="35">
        <v>1.7000000000000001E-4</v>
      </c>
      <c r="G168" s="35">
        <v>1.5699999999999999E-4</v>
      </c>
      <c r="H168" s="35">
        <v>1.07E-4</v>
      </c>
      <c r="I168" s="35">
        <v>2.03E-4</v>
      </c>
      <c r="J168" s="35">
        <v>9.7999999999999997E-5</v>
      </c>
      <c r="K168" s="35">
        <v>2.22E-4</v>
      </c>
    </row>
    <row r="169" spans="1:11" ht="13.4" customHeight="1">
      <c r="A169" t="s">
        <v>105</v>
      </c>
      <c r="B169" t="s">
        <v>316</v>
      </c>
      <c r="C169" s="35">
        <v>-6.4999999999999994E-5</v>
      </c>
      <c r="D169" s="35">
        <v>-7.2999999999999999E-5</v>
      </c>
      <c r="E169" s="35">
        <v>-7.3999999999999996E-5</v>
      </c>
      <c r="F169" s="35">
        <v>-6.3E-5</v>
      </c>
      <c r="G169" s="35">
        <v>-6.3E-5</v>
      </c>
      <c r="H169" s="35">
        <v>-3.6000000000000001E-5</v>
      </c>
      <c r="I169" s="35">
        <v>-4.6E-5</v>
      </c>
      <c r="J169" s="35">
        <v>-5.1E-5</v>
      </c>
      <c r="K169" s="35">
        <v>-1.0399999999999999E-4</v>
      </c>
    </row>
    <row r="170" spans="1:11" ht="13.4" customHeight="1">
      <c r="A170" t="s">
        <v>106</v>
      </c>
      <c r="B170" t="s">
        <v>316</v>
      </c>
      <c r="C170" s="35">
        <v>1.3300000000000001E-4</v>
      </c>
      <c r="D170" s="35">
        <v>1.3100000000000001E-4</v>
      </c>
      <c r="E170" s="35">
        <v>1.35E-4</v>
      </c>
      <c r="F170" s="35">
        <v>1.3999999999999999E-4</v>
      </c>
      <c r="G170" s="35">
        <v>1.26E-4</v>
      </c>
      <c r="H170" s="35">
        <v>1.4200000000000001E-4</v>
      </c>
      <c r="I170" s="35">
        <v>9.2999999999999997E-5</v>
      </c>
      <c r="J170" s="35">
        <v>1.3300000000000001E-4</v>
      </c>
      <c r="K170" s="35">
        <v>5.3000000000000001E-5</v>
      </c>
    </row>
    <row r="171" spans="1:11" ht="13.4" customHeight="1">
      <c r="A171" t="s">
        <v>107</v>
      </c>
      <c r="B171" t="s">
        <v>316</v>
      </c>
      <c r="C171" s="35">
        <v>2.712E-3</v>
      </c>
      <c r="D171" s="35">
        <v>2.6979999999999999E-3</v>
      </c>
      <c r="E171" s="35">
        <v>2.9020000000000001E-3</v>
      </c>
      <c r="F171" s="35">
        <v>2.875E-3</v>
      </c>
      <c r="G171" s="35">
        <v>2.9910000000000002E-3</v>
      </c>
      <c r="H171" s="35">
        <v>2.039E-3</v>
      </c>
      <c r="I171" s="35">
        <v>2.8830000000000001E-3</v>
      </c>
      <c r="J171" s="35">
        <v>2.9489999999999998E-3</v>
      </c>
      <c r="K171" s="35">
        <v>3.1470000000000001E-3</v>
      </c>
    </row>
    <row r="172" spans="1:11" ht="13.4" customHeight="1">
      <c r="A172" t="s">
        <v>108</v>
      </c>
      <c r="B172" t="s">
        <v>315</v>
      </c>
      <c r="C172" s="35">
        <v>4.2269999999999999E-3</v>
      </c>
      <c r="D172" s="35">
        <v>4.2209999999999999E-3</v>
      </c>
      <c r="E172" s="35">
        <v>4.7860000000000003E-3</v>
      </c>
      <c r="F172" s="35">
        <v>4.1799999999999997E-3</v>
      </c>
      <c r="G172" s="35">
        <v>4.8589999999999996E-3</v>
      </c>
      <c r="H172" s="35">
        <v>3.31E-3</v>
      </c>
      <c r="I172" s="35">
        <v>4.8539999999999998E-3</v>
      </c>
      <c r="J172" s="35">
        <v>3.725E-3</v>
      </c>
      <c r="K172" s="35">
        <v>3.0460000000000001E-3</v>
      </c>
    </row>
    <row r="173" spans="1:11" ht="13.4" customHeight="1">
      <c r="A173" t="s">
        <v>109</v>
      </c>
      <c r="B173" t="s">
        <v>314</v>
      </c>
      <c r="C173" s="35">
        <v>1.583E-3</v>
      </c>
      <c r="D173" s="35">
        <v>1.6670000000000001E-3</v>
      </c>
      <c r="E173" s="35">
        <v>1.7750000000000001E-3</v>
      </c>
      <c r="F173" s="35">
        <v>1.554E-3</v>
      </c>
      <c r="G173" s="35">
        <v>1.83E-3</v>
      </c>
      <c r="H173" s="35">
        <v>1.083E-3</v>
      </c>
      <c r="I173" s="35">
        <v>1.74E-3</v>
      </c>
      <c r="J173" s="35">
        <v>1.255E-3</v>
      </c>
      <c r="K173" s="35">
        <v>1.359E-3</v>
      </c>
    </row>
    <row r="174" spans="1:11" ht="13.4" customHeight="1">
      <c r="A174" t="s">
        <v>110</v>
      </c>
      <c r="B174" t="s">
        <v>313</v>
      </c>
      <c r="C174" s="35">
        <v>1.0250000000000001E-3</v>
      </c>
      <c r="D174" s="35">
        <v>1.0759999999999999E-3</v>
      </c>
      <c r="E174" s="35">
        <v>7.94E-4</v>
      </c>
      <c r="F174" s="35">
        <v>1.3140000000000001E-3</v>
      </c>
      <c r="G174" s="35">
        <v>1.201E-3</v>
      </c>
      <c r="H174" s="35">
        <v>7.2900000000000005E-4</v>
      </c>
      <c r="I174" s="35">
        <v>1.5479999999999999E-3</v>
      </c>
      <c r="J174" s="35">
        <v>2.3990000000000001E-3</v>
      </c>
      <c r="K174" s="35">
        <v>6.3900000000000003E-4</v>
      </c>
    </row>
    <row r="175" spans="1:11" ht="13.4" customHeight="1">
      <c r="A175" t="s">
        <v>111</v>
      </c>
      <c r="B175" t="s">
        <v>313</v>
      </c>
      <c r="C175" s="35">
        <v>1.3259999999999999E-3</v>
      </c>
      <c r="D175" s="35">
        <v>1.4779999999999999E-3</v>
      </c>
      <c r="E175" s="35">
        <v>1.2390000000000001E-3</v>
      </c>
      <c r="F175" s="35">
        <v>1.4369999999999999E-3</v>
      </c>
      <c r="G175" s="35">
        <v>1.56E-3</v>
      </c>
      <c r="H175" s="35">
        <v>9.3000000000000005E-4</v>
      </c>
      <c r="I175" s="35">
        <v>1.34E-3</v>
      </c>
      <c r="J175" s="35">
        <v>1.2650000000000001E-3</v>
      </c>
      <c r="K175" s="35">
        <v>1.1900000000000001E-3</v>
      </c>
    </row>
    <row r="176" spans="1:11" ht="13.4" customHeight="1">
      <c r="A176" t="s">
        <v>112</v>
      </c>
      <c r="B176" t="s">
        <v>312</v>
      </c>
      <c r="C176" s="35">
        <v>1.6689999999999999E-3</v>
      </c>
      <c r="D176" s="35">
        <v>1.6180000000000001E-3</v>
      </c>
      <c r="E176" s="35">
        <v>1.7340000000000001E-3</v>
      </c>
      <c r="F176" s="35">
        <v>1.8500000000000001E-3</v>
      </c>
      <c r="G176" s="35">
        <v>1.98E-3</v>
      </c>
      <c r="H176" s="35">
        <v>1.423E-3</v>
      </c>
      <c r="I176" s="35">
        <v>2.0219999999999999E-3</v>
      </c>
      <c r="J176" s="35">
        <v>1.2390000000000001E-3</v>
      </c>
      <c r="K176" s="35">
        <v>9.41E-4</v>
      </c>
    </row>
    <row r="177" spans="1:11" ht="13.4" customHeight="1">
      <c r="A177" t="s">
        <v>113</v>
      </c>
      <c r="B177" t="s">
        <v>312</v>
      </c>
      <c r="C177" s="35">
        <v>7.0399999999999998E-4</v>
      </c>
      <c r="D177" s="35">
        <v>7.18E-4</v>
      </c>
      <c r="E177" s="35">
        <v>5.4000000000000001E-4</v>
      </c>
      <c r="F177" s="35">
        <v>7.6000000000000004E-4</v>
      </c>
      <c r="G177" s="35">
        <v>2.0699999999999999E-4</v>
      </c>
      <c r="H177" s="35">
        <v>1.2229999999999999E-3</v>
      </c>
      <c r="I177" s="35">
        <v>1.56E-4</v>
      </c>
      <c r="J177" s="35">
        <v>1.75E-4</v>
      </c>
      <c r="K177" s="35">
        <v>1.21E-4</v>
      </c>
    </row>
    <row r="178" spans="1:11" ht="13.4" customHeight="1">
      <c r="A178" t="s">
        <v>114</v>
      </c>
      <c r="B178" t="s">
        <v>312</v>
      </c>
      <c r="C178" s="35">
        <v>3.48E-4</v>
      </c>
      <c r="D178" s="35">
        <v>3.1500000000000001E-4</v>
      </c>
      <c r="E178" s="35">
        <v>2.43E-4</v>
      </c>
      <c r="F178" s="35">
        <v>4.17E-4</v>
      </c>
      <c r="G178" s="35">
        <v>4.8799999999999999E-4</v>
      </c>
      <c r="H178" s="35">
        <v>3.6499999999999998E-4</v>
      </c>
      <c r="I178" s="35">
        <v>1.145E-3</v>
      </c>
      <c r="J178" s="35">
        <v>7.1699999999999997E-4</v>
      </c>
      <c r="K178" s="35">
        <v>4.6999999999999997E-5</v>
      </c>
    </row>
    <row r="179" spans="1:11" ht="13.4" customHeight="1">
      <c r="A179" t="s">
        <v>115</v>
      </c>
      <c r="B179" t="s">
        <v>312</v>
      </c>
      <c r="C179" s="35">
        <v>3.4299999999999999E-4</v>
      </c>
      <c r="D179" s="35">
        <v>4.3300000000000001E-4</v>
      </c>
      <c r="E179" s="35">
        <v>2.5799999999999998E-4</v>
      </c>
      <c r="F179" s="35">
        <v>4.0400000000000001E-4</v>
      </c>
      <c r="G179" s="35">
        <v>2.6899999999999998E-4</v>
      </c>
      <c r="H179" s="35">
        <v>2.7399999999999999E-4</v>
      </c>
      <c r="I179" s="35">
        <v>1.44E-4</v>
      </c>
      <c r="J179" s="35">
        <v>5.4500000000000002E-4</v>
      </c>
      <c r="K179" s="35">
        <v>1.07E-4</v>
      </c>
    </row>
    <row r="180" spans="1:11" ht="13.4" customHeight="1">
      <c r="A180" t="s">
        <v>116</v>
      </c>
      <c r="B180" t="s">
        <v>312</v>
      </c>
      <c r="C180" s="35">
        <v>4.2200000000000001E-4</v>
      </c>
      <c r="D180" s="35">
        <v>4.6200000000000001E-4</v>
      </c>
      <c r="E180" s="35">
        <v>5.5099999999999995E-4</v>
      </c>
      <c r="F180" s="35">
        <v>3.8000000000000002E-4</v>
      </c>
      <c r="G180" s="35">
        <v>3.6499999999999998E-4</v>
      </c>
      <c r="H180" s="35">
        <v>2.4399999999999999E-4</v>
      </c>
      <c r="I180" s="35">
        <v>4.28E-4</v>
      </c>
      <c r="J180" s="35">
        <v>1.83E-4</v>
      </c>
      <c r="K180" s="35">
        <v>2.5900000000000001E-4</v>
      </c>
    </row>
    <row r="181" spans="1:11" ht="13.4" customHeight="1">
      <c r="A181" t="s">
        <v>117</v>
      </c>
      <c r="B181" t="s">
        <v>312</v>
      </c>
      <c r="C181" s="35">
        <v>1.9789999999999999E-3</v>
      </c>
      <c r="D181" s="35">
        <v>2.222E-3</v>
      </c>
      <c r="E181" s="35">
        <v>2.1150000000000001E-3</v>
      </c>
      <c r="F181" s="35">
        <v>2.1749999999999999E-3</v>
      </c>
      <c r="G181" s="35">
        <v>1.4790000000000001E-3</v>
      </c>
      <c r="H181" s="35">
        <v>1.4649999999999999E-3</v>
      </c>
      <c r="I181" s="35">
        <v>1.1789999999999999E-3</v>
      </c>
      <c r="J181" s="35">
        <v>1.591E-3</v>
      </c>
      <c r="K181" s="35">
        <v>7.5500000000000003E-4</v>
      </c>
    </row>
    <row r="182" spans="1:11" ht="13.4" customHeight="1">
      <c r="A182" t="s">
        <v>118</v>
      </c>
      <c r="B182" t="s">
        <v>311</v>
      </c>
      <c r="C182" s="35">
        <v>3.2200000000000002E-4</v>
      </c>
      <c r="D182" s="35">
        <v>5.2499999999999997E-4</v>
      </c>
      <c r="E182" s="35">
        <v>3.4699999999999998E-4</v>
      </c>
      <c r="F182" s="35">
        <v>1.54E-4</v>
      </c>
      <c r="G182" s="35">
        <v>1.6799999999999999E-4</v>
      </c>
      <c r="H182" s="35">
        <v>9.6000000000000002E-5</v>
      </c>
      <c r="I182" s="35">
        <v>4.4099999999999999E-4</v>
      </c>
      <c r="J182" s="35">
        <v>3.4999999999999997E-5</v>
      </c>
      <c r="K182" s="35">
        <v>5.8500000000000002E-4</v>
      </c>
    </row>
    <row r="183" spans="1:11" ht="13.4" customHeight="1">
      <c r="A183" t="s">
        <v>119</v>
      </c>
      <c r="B183" t="s">
        <v>311</v>
      </c>
      <c r="C183" s="35">
        <v>1.26E-4</v>
      </c>
      <c r="D183" s="35">
        <v>1.95E-4</v>
      </c>
      <c r="E183" s="35">
        <v>1.2899999999999999E-4</v>
      </c>
      <c r="F183" s="35">
        <v>1E-4</v>
      </c>
      <c r="G183" s="35">
        <v>1.13E-4</v>
      </c>
      <c r="H183" s="35">
        <v>3.4E-5</v>
      </c>
      <c r="I183" s="35">
        <v>7.6000000000000004E-5</v>
      </c>
      <c r="J183" s="35">
        <v>6.2000000000000003E-5</v>
      </c>
      <c r="K183" s="35">
        <v>4.6999999999999997E-5</v>
      </c>
    </row>
    <row r="184" spans="1:11" ht="13.4" customHeight="1">
      <c r="A184" t="s">
        <v>120</v>
      </c>
      <c r="B184" t="s">
        <v>311</v>
      </c>
      <c r="C184" s="35">
        <v>2.0100000000000001E-4</v>
      </c>
      <c r="D184" s="35">
        <v>3.4200000000000002E-4</v>
      </c>
      <c r="E184" s="35">
        <v>1.4300000000000001E-4</v>
      </c>
      <c r="F184" s="35">
        <v>1.1E-4</v>
      </c>
      <c r="G184" s="35">
        <v>1.5699999999999999E-4</v>
      </c>
      <c r="H184" s="35">
        <v>1.1900000000000001E-4</v>
      </c>
      <c r="I184" s="35">
        <v>3.1700000000000001E-4</v>
      </c>
      <c r="J184" s="35">
        <v>1.05E-4</v>
      </c>
      <c r="K184" s="35">
        <v>2.1800000000000001E-4</v>
      </c>
    </row>
    <row r="185" spans="1:11" ht="13.4" customHeight="1">
      <c r="A185" t="s">
        <v>121</v>
      </c>
      <c r="B185" t="s">
        <v>311</v>
      </c>
      <c r="C185" s="35">
        <v>5.0199999999999995E-4</v>
      </c>
      <c r="D185" s="35">
        <v>7.7899999999999996E-4</v>
      </c>
      <c r="E185" s="35">
        <v>5.2099999999999998E-4</v>
      </c>
      <c r="F185" s="35">
        <v>2.9700000000000001E-4</v>
      </c>
      <c r="G185" s="35">
        <v>3.8299999999999999E-4</v>
      </c>
      <c r="H185" s="35">
        <v>2.0000000000000001E-4</v>
      </c>
      <c r="I185" s="35">
        <v>5.1599999999999997E-4</v>
      </c>
      <c r="J185" s="35">
        <v>5.1E-5</v>
      </c>
      <c r="K185" s="35">
        <v>6.3900000000000003E-4</v>
      </c>
    </row>
    <row r="186" spans="1:11" ht="13.4" customHeight="1">
      <c r="A186" t="s">
        <v>122</v>
      </c>
      <c r="B186" t="s">
        <v>311</v>
      </c>
      <c r="C186" s="35">
        <v>9.4399999999999996E-4</v>
      </c>
      <c r="D186" s="35">
        <v>1.101E-3</v>
      </c>
      <c r="E186" s="35">
        <v>1.472E-3</v>
      </c>
      <c r="F186" s="35">
        <v>4.9899999999999999E-4</v>
      </c>
      <c r="G186" s="35">
        <v>8.61E-4</v>
      </c>
      <c r="H186" s="35">
        <v>3.5500000000000001E-4</v>
      </c>
      <c r="I186" s="35">
        <v>1.3389999999999999E-3</v>
      </c>
      <c r="J186" s="35">
        <v>1.6000000000000001E-4</v>
      </c>
      <c r="K186" s="35">
        <v>1.2229999999999999E-3</v>
      </c>
    </row>
    <row r="187" spans="1:11" ht="13.4" customHeight="1">
      <c r="A187" t="s">
        <v>123</v>
      </c>
      <c r="B187" t="s">
        <v>311</v>
      </c>
      <c r="C187" s="35">
        <v>7.7999999999999999E-5</v>
      </c>
      <c r="D187" s="35">
        <v>5.0000000000000002E-5</v>
      </c>
      <c r="E187" s="35">
        <v>8.7999999999999998E-5</v>
      </c>
      <c r="F187" s="35">
        <v>6.6000000000000005E-5</v>
      </c>
      <c r="G187" s="35">
        <v>7.3999999999999996E-5</v>
      </c>
      <c r="H187" s="35">
        <v>3.8000000000000002E-5</v>
      </c>
      <c r="I187" s="35">
        <v>3.4299999999999999E-4</v>
      </c>
      <c r="J187" s="35">
        <v>4.3999999999999999E-5</v>
      </c>
      <c r="K187" s="35">
        <v>6.4899999999999995E-4</v>
      </c>
    </row>
    <row r="188" spans="1:11" ht="13.4" customHeight="1">
      <c r="A188" t="s">
        <v>124</v>
      </c>
      <c r="B188" t="s">
        <v>310</v>
      </c>
      <c r="C188" s="35">
        <v>4.8979999999999996E-3</v>
      </c>
      <c r="D188" s="35">
        <v>6.5170000000000002E-3</v>
      </c>
      <c r="E188" s="35">
        <v>6.3169999999999997E-3</v>
      </c>
      <c r="F188" s="35">
        <v>3.101E-3</v>
      </c>
      <c r="G188" s="35">
        <v>4.8279999999999998E-3</v>
      </c>
      <c r="H188" s="35">
        <v>2.3800000000000002E-3</v>
      </c>
      <c r="I188" s="35">
        <v>3.3570000000000002E-3</v>
      </c>
      <c r="J188" s="35">
        <v>1.6000000000000001E-3</v>
      </c>
      <c r="K188" s="35">
        <v>1.4890000000000001E-3</v>
      </c>
    </row>
    <row r="189" spans="1:11" ht="13.4" customHeight="1">
      <c r="A189" t="s">
        <v>125</v>
      </c>
      <c r="B189" t="s">
        <v>310</v>
      </c>
      <c r="C189" s="35">
        <v>4.44E-4</v>
      </c>
      <c r="D189" s="35">
        <v>5.4000000000000001E-4</v>
      </c>
      <c r="E189" s="35">
        <v>5.0699999999999996E-4</v>
      </c>
      <c r="F189" s="35">
        <v>4.3800000000000002E-4</v>
      </c>
      <c r="G189" s="35">
        <v>3.97E-4</v>
      </c>
      <c r="H189" s="35">
        <v>2.2800000000000001E-4</v>
      </c>
      <c r="I189" s="35">
        <v>3.19E-4</v>
      </c>
      <c r="J189" s="35">
        <v>1.74E-4</v>
      </c>
      <c r="K189" s="35">
        <v>2.31E-4</v>
      </c>
    </row>
    <row r="190" spans="1:11" ht="13.4" customHeight="1">
      <c r="A190" t="s">
        <v>126</v>
      </c>
      <c r="B190" t="s">
        <v>310</v>
      </c>
      <c r="C190" s="35">
        <v>1.745E-3</v>
      </c>
      <c r="D190" s="35">
        <v>2.4789999999999999E-3</v>
      </c>
      <c r="E190" s="35">
        <v>1.815E-3</v>
      </c>
      <c r="F190" s="35">
        <v>1.423E-3</v>
      </c>
      <c r="G190" s="35">
        <v>1.155E-3</v>
      </c>
      <c r="H190" s="35">
        <v>9.3300000000000002E-4</v>
      </c>
      <c r="I190" s="35">
        <v>1.0300000000000001E-3</v>
      </c>
      <c r="J190" s="35">
        <v>5.2599999999999999E-4</v>
      </c>
      <c r="K190" s="35">
        <v>1.2869999999999999E-3</v>
      </c>
    </row>
    <row r="191" spans="1:11" ht="13.4" customHeight="1">
      <c r="A191" t="s">
        <v>127</v>
      </c>
      <c r="B191" t="s">
        <v>309</v>
      </c>
      <c r="C191" s="35">
        <v>6.3000000000000003E-4</v>
      </c>
      <c r="D191" s="35">
        <v>7.4200000000000004E-4</v>
      </c>
      <c r="E191" s="35">
        <v>5.5400000000000002E-4</v>
      </c>
      <c r="F191" s="35">
        <v>7.94E-4</v>
      </c>
      <c r="G191" s="35">
        <v>4.0200000000000001E-4</v>
      </c>
      <c r="H191" s="35">
        <v>5.1000000000000004E-4</v>
      </c>
      <c r="I191" s="35">
        <v>2.9399999999999999E-4</v>
      </c>
      <c r="J191" s="35">
        <v>3.5199999999999999E-4</v>
      </c>
      <c r="K191" s="35">
        <v>1.7899999999999999E-4</v>
      </c>
    </row>
    <row r="192" spans="1:11" ht="13.4" customHeight="1">
      <c r="A192" t="s">
        <v>128</v>
      </c>
      <c r="B192" t="s">
        <v>309</v>
      </c>
      <c r="C192" s="35">
        <v>4.1110000000000001E-3</v>
      </c>
      <c r="D192" s="35">
        <v>4.3909999999999999E-3</v>
      </c>
      <c r="E192" s="35">
        <v>4.4790000000000003E-3</v>
      </c>
      <c r="F192" s="35">
        <v>4.0730000000000002E-3</v>
      </c>
      <c r="G192" s="35">
        <v>4.8269999999999997E-3</v>
      </c>
      <c r="H192" s="35">
        <v>2.7759999999999998E-3</v>
      </c>
      <c r="I192" s="35">
        <v>4.5989999999999998E-3</v>
      </c>
      <c r="J192" s="35">
        <v>3.4949999999999998E-3</v>
      </c>
      <c r="K192" s="35">
        <v>3.6480000000000002E-3</v>
      </c>
    </row>
    <row r="193" spans="1:11" ht="13.4" customHeight="1">
      <c r="A193" t="s">
        <v>129</v>
      </c>
      <c r="B193" t="s">
        <v>309</v>
      </c>
      <c r="C193" s="35">
        <v>2.0509999999999999E-3</v>
      </c>
      <c r="D193" s="35">
        <v>3.2049999999999999E-3</v>
      </c>
      <c r="E193" s="35">
        <v>2.14E-3</v>
      </c>
      <c r="F193" s="35">
        <v>1.701E-3</v>
      </c>
      <c r="G193" s="35">
        <v>8.6200000000000003E-4</v>
      </c>
      <c r="H193" s="35">
        <v>7.7300000000000003E-4</v>
      </c>
      <c r="I193" s="35">
        <v>5.2999999999999998E-4</v>
      </c>
      <c r="J193" s="35">
        <v>4.1899999999999999E-4</v>
      </c>
      <c r="K193" s="35">
        <v>9.7199999999999999E-4</v>
      </c>
    </row>
    <row r="194" spans="1:11" ht="13.4" customHeight="1">
      <c r="A194" t="s">
        <v>130</v>
      </c>
      <c r="B194" t="s">
        <v>308</v>
      </c>
      <c r="C194" s="35">
        <v>4.9839999999999997E-3</v>
      </c>
      <c r="D194" s="35">
        <v>5.646E-3</v>
      </c>
      <c r="E194" s="35">
        <v>5.5909999999999996E-3</v>
      </c>
      <c r="F194" s="35">
        <v>4.4089999999999997E-3</v>
      </c>
      <c r="G194" s="35">
        <v>3.9039999999999999E-3</v>
      </c>
      <c r="H194" s="35">
        <v>4.0010000000000002E-3</v>
      </c>
      <c r="I194" s="35">
        <v>2.578E-3</v>
      </c>
      <c r="J194" s="35">
        <v>3.7090000000000001E-3</v>
      </c>
      <c r="K194" s="35">
        <v>5.8599999999999998E-3</v>
      </c>
    </row>
    <row r="195" spans="1:11" ht="13.4" customHeight="1">
      <c r="A195" t="s">
        <v>131</v>
      </c>
      <c r="B195" t="s">
        <v>308</v>
      </c>
      <c r="C195" s="35">
        <v>1.4090000000000001E-3</v>
      </c>
      <c r="D195" s="35">
        <v>1.9650000000000002E-3</v>
      </c>
      <c r="E195" s="35">
        <v>1.7600000000000001E-3</v>
      </c>
      <c r="F195" s="35">
        <v>8.8900000000000003E-4</v>
      </c>
      <c r="G195" s="35">
        <v>8.1999999999999998E-4</v>
      </c>
      <c r="H195" s="35">
        <v>5.5000000000000003E-4</v>
      </c>
      <c r="I195" s="35">
        <v>3.0299999999999999E-4</v>
      </c>
      <c r="J195" s="35">
        <v>6.6399999999999999E-4</v>
      </c>
      <c r="K195" s="35">
        <v>2.764E-3</v>
      </c>
    </row>
    <row r="196" spans="1:11" ht="13.4" customHeight="1">
      <c r="A196" t="s">
        <v>132</v>
      </c>
      <c r="B196" t="s">
        <v>307</v>
      </c>
      <c r="C196" s="35">
        <v>3.2529999999999998E-3</v>
      </c>
      <c r="D196" s="35">
        <v>4.0340000000000003E-3</v>
      </c>
      <c r="E196" s="35">
        <v>3.614E-3</v>
      </c>
      <c r="F196" s="35">
        <v>2.9290000000000002E-3</v>
      </c>
      <c r="G196" s="35">
        <v>2.5959999999999998E-3</v>
      </c>
      <c r="H196" s="35">
        <v>1.9980000000000002E-3</v>
      </c>
      <c r="I196" s="35">
        <v>1.627E-3</v>
      </c>
      <c r="J196" s="35">
        <v>1.709E-3</v>
      </c>
      <c r="K196" s="35">
        <v>3.0890000000000002E-3</v>
      </c>
    </row>
    <row r="197" spans="1:11" ht="13.4" customHeight="1">
      <c r="A197" t="s">
        <v>133</v>
      </c>
      <c r="B197" t="s">
        <v>307</v>
      </c>
      <c r="C197" s="35">
        <v>5.2800000000000004E-4</v>
      </c>
      <c r="D197" s="35">
        <v>5.9800000000000001E-4</v>
      </c>
      <c r="E197" s="35">
        <v>6.6500000000000001E-4</v>
      </c>
      <c r="F197" s="35">
        <v>4.0299999999999998E-4</v>
      </c>
      <c r="G197" s="35">
        <v>5.5999999999999995E-4</v>
      </c>
      <c r="H197" s="35">
        <v>3.5399999999999999E-4</v>
      </c>
      <c r="I197" s="35">
        <v>2.9100000000000003E-4</v>
      </c>
      <c r="J197" s="35">
        <v>3.68E-4</v>
      </c>
      <c r="K197" s="35">
        <v>4.9700000000000005E-4</v>
      </c>
    </row>
    <row r="198" spans="1:11" ht="13.4" customHeight="1">
      <c r="A198" t="s">
        <v>134</v>
      </c>
      <c r="B198" t="s">
        <v>306</v>
      </c>
      <c r="C198" s="35">
        <v>2.9580000000000001E-3</v>
      </c>
      <c r="D198" s="35">
        <v>2.506E-3</v>
      </c>
      <c r="E198" s="35">
        <v>2.8389999999999999E-3</v>
      </c>
      <c r="F198" s="35">
        <v>2.7209999999999999E-3</v>
      </c>
      <c r="G198" s="35">
        <v>3.0400000000000002E-3</v>
      </c>
      <c r="H198" s="35">
        <v>1.7960000000000001E-3</v>
      </c>
      <c r="I198" s="35">
        <v>4.4460000000000003E-3</v>
      </c>
      <c r="J198" s="35">
        <v>5.8149999999999999E-3</v>
      </c>
      <c r="K198" s="35">
        <v>1.9792000000000001E-2</v>
      </c>
    </row>
    <row r="199" spans="1:11" ht="13.4" customHeight="1">
      <c r="A199" t="s">
        <v>135</v>
      </c>
      <c r="B199" t="s">
        <v>306</v>
      </c>
      <c r="C199" s="35">
        <v>9.6000000000000002E-4</v>
      </c>
      <c r="D199" s="35">
        <v>8.43E-4</v>
      </c>
      <c r="E199" s="35">
        <v>9.5299999999999996E-4</v>
      </c>
      <c r="F199" s="35">
        <v>9.6000000000000002E-4</v>
      </c>
      <c r="G199" s="35">
        <v>1.193E-3</v>
      </c>
      <c r="H199" s="35">
        <v>6.5099999999999999E-4</v>
      </c>
      <c r="I199" s="35">
        <v>1.286E-3</v>
      </c>
      <c r="J199" s="35">
        <v>1.7639999999999999E-3</v>
      </c>
      <c r="K199" s="35">
        <v>3.9300000000000003E-3</v>
      </c>
    </row>
    <row r="200" spans="1:11" ht="13.4" customHeight="1">
      <c r="A200" t="s">
        <v>136</v>
      </c>
      <c r="B200" t="s">
        <v>306</v>
      </c>
      <c r="C200" s="35">
        <v>1.0430000000000001E-3</v>
      </c>
      <c r="D200" s="35">
        <v>8.6899999999999998E-4</v>
      </c>
      <c r="E200" s="35">
        <v>1.1709999999999999E-3</v>
      </c>
      <c r="F200" s="35">
        <v>1.0610000000000001E-3</v>
      </c>
      <c r="G200" s="35">
        <v>1.1900000000000001E-3</v>
      </c>
      <c r="H200" s="35">
        <v>9.2599999999999996E-4</v>
      </c>
      <c r="I200" s="35">
        <v>1.274E-3</v>
      </c>
      <c r="J200" s="35">
        <v>1.9419999999999999E-3</v>
      </c>
      <c r="K200" s="35">
        <v>1.903E-3</v>
      </c>
    </row>
    <row r="201" spans="1:11" ht="13.4" customHeight="1">
      <c r="A201" t="s">
        <v>137</v>
      </c>
      <c r="B201" t="s">
        <v>305</v>
      </c>
      <c r="C201" s="35">
        <v>2.3319999999999999E-3</v>
      </c>
      <c r="D201" s="35">
        <v>2.2920000000000002E-3</v>
      </c>
      <c r="E201" s="35">
        <v>2.3379999999999998E-3</v>
      </c>
      <c r="F201" s="35">
        <v>2.562E-3</v>
      </c>
      <c r="G201" s="35">
        <v>3.0980000000000001E-3</v>
      </c>
      <c r="H201" s="35">
        <v>1.7459999999999999E-3</v>
      </c>
      <c r="I201" s="35">
        <v>3.0240000000000002E-3</v>
      </c>
      <c r="J201" s="35">
        <v>2.908E-3</v>
      </c>
      <c r="K201" s="35">
        <v>2.068E-3</v>
      </c>
    </row>
    <row r="202" spans="1:11" ht="13.4" customHeight="1">
      <c r="A202" t="s">
        <v>138</v>
      </c>
      <c r="B202" t="s">
        <v>305</v>
      </c>
      <c r="C202" s="35">
        <v>2.8170000000000001E-3</v>
      </c>
      <c r="D202" s="35">
        <v>2.8540000000000002E-3</v>
      </c>
      <c r="E202" s="35">
        <v>3.2629999999999998E-3</v>
      </c>
      <c r="F202" s="35">
        <v>2.5950000000000001E-3</v>
      </c>
      <c r="G202" s="35">
        <v>3.5349999999999999E-3</v>
      </c>
      <c r="H202" s="35">
        <v>1.719E-3</v>
      </c>
      <c r="I202" s="35">
        <v>3.3530000000000001E-3</v>
      </c>
      <c r="J202" s="35">
        <v>2.2929999999999999E-3</v>
      </c>
      <c r="K202" s="35">
        <v>5.2550000000000001E-3</v>
      </c>
    </row>
    <row r="203" spans="1:11" ht="13.4" customHeight="1">
      <c r="A203" t="s">
        <v>139</v>
      </c>
      <c r="B203" t="s">
        <v>304</v>
      </c>
      <c r="C203" s="35">
        <v>2.7900000000000001E-4</v>
      </c>
      <c r="D203" s="35">
        <v>2.6800000000000001E-4</v>
      </c>
      <c r="E203" s="35">
        <v>3.1700000000000001E-4</v>
      </c>
      <c r="F203" s="35">
        <v>2.7999999999999998E-4</v>
      </c>
      <c r="G203" s="35">
        <v>3.5E-4</v>
      </c>
      <c r="H203" s="35">
        <v>2.02E-4</v>
      </c>
      <c r="I203" s="35">
        <v>2.3699999999999999E-4</v>
      </c>
      <c r="J203" s="35">
        <v>3.21E-4</v>
      </c>
      <c r="K203" s="35">
        <v>4.0000000000000002E-4</v>
      </c>
    </row>
    <row r="204" spans="1:11" ht="13.4" customHeight="1">
      <c r="A204" t="s">
        <v>140</v>
      </c>
      <c r="B204" t="s">
        <v>304</v>
      </c>
      <c r="C204" s="35">
        <v>3.2269999999999998E-3</v>
      </c>
      <c r="D204" s="35">
        <v>2.7950000000000002E-3</v>
      </c>
      <c r="E204" s="35">
        <v>3.4129999999999998E-3</v>
      </c>
      <c r="F204" s="35">
        <v>3.653E-3</v>
      </c>
      <c r="G204" s="35">
        <v>4.4219999999999997E-3</v>
      </c>
      <c r="H204" s="35">
        <v>2.4889999999999999E-3</v>
      </c>
      <c r="I204" s="35">
        <v>4.9849999999999998E-3</v>
      </c>
      <c r="J204" s="35">
        <v>3.8730000000000001E-3</v>
      </c>
      <c r="K204" s="35">
        <v>4.3270000000000001E-3</v>
      </c>
    </row>
    <row r="205" spans="1:11" ht="13.4" customHeight="1">
      <c r="A205" t="s">
        <v>141</v>
      </c>
      <c r="B205" t="s">
        <v>304</v>
      </c>
      <c r="C205" s="35">
        <v>2.8349999999999998E-3</v>
      </c>
      <c r="D205" s="35">
        <v>2.7060000000000001E-3</v>
      </c>
      <c r="E205" s="35">
        <v>3.0850000000000001E-3</v>
      </c>
      <c r="F205" s="35">
        <v>2.7950000000000002E-3</v>
      </c>
      <c r="G205" s="35">
        <v>4.1780000000000003E-3</v>
      </c>
      <c r="H205" s="35">
        <v>1.9430000000000001E-3</v>
      </c>
      <c r="I205" s="35">
        <v>5.4250000000000001E-3</v>
      </c>
      <c r="J205" s="35">
        <v>2.7499999999999998E-3</v>
      </c>
      <c r="K205" s="35">
        <v>3.1979999999999999E-3</v>
      </c>
    </row>
    <row r="206" spans="1:11" ht="13.4" customHeight="1">
      <c r="A206" t="s">
        <v>142</v>
      </c>
      <c r="B206" t="s">
        <v>303</v>
      </c>
      <c r="C206" s="35">
        <v>2.2499999999999999E-4</v>
      </c>
      <c r="D206" s="35">
        <v>2.7099999999999997E-4</v>
      </c>
      <c r="E206" s="35">
        <v>2.8600000000000001E-4</v>
      </c>
      <c r="F206" s="35">
        <v>1.46E-4</v>
      </c>
      <c r="G206" s="35">
        <v>1.5799999999999999E-4</v>
      </c>
      <c r="H206" s="35">
        <v>9.0000000000000006E-5</v>
      </c>
      <c r="I206" s="35">
        <v>4.0400000000000001E-4</v>
      </c>
      <c r="J206" s="35">
        <v>4.7100000000000001E-4</v>
      </c>
      <c r="K206" s="35">
        <v>3.97E-4</v>
      </c>
    </row>
    <row r="207" spans="1:11" ht="13.4" customHeight="1">
      <c r="A207" t="s">
        <v>143</v>
      </c>
      <c r="B207" t="s">
        <v>303</v>
      </c>
      <c r="C207" s="35">
        <v>2.7300000000000002E-4</v>
      </c>
      <c r="D207" s="35">
        <v>2.3499999999999999E-4</v>
      </c>
      <c r="E207" s="35">
        <v>4.0499999999999998E-4</v>
      </c>
      <c r="F207" s="35">
        <v>2.7599999999999999E-4</v>
      </c>
      <c r="G207" s="35">
        <v>2.61E-4</v>
      </c>
      <c r="H207" s="35">
        <v>1.5899999999999999E-4</v>
      </c>
      <c r="I207" s="35">
        <v>2.3800000000000001E-4</v>
      </c>
      <c r="J207" s="35">
        <v>2.2499999999999999E-4</v>
      </c>
      <c r="K207" s="35">
        <v>2.33E-4</v>
      </c>
    </row>
    <row r="208" spans="1:11" ht="13.4" customHeight="1">
      <c r="A208" t="s">
        <v>144</v>
      </c>
      <c r="B208" t="s">
        <v>303</v>
      </c>
      <c r="C208" s="35">
        <v>1.34E-4</v>
      </c>
      <c r="D208" s="35">
        <v>1.21E-4</v>
      </c>
      <c r="E208" s="35">
        <v>1.7799999999999999E-4</v>
      </c>
      <c r="F208" s="35">
        <v>1.4200000000000001E-4</v>
      </c>
      <c r="G208" s="35">
        <v>7.7999999999999999E-5</v>
      </c>
      <c r="H208" s="35">
        <v>1.07E-4</v>
      </c>
      <c r="I208" s="35">
        <v>1.37E-4</v>
      </c>
      <c r="J208" s="35">
        <v>3.01E-4</v>
      </c>
      <c r="K208" s="35">
        <v>2.3E-5</v>
      </c>
    </row>
    <row r="209" spans="1:11" ht="13.4" customHeight="1">
      <c r="A209" t="s">
        <v>145</v>
      </c>
      <c r="B209" t="s">
        <v>302</v>
      </c>
      <c r="C209" s="35">
        <v>4.0900000000000002E-4</v>
      </c>
      <c r="D209" s="35">
        <v>4.0299999999999998E-4</v>
      </c>
      <c r="E209" s="35">
        <v>4.2900000000000002E-4</v>
      </c>
      <c r="F209" s="35">
        <v>4.4799999999999999E-4</v>
      </c>
      <c r="G209" s="35">
        <v>4.73E-4</v>
      </c>
      <c r="H209" s="35">
        <v>3.39E-4</v>
      </c>
      <c r="I209" s="35">
        <v>3.7100000000000002E-4</v>
      </c>
      <c r="J209" s="35">
        <v>3.7500000000000001E-4</v>
      </c>
      <c r="K209" s="35">
        <v>3.2000000000000003E-4</v>
      </c>
    </row>
    <row r="210" spans="1:11" ht="13.4" customHeight="1">
      <c r="A210" t="s">
        <v>146</v>
      </c>
      <c r="B210" t="s">
        <v>302</v>
      </c>
      <c r="C210" s="35">
        <v>4.2499999999999998E-4</v>
      </c>
      <c r="D210" s="35">
        <v>4.0400000000000001E-4</v>
      </c>
      <c r="E210" s="35">
        <v>3.68E-4</v>
      </c>
      <c r="F210" s="35">
        <v>5.1800000000000001E-4</v>
      </c>
      <c r="G210" s="35">
        <v>4.1899999999999999E-4</v>
      </c>
      <c r="H210" s="35">
        <v>4.7600000000000002E-4</v>
      </c>
      <c r="I210" s="35">
        <v>3.4000000000000002E-4</v>
      </c>
      <c r="J210" s="35">
        <v>5.0799999999999999E-4</v>
      </c>
      <c r="K210" s="35">
        <v>2.3599999999999999E-4</v>
      </c>
    </row>
    <row r="211" spans="1:11" ht="13.4" customHeight="1">
      <c r="A211" t="s">
        <v>147</v>
      </c>
      <c r="B211" t="s">
        <v>302</v>
      </c>
      <c r="C211" s="35">
        <v>2.5099999999999998E-4</v>
      </c>
      <c r="D211" s="35">
        <v>1.9900000000000001E-4</v>
      </c>
      <c r="E211" s="35">
        <v>2.5500000000000002E-4</v>
      </c>
      <c r="F211" s="35">
        <v>3.0600000000000001E-4</v>
      </c>
      <c r="G211" s="35">
        <v>3.7300000000000001E-4</v>
      </c>
      <c r="H211" s="35">
        <v>2.33E-4</v>
      </c>
      <c r="I211" s="35">
        <v>3.4000000000000002E-4</v>
      </c>
      <c r="J211" s="35">
        <v>2.03E-4</v>
      </c>
      <c r="K211" s="35">
        <v>2.5799999999999998E-4</v>
      </c>
    </row>
    <row r="212" spans="1:11" ht="13.4" customHeight="1">
      <c r="A212" t="s">
        <v>148</v>
      </c>
      <c r="B212" t="s">
        <v>302</v>
      </c>
      <c r="C212" s="35">
        <v>4.6099999999999998E-4</v>
      </c>
      <c r="D212" s="35">
        <v>4.9700000000000005E-4</v>
      </c>
      <c r="E212" s="35">
        <v>4.9100000000000001E-4</v>
      </c>
      <c r="F212" s="35">
        <v>4.3800000000000002E-4</v>
      </c>
      <c r="G212" s="35">
        <v>4.8000000000000001E-4</v>
      </c>
      <c r="H212" s="35">
        <v>2.8499999999999999E-4</v>
      </c>
      <c r="I212" s="35">
        <v>4.2299999999999998E-4</v>
      </c>
      <c r="J212" s="35">
        <v>6.2399999999999999E-4</v>
      </c>
      <c r="K212" s="35">
        <v>9.6299999999999999E-4</v>
      </c>
    </row>
    <row r="213" spans="1:11" ht="13.4" customHeight="1">
      <c r="A213" s="1" t="s">
        <v>301</v>
      </c>
      <c r="B213" s="1"/>
      <c r="C213" s="34">
        <v>0.101982</v>
      </c>
      <c r="D213" s="34">
        <v>8.8633000000000003E-2</v>
      </c>
      <c r="E213" s="34">
        <v>8.6660000000000001E-2</v>
      </c>
      <c r="F213" s="34">
        <v>0.109695</v>
      </c>
      <c r="G213" s="34">
        <v>9.3414999999999998E-2</v>
      </c>
      <c r="H213" s="34">
        <v>0.149037</v>
      </c>
      <c r="I213" s="34">
        <v>9.6561999999999995E-2</v>
      </c>
      <c r="J213" s="34">
        <v>0.12789600000000001</v>
      </c>
      <c r="K213" s="34">
        <v>8.2712999999999995E-2</v>
      </c>
    </row>
    <row r="214" spans="1:11" ht="13.4" customHeight="1">
      <c r="A214" t="s">
        <v>300</v>
      </c>
      <c r="C214" s="35">
        <v>-3.2200000000000002E-3</v>
      </c>
      <c r="D214" s="35">
        <v>-2.5460000000000001E-3</v>
      </c>
      <c r="E214" s="35">
        <v>-2.5019999999999999E-3</v>
      </c>
      <c r="F214" s="35">
        <v>-3.7650000000000001E-3</v>
      </c>
      <c r="G214" s="35">
        <v>-2.8969999999999998E-3</v>
      </c>
      <c r="H214" s="35">
        <v>-4.3899999999999998E-3</v>
      </c>
      <c r="I214" s="35">
        <v>-2.6909999999999998E-3</v>
      </c>
      <c r="J214" s="35">
        <v>-3.4629999999999999E-3</v>
      </c>
      <c r="K214" s="35">
        <v>-1.902E-3</v>
      </c>
    </row>
    <row r="215" spans="1:11" ht="13.4" customHeight="1">
      <c r="A215" s="1" t="s">
        <v>299</v>
      </c>
      <c r="B215" s="1"/>
      <c r="C215" s="34">
        <v>9.8762000000000003E-2</v>
      </c>
      <c r="D215" s="34">
        <v>8.6086999999999997E-2</v>
      </c>
      <c r="E215" s="34">
        <v>8.4157999999999997E-2</v>
      </c>
      <c r="F215" s="34">
        <v>0.10593</v>
      </c>
      <c r="G215" s="34">
        <v>9.0518000000000001E-2</v>
      </c>
      <c r="H215" s="34">
        <v>0.144647</v>
      </c>
      <c r="I215" s="34">
        <v>9.3870999999999996E-2</v>
      </c>
      <c r="J215" s="34">
        <v>0.124433</v>
      </c>
      <c r="K215" s="34">
        <v>8.0810999999999994E-2</v>
      </c>
    </row>
  </sheetData>
  <conditionalFormatting sqref="C15:K61">
    <cfRule type="cellIs" dxfId="2" priority="1" operator="lessThan">
      <formula>0</formula>
    </cfRule>
  </conditionalFormatting>
  <pageMargins left="0.7" right="0.7" top="0.75" bottom="0.75" header="0.3" footer="0.3"/>
  <pageSetup paperSize="9" orientation="portrait" r:id="rId1"/>
  <headerFooter>
    <oddHeader>&amp;C&amp;"Calibri"&amp;12&amp;KFF0000  OFFICIAL // Sensitive&amp;1#_x000D_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46A5A-32D7-499D-B9FB-856D41BD421F}">
  <sheetPr codeName="Sheet3">
    <tabColor rgb="FF8956A3"/>
  </sheetPr>
  <dimension ref="A1:M15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17.21875" bestFit="1" customWidth="1"/>
    <col min="3" max="3" width="10.6640625" customWidth="1"/>
  </cols>
  <sheetData>
    <row r="1" spans="1:11" ht="21">
      <c r="A1" s="5" t="s">
        <v>149</v>
      </c>
      <c r="B1" s="5"/>
    </row>
    <row r="3" spans="1:11" ht="17.149999999999999" customHeight="1">
      <c r="A3" s="6" t="s">
        <v>150</v>
      </c>
      <c r="B3" s="6"/>
      <c r="C3" s="7"/>
    </row>
    <row r="4" spans="1:11" ht="13.4" customHeight="1">
      <c r="A4" s="3"/>
      <c r="B4" s="3"/>
      <c r="C4" s="3" t="s">
        <v>2</v>
      </c>
      <c r="D4" s="3" t="s">
        <v>3</v>
      </c>
      <c r="E4" s="3" t="s">
        <v>4</v>
      </c>
      <c r="F4" s="3" t="s">
        <v>5</v>
      </c>
      <c r="G4" s="3" t="s">
        <v>6</v>
      </c>
      <c r="H4" s="3" t="s">
        <v>7</v>
      </c>
      <c r="I4" s="3" t="s">
        <v>8</v>
      </c>
      <c r="J4" s="3" t="s">
        <v>9</v>
      </c>
      <c r="K4" s="3" t="s">
        <v>11</v>
      </c>
    </row>
    <row r="5" spans="1:11" ht="13.4" customHeight="1">
      <c r="A5" s="14" t="s">
        <v>174</v>
      </c>
      <c r="B5" s="15" t="s">
        <v>35</v>
      </c>
      <c r="C5" s="16">
        <v>3787.8996729999999</v>
      </c>
      <c r="D5" s="16">
        <v>3370.2756039999999</v>
      </c>
      <c r="E5" s="16">
        <v>2766.278053</v>
      </c>
      <c r="F5" s="16">
        <v>1827.0187759999999</v>
      </c>
      <c r="G5" s="16">
        <v>2582.542778</v>
      </c>
      <c r="H5" s="16">
        <v>977.42488900000001</v>
      </c>
      <c r="I5" s="16">
        <v>444.965149</v>
      </c>
      <c r="J5" s="16">
        <v>4.561769</v>
      </c>
      <c r="K5" s="16">
        <v>15760.966691</v>
      </c>
    </row>
    <row r="6" spans="1:11" ht="13.4" customHeight="1">
      <c r="A6" s="10" t="s">
        <v>175</v>
      </c>
      <c r="B6" s="8" t="s">
        <v>36</v>
      </c>
      <c r="C6" s="9">
        <v>1689.3245509999999</v>
      </c>
      <c r="D6" s="9">
        <v>952.26002800000003</v>
      </c>
      <c r="E6" s="9">
        <v>900.00984000000005</v>
      </c>
      <c r="F6" s="9">
        <v>437.83788800000002</v>
      </c>
      <c r="G6" s="9">
        <v>612.82897000000003</v>
      </c>
      <c r="H6" s="9">
        <v>100.072149</v>
      </c>
      <c r="I6" s="9">
        <v>27.174004</v>
      </c>
      <c r="J6" s="9">
        <v>6.4722809999999997</v>
      </c>
      <c r="K6" s="9">
        <v>4725.9797099999996</v>
      </c>
    </row>
    <row r="7" spans="1:11" ht="13.4" customHeight="1">
      <c r="A7" s="14" t="s">
        <v>176</v>
      </c>
      <c r="B7" s="15" t="s">
        <v>37</v>
      </c>
      <c r="C7" s="16">
        <v>2093.7915760000001</v>
      </c>
      <c r="D7" s="16">
        <v>2835.734821</v>
      </c>
      <c r="E7" s="16">
        <v>3669.687981</v>
      </c>
      <c r="F7" s="16">
        <v>1897.400433</v>
      </c>
      <c r="G7" s="16">
        <v>1340.1517510000001</v>
      </c>
      <c r="H7" s="16">
        <v>809.03250300000002</v>
      </c>
      <c r="I7" s="16">
        <v>88.431711000000007</v>
      </c>
      <c r="J7" s="16">
        <v>4.8643429999999999</v>
      </c>
      <c r="K7" s="16">
        <v>12739.095119</v>
      </c>
    </row>
    <row r="8" spans="1:11" ht="13.4" customHeight="1">
      <c r="A8" s="10" t="s">
        <v>177</v>
      </c>
      <c r="B8" s="8" t="s">
        <v>38</v>
      </c>
      <c r="C8" s="9">
        <v>93.509252000000004</v>
      </c>
      <c r="D8" s="9">
        <v>19.059021999999999</v>
      </c>
      <c r="E8" s="9">
        <v>70.558643000000004</v>
      </c>
      <c r="F8" s="9">
        <v>57.948794999999997</v>
      </c>
      <c r="G8" s="9">
        <v>52.115203000000001</v>
      </c>
      <c r="H8" s="9">
        <v>430.29313999999999</v>
      </c>
      <c r="I8" s="9">
        <v>50.921536000000003</v>
      </c>
      <c r="J8" s="9">
        <v>0</v>
      </c>
      <c r="K8" s="9">
        <v>774.40559099999996</v>
      </c>
    </row>
    <row r="9" spans="1:11" ht="13.4" customHeight="1">
      <c r="A9" s="14" t="s">
        <v>178</v>
      </c>
      <c r="B9" s="15" t="s">
        <v>39</v>
      </c>
      <c r="C9" s="16">
        <v>382.35393199999999</v>
      </c>
      <c r="D9" s="16">
        <v>403.33906200000001</v>
      </c>
      <c r="E9" s="16">
        <v>173.70645400000001</v>
      </c>
      <c r="F9" s="16">
        <v>295.12361900000002</v>
      </c>
      <c r="G9" s="16">
        <v>302.70778200000001</v>
      </c>
      <c r="H9" s="16">
        <v>302.44036399999999</v>
      </c>
      <c r="I9" s="16">
        <v>24.79758</v>
      </c>
      <c r="J9" s="16">
        <v>1.074438</v>
      </c>
      <c r="K9" s="16">
        <v>1885.543232</v>
      </c>
    </row>
    <row r="10" spans="1:11" ht="13.4" customHeight="1">
      <c r="A10" s="10" t="s">
        <v>179</v>
      </c>
      <c r="B10" s="8" t="s">
        <v>40</v>
      </c>
      <c r="C10" s="9">
        <v>84.146688999999995</v>
      </c>
      <c r="D10" s="9">
        <v>83.975502000000006</v>
      </c>
      <c r="E10" s="9">
        <v>108.250899</v>
      </c>
      <c r="F10" s="9">
        <v>267.153504</v>
      </c>
      <c r="G10" s="9">
        <v>626.79496400000005</v>
      </c>
      <c r="H10" s="9">
        <v>124.175791</v>
      </c>
      <c r="I10" s="9">
        <v>0</v>
      </c>
      <c r="J10" s="9">
        <v>0</v>
      </c>
      <c r="K10" s="9">
        <v>1294.497349</v>
      </c>
    </row>
    <row r="11" spans="1:11" ht="13.4" customHeight="1">
      <c r="A11" s="14" t="s">
        <v>180</v>
      </c>
      <c r="B11" s="15" t="s">
        <v>41</v>
      </c>
      <c r="C11" s="16">
        <v>794.62872100000004</v>
      </c>
      <c r="D11" s="16">
        <v>617.10672999999997</v>
      </c>
      <c r="E11" s="16">
        <v>653.52310799999998</v>
      </c>
      <c r="F11" s="16">
        <v>356.14714199999997</v>
      </c>
      <c r="G11" s="16">
        <v>396.94410299999998</v>
      </c>
      <c r="H11" s="16">
        <v>168.24049199999999</v>
      </c>
      <c r="I11" s="16">
        <v>41.779831999999999</v>
      </c>
      <c r="J11" s="16">
        <v>1.9788509999999999</v>
      </c>
      <c r="K11" s="16">
        <v>3030.3489789999999</v>
      </c>
    </row>
    <row r="12" spans="1:11" ht="13.4" customHeight="1">
      <c r="A12" s="10" t="s">
        <v>181</v>
      </c>
      <c r="B12" s="8" t="s">
        <v>42</v>
      </c>
      <c r="C12" s="9">
        <v>15673.944213999999</v>
      </c>
      <c r="D12" s="9">
        <v>447.24109600000003</v>
      </c>
      <c r="E12" s="9">
        <v>25530.058792</v>
      </c>
      <c r="F12" s="9">
        <v>118.316455</v>
      </c>
      <c r="G12" s="9">
        <v>1707.8552139999999</v>
      </c>
      <c r="H12" s="9">
        <v>38.407350999999998</v>
      </c>
      <c r="I12" s="9">
        <v>155.01434</v>
      </c>
      <c r="J12" s="9">
        <v>0</v>
      </c>
      <c r="K12" s="9">
        <v>43670.837462000003</v>
      </c>
    </row>
    <row r="13" spans="1:11" ht="13.4" customHeight="1">
      <c r="A13" s="14" t="s">
        <v>182</v>
      </c>
      <c r="B13" s="15" t="s">
        <v>43</v>
      </c>
      <c r="C13" s="16">
        <v>443.56380100000001</v>
      </c>
      <c r="D13" s="16">
        <v>3447.3189929999999</v>
      </c>
      <c r="E13" s="16">
        <v>15414.763466</v>
      </c>
      <c r="F13" s="16">
        <v>1788.137354</v>
      </c>
      <c r="G13" s="16">
        <v>29081.172904999999</v>
      </c>
      <c r="H13" s="16">
        <v>44.999352999999999</v>
      </c>
      <c r="I13" s="16">
        <v>3312.776284</v>
      </c>
      <c r="J13" s="16">
        <v>0</v>
      </c>
      <c r="K13" s="16">
        <v>53532.732155999998</v>
      </c>
    </row>
    <row r="14" spans="1:11" ht="13.4" customHeight="1">
      <c r="A14" s="10" t="s">
        <v>183</v>
      </c>
      <c r="B14" s="8" t="s">
        <v>44</v>
      </c>
      <c r="C14" s="9">
        <v>231.66975099999999</v>
      </c>
      <c r="D14" s="9">
        <v>234.26206500000001</v>
      </c>
      <c r="E14" s="9">
        <v>1592.405636</v>
      </c>
      <c r="F14" s="9">
        <v>414.67071299999998</v>
      </c>
      <c r="G14" s="9">
        <v>55209.294708000001</v>
      </c>
      <c r="H14" s="9">
        <v>590.02281300000004</v>
      </c>
      <c r="I14" s="9">
        <v>248.24358799999999</v>
      </c>
      <c r="J14" s="9">
        <v>0</v>
      </c>
      <c r="K14" s="9">
        <v>58520.569274000001</v>
      </c>
    </row>
    <row r="15" spans="1:11" ht="13.4" customHeight="1">
      <c r="A15" s="14" t="s">
        <v>184</v>
      </c>
      <c r="B15" s="15" t="s">
        <v>45</v>
      </c>
      <c r="C15" s="16">
        <v>1029.4753780000001</v>
      </c>
      <c r="D15" s="16">
        <v>668.23632599999996</v>
      </c>
      <c r="E15" s="16">
        <v>2157.421722</v>
      </c>
      <c r="F15" s="16">
        <v>760.06890499999997</v>
      </c>
      <c r="G15" s="16">
        <v>7100.9113310000002</v>
      </c>
      <c r="H15" s="16">
        <v>243.51604499999999</v>
      </c>
      <c r="I15" s="16">
        <v>1199.2725330000001</v>
      </c>
      <c r="J15" s="16">
        <v>5.3372409999999997</v>
      </c>
      <c r="K15" s="16">
        <v>13164.239482000001</v>
      </c>
    </row>
    <row r="16" spans="1:11" ht="13.4" customHeight="1">
      <c r="A16" s="10" t="s">
        <v>185</v>
      </c>
      <c r="B16" s="8" t="s">
        <v>46</v>
      </c>
      <c r="C16" s="9">
        <v>394.56031000000002</v>
      </c>
      <c r="D16" s="9">
        <v>416.02819099999999</v>
      </c>
      <c r="E16" s="9">
        <v>409.32061800000002</v>
      </c>
      <c r="F16" s="9">
        <v>82.758910999999998</v>
      </c>
      <c r="G16" s="9">
        <v>1289.7360530000001</v>
      </c>
      <c r="H16" s="9">
        <v>44.832118000000001</v>
      </c>
      <c r="I16" s="9">
        <v>23.013973</v>
      </c>
      <c r="J16" s="9">
        <v>13.379225999999999</v>
      </c>
      <c r="K16" s="9">
        <v>2673.6294010000001</v>
      </c>
    </row>
    <row r="17" spans="1:11" ht="13.4" customHeight="1">
      <c r="A17" s="14" t="s">
        <v>186</v>
      </c>
      <c r="B17" s="15" t="s">
        <v>47</v>
      </c>
      <c r="C17" s="16">
        <v>574.36503700000003</v>
      </c>
      <c r="D17" s="16">
        <v>403.519744</v>
      </c>
      <c r="E17" s="16">
        <v>1697.3006290000001</v>
      </c>
      <c r="F17" s="16">
        <v>415.62545599999999</v>
      </c>
      <c r="G17" s="16">
        <v>6894.0807949999999</v>
      </c>
      <c r="H17" s="16">
        <v>53.530957000000001</v>
      </c>
      <c r="I17" s="16">
        <v>144.65559200000001</v>
      </c>
      <c r="J17" s="16">
        <v>10.802500999999999</v>
      </c>
      <c r="K17" s="16">
        <v>10193.880711</v>
      </c>
    </row>
    <row r="18" spans="1:11" ht="13.4" customHeight="1">
      <c r="A18" s="10" t="s">
        <v>187</v>
      </c>
      <c r="B18" s="8" t="s">
        <v>48</v>
      </c>
      <c r="C18" s="9">
        <v>2216.2504039999999</v>
      </c>
      <c r="D18" s="9">
        <v>1683.915947</v>
      </c>
      <c r="E18" s="9">
        <v>2426.7284319999999</v>
      </c>
      <c r="F18" s="9">
        <v>597.30285800000001</v>
      </c>
      <c r="G18" s="9">
        <v>729.83482200000003</v>
      </c>
      <c r="H18" s="9">
        <v>104.07740800000001</v>
      </c>
      <c r="I18" s="9">
        <v>29.314868000000001</v>
      </c>
      <c r="J18" s="9">
        <v>0</v>
      </c>
      <c r="K18" s="9">
        <v>7787.424739</v>
      </c>
    </row>
    <row r="19" spans="1:11" ht="13.4" customHeight="1">
      <c r="A19" s="14" t="s">
        <v>188</v>
      </c>
      <c r="B19" s="15" t="s">
        <v>49</v>
      </c>
      <c r="C19" s="16">
        <v>62.663041</v>
      </c>
      <c r="D19" s="16">
        <v>50.249298000000003</v>
      </c>
      <c r="E19" s="16">
        <v>55.836137000000001</v>
      </c>
      <c r="F19" s="16">
        <v>47.043714000000001</v>
      </c>
      <c r="G19" s="16">
        <v>65.362701999999999</v>
      </c>
      <c r="H19" s="16">
        <v>77.876607000000007</v>
      </c>
      <c r="I19" s="16">
        <v>0</v>
      </c>
      <c r="J19" s="16">
        <v>0</v>
      </c>
      <c r="K19" s="16">
        <v>359.031499</v>
      </c>
    </row>
    <row r="20" spans="1:11" ht="13.4" customHeight="1">
      <c r="A20" s="10" t="s">
        <v>189</v>
      </c>
      <c r="B20" s="8" t="s">
        <v>50</v>
      </c>
      <c r="C20" s="9">
        <v>597.08292400000005</v>
      </c>
      <c r="D20" s="9">
        <v>1797.9970089999999</v>
      </c>
      <c r="E20" s="9">
        <v>284.93205</v>
      </c>
      <c r="F20" s="9">
        <v>120.95565999999999</v>
      </c>
      <c r="G20" s="9">
        <v>119.27463299999999</v>
      </c>
      <c r="H20" s="9">
        <v>151.37369799999999</v>
      </c>
      <c r="I20" s="9">
        <v>21.352717999999999</v>
      </c>
      <c r="J20" s="9">
        <v>4.2765180000000003</v>
      </c>
      <c r="K20" s="9">
        <v>3097.24521</v>
      </c>
    </row>
    <row r="21" spans="1:11" ht="13.4" customHeight="1">
      <c r="A21" s="14" t="s">
        <v>190</v>
      </c>
      <c r="B21" s="15" t="s">
        <v>51</v>
      </c>
      <c r="C21" s="16">
        <v>295.38494200000002</v>
      </c>
      <c r="D21" s="16">
        <v>570.37066800000002</v>
      </c>
      <c r="E21" s="16">
        <v>177.29478700000001</v>
      </c>
      <c r="F21" s="16">
        <v>59.698258000000003</v>
      </c>
      <c r="G21" s="16">
        <v>43.816318000000003</v>
      </c>
      <c r="H21" s="16">
        <v>123.438115</v>
      </c>
      <c r="I21" s="16">
        <v>0</v>
      </c>
      <c r="J21" s="16">
        <v>0</v>
      </c>
      <c r="K21" s="16">
        <v>1270.0030879999999</v>
      </c>
    </row>
    <row r="22" spans="1:11" ht="13.4" customHeight="1">
      <c r="A22" s="10" t="s">
        <v>191</v>
      </c>
      <c r="B22" s="8" t="s">
        <v>52</v>
      </c>
      <c r="C22" s="9">
        <v>126.529932</v>
      </c>
      <c r="D22" s="9">
        <v>132.73347699999999</v>
      </c>
      <c r="E22" s="9">
        <v>26.332653000000001</v>
      </c>
      <c r="F22" s="9">
        <v>5.8517000000000001</v>
      </c>
      <c r="G22" s="9">
        <v>15.678146</v>
      </c>
      <c r="H22" s="9">
        <v>0</v>
      </c>
      <c r="I22" s="9">
        <v>0</v>
      </c>
      <c r="J22" s="9">
        <v>0</v>
      </c>
      <c r="K22" s="9">
        <v>307.12590799999998</v>
      </c>
    </row>
    <row r="23" spans="1:11" ht="13.4" customHeight="1">
      <c r="A23" s="14" t="s">
        <v>192</v>
      </c>
      <c r="B23" s="15" t="s">
        <v>53</v>
      </c>
      <c r="C23" s="16">
        <v>801.05463199999997</v>
      </c>
      <c r="D23" s="16">
        <v>243.199715</v>
      </c>
      <c r="E23" s="16">
        <v>63.001612000000002</v>
      </c>
      <c r="F23" s="16">
        <v>78.664770000000004</v>
      </c>
      <c r="G23" s="16">
        <v>61.318309999999997</v>
      </c>
      <c r="H23" s="16">
        <v>5.0230980000000001</v>
      </c>
      <c r="I23" s="16">
        <v>0</v>
      </c>
      <c r="J23" s="16">
        <v>0</v>
      </c>
      <c r="K23" s="16">
        <v>1252.2621360000001</v>
      </c>
    </row>
    <row r="24" spans="1:11" ht="13.4" customHeight="1">
      <c r="A24" s="10" t="s">
        <v>193</v>
      </c>
      <c r="B24" s="8" t="s">
        <v>54</v>
      </c>
      <c r="C24" s="9">
        <v>1080.213497</v>
      </c>
      <c r="D24" s="9">
        <v>847.28259700000001</v>
      </c>
      <c r="E24" s="9">
        <v>550.78162199999997</v>
      </c>
      <c r="F24" s="9">
        <v>249.38088099999999</v>
      </c>
      <c r="G24" s="9">
        <v>285.93840799999998</v>
      </c>
      <c r="H24" s="9">
        <v>81.201409999999996</v>
      </c>
      <c r="I24" s="9">
        <v>24.072808999999999</v>
      </c>
      <c r="J24" s="9">
        <v>22.807599</v>
      </c>
      <c r="K24" s="9">
        <v>3141.6788219999999</v>
      </c>
    </row>
    <row r="25" spans="1:11" ht="13.4" customHeight="1">
      <c r="A25" s="14" t="s">
        <v>194</v>
      </c>
      <c r="B25" s="15" t="s">
        <v>55</v>
      </c>
      <c r="C25" s="16">
        <v>591.94174499999997</v>
      </c>
      <c r="D25" s="16">
        <v>560.09084399999995</v>
      </c>
      <c r="E25" s="16">
        <v>733.35843499999999</v>
      </c>
      <c r="F25" s="16">
        <v>43.947467000000003</v>
      </c>
      <c r="G25" s="16">
        <v>31.264074999999998</v>
      </c>
      <c r="H25" s="16">
        <v>75.331916000000007</v>
      </c>
      <c r="I25" s="16">
        <v>0</v>
      </c>
      <c r="J25" s="16">
        <v>1.299191</v>
      </c>
      <c r="K25" s="16">
        <v>2037.233673</v>
      </c>
    </row>
    <row r="26" spans="1:11" ht="13.4" customHeight="1">
      <c r="A26" s="10" t="s">
        <v>195</v>
      </c>
      <c r="B26" s="8" t="s">
        <v>56</v>
      </c>
      <c r="C26" s="9">
        <v>1466.8843380000001</v>
      </c>
      <c r="D26" s="9">
        <v>975.40937399999996</v>
      </c>
      <c r="E26" s="9">
        <v>767.49968000000001</v>
      </c>
      <c r="F26" s="9">
        <v>155.79982899999999</v>
      </c>
      <c r="G26" s="9">
        <v>208.289502</v>
      </c>
      <c r="H26" s="9">
        <v>57.568055999999999</v>
      </c>
      <c r="I26" s="9">
        <v>9.3330730000000006</v>
      </c>
      <c r="J26" s="9">
        <v>4.1360770000000002</v>
      </c>
      <c r="K26" s="9">
        <v>3644.91993</v>
      </c>
    </row>
    <row r="27" spans="1:11" ht="13.4" customHeight="1">
      <c r="A27" s="14" t="s">
        <v>196</v>
      </c>
      <c r="B27" s="15" t="s">
        <v>57</v>
      </c>
      <c r="C27" s="16">
        <v>489.96718499999997</v>
      </c>
      <c r="D27" s="16">
        <v>353.617096</v>
      </c>
      <c r="E27" s="16">
        <v>245.418702</v>
      </c>
      <c r="F27" s="16">
        <v>48.968401999999998</v>
      </c>
      <c r="G27" s="16">
        <v>124.106629</v>
      </c>
      <c r="H27" s="16">
        <v>7.2091419999999999</v>
      </c>
      <c r="I27" s="16">
        <v>26.286064</v>
      </c>
      <c r="J27" s="16">
        <v>0</v>
      </c>
      <c r="K27" s="16">
        <v>1295.5732210000001</v>
      </c>
    </row>
    <row r="28" spans="1:11" ht="13.4" customHeight="1">
      <c r="A28" s="10" t="s">
        <v>197</v>
      </c>
      <c r="B28" s="8" t="s">
        <v>58</v>
      </c>
      <c r="C28" s="9">
        <v>564.75928399999998</v>
      </c>
      <c r="D28" s="9">
        <v>424.47963399999998</v>
      </c>
      <c r="E28" s="9">
        <v>362.36850299999998</v>
      </c>
      <c r="F28" s="9">
        <v>133.24536800000001</v>
      </c>
      <c r="G28" s="9">
        <v>199.284865</v>
      </c>
      <c r="H28" s="9">
        <v>50.433523999999998</v>
      </c>
      <c r="I28" s="9">
        <v>32.546978000000003</v>
      </c>
      <c r="J28" s="9">
        <v>12.802569</v>
      </c>
      <c r="K28" s="9">
        <v>1779.9207249999999</v>
      </c>
    </row>
    <row r="29" spans="1:11" ht="13.4" customHeight="1">
      <c r="A29" s="14" t="s">
        <v>198</v>
      </c>
      <c r="B29" s="15" t="s">
        <v>59</v>
      </c>
      <c r="C29" s="16">
        <v>512.33077000000003</v>
      </c>
      <c r="D29" s="16">
        <v>442.70446199999998</v>
      </c>
      <c r="E29" s="16">
        <v>52.678612000000001</v>
      </c>
      <c r="F29" s="16">
        <v>719.25414699999999</v>
      </c>
      <c r="G29" s="16">
        <v>176.94414499999999</v>
      </c>
      <c r="H29" s="16">
        <v>64.537143</v>
      </c>
      <c r="I29" s="16">
        <v>0</v>
      </c>
      <c r="J29" s="16">
        <v>1.617929</v>
      </c>
      <c r="K29" s="16">
        <v>1970.067209</v>
      </c>
    </row>
    <row r="30" spans="1:11" ht="13.4" customHeight="1">
      <c r="A30" s="10" t="s">
        <v>199</v>
      </c>
      <c r="B30" s="8" t="s">
        <v>60</v>
      </c>
      <c r="C30" s="9">
        <v>42.410471000000001</v>
      </c>
      <c r="D30" s="9">
        <v>72.993748999999994</v>
      </c>
      <c r="E30" s="9">
        <v>36.135415000000002</v>
      </c>
      <c r="F30" s="9">
        <v>21.101590000000002</v>
      </c>
      <c r="G30" s="9">
        <v>14.649633</v>
      </c>
      <c r="H30" s="9">
        <v>0</v>
      </c>
      <c r="I30" s="9">
        <v>0</v>
      </c>
      <c r="J30" s="9">
        <v>0</v>
      </c>
      <c r="K30" s="9">
        <v>187.29085799999999</v>
      </c>
    </row>
    <row r="31" spans="1:11" ht="13.4" customHeight="1">
      <c r="A31" s="14" t="s">
        <v>200</v>
      </c>
      <c r="B31" s="15" t="s">
        <v>61</v>
      </c>
      <c r="C31" s="16">
        <v>102.420939</v>
      </c>
      <c r="D31" s="16">
        <v>117.40237999999999</v>
      </c>
      <c r="E31" s="16">
        <v>99.071704999999994</v>
      </c>
      <c r="F31" s="16">
        <v>11.010748</v>
      </c>
      <c r="G31" s="16">
        <v>17.509830000000001</v>
      </c>
      <c r="H31" s="16">
        <v>0</v>
      </c>
      <c r="I31" s="16">
        <v>0</v>
      </c>
      <c r="J31" s="16">
        <v>0</v>
      </c>
      <c r="K31" s="16">
        <v>347.41560199999998</v>
      </c>
    </row>
    <row r="32" spans="1:11" ht="13.4" customHeight="1">
      <c r="A32" s="10" t="s">
        <v>201</v>
      </c>
      <c r="B32" s="8" t="s">
        <v>62</v>
      </c>
      <c r="C32" s="9">
        <v>308.40332000000001</v>
      </c>
      <c r="D32" s="9">
        <v>551.41557699999998</v>
      </c>
      <c r="E32" s="9">
        <v>184.156049</v>
      </c>
      <c r="F32" s="9">
        <v>64.367547000000002</v>
      </c>
      <c r="G32" s="9">
        <v>112.736215</v>
      </c>
      <c r="H32" s="9">
        <v>13.393770999999999</v>
      </c>
      <c r="I32" s="9">
        <v>8.0124180000000003</v>
      </c>
      <c r="J32" s="9">
        <v>0</v>
      </c>
      <c r="K32" s="9">
        <v>1242.484897</v>
      </c>
    </row>
    <row r="33" spans="1:11" ht="13.4" customHeight="1">
      <c r="A33" s="14" t="s">
        <v>202</v>
      </c>
      <c r="B33" s="15" t="s">
        <v>63</v>
      </c>
      <c r="C33" s="16">
        <v>14.635681999999999</v>
      </c>
      <c r="D33" s="16">
        <v>48.369034999999997</v>
      </c>
      <c r="E33" s="16">
        <v>10.992940000000001</v>
      </c>
      <c r="F33" s="16">
        <v>0</v>
      </c>
      <c r="G33" s="16">
        <v>0</v>
      </c>
      <c r="H33" s="16">
        <v>3.2294740000000002</v>
      </c>
      <c r="I33" s="16">
        <v>0</v>
      </c>
      <c r="J33" s="16">
        <v>0</v>
      </c>
      <c r="K33" s="16">
        <v>77.227131</v>
      </c>
    </row>
    <row r="34" spans="1:11" ht="13.4" customHeight="1">
      <c r="A34" s="10" t="s">
        <v>203</v>
      </c>
      <c r="B34" s="8" t="s">
        <v>64</v>
      </c>
      <c r="C34" s="9">
        <v>164.334621</v>
      </c>
      <c r="D34" s="9">
        <v>154.617921</v>
      </c>
      <c r="E34" s="9">
        <v>70.584755999999999</v>
      </c>
      <c r="F34" s="9">
        <v>18.142537000000001</v>
      </c>
      <c r="G34" s="9">
        <v>36.623913999999999</v>
      </c>
      <c r="H34" s="9">
        <v>3.6134080000000002</v>
      </c>
      <c r="I34" s="9">
        <v>5.8002120000000001</v>
      </c>
      <c r="J34" s="9">
        <v>3.3253210000000002</v>
      </c>
      <c r="K34" s="9">
        <v>457.042689</v>
      </c>
    </row>
    <row r="35" spans="1:11" ht="13.4" customHeight="1">
      <c r="A35" s="14" t="s">
        <v>204</v>
      </c>
      <c r="B35" s="15" t="s">
        <v>65</v>
      </c>
      <c r="C35" s="16">
        <v>47.782746000000003</v>
      </c>
      <c r="D35" s="16">
        <v>31.594373000000001</v>
      </c>
      <c r="E35" s="16">
        <v>10.634537</v>
      </c>
      <c r="F35" s="16">
        <v>54.230291999999999</v>
      </c>
      <c r="G35" s="16">
        <v>17.047409999999999</v>
      </c>
      <c r="H35" s="16">
        <v>7.6170059999999999</v>
      </c>
      <c r="I35" s="16">
        <v>0</v>
      </c>
      <c r="J35" s="16">
        <v>0.52598500000000004</v>
      </c>
      <c r="K35" s="16">
        <v>169.43234799999999</v>
      </c>
    </row>
    <row r="36" spans="1:11" ht="13.4" customHeight="1">
      <c r="A36" s="10" t="s">
        <v>205</v>
      </c>
      <c r="B36" s="8" t="s">
        <v>66</v>
      </c>
      <c r="C36" s="9">
        <v>416.42013900000001</v>
      </c>
      <c r="D36" s="9">
        <v>415.75321200000002</v>
      </c>
      <c r="E36" s="9">
        <v>397.594765</v>
      </c>
      <c r="F36" s="9">
        <v>191.65373700000001</v>
      </c>
      <c r="G36" s="9">
        <v>214.97861399999999</v>
      </c>
      <c r="H36" s="9">
        <v>128.80031500000001</v>
      </c>
      <c r="I36" s="9">
        <v>0</v>
      </c>
      <c r="J36" s="9">
        <v>3.2954810000000001</v>
      </c>
      <c r="K36" s="9">
        <v>1768.496263</v>
      </c>
    </row>
    <row r="37" spans="1:11" ht="13.4" customHeight="1">
      <c r="A37" s="14" t="s">
        <v>206</v>
      </c>
      <c r="B37" s="15" t="s">
        <v>67</v>
      </c>
      <c r="C37" s="16">
        <v>1498.9062160000001</v>
      </c>
      <c r="D37" s="16">
        <v>1004.565323</v>
      </c>
      <c r="E37" s="16">
        <v>806.43120399999998</v>
      </c>
      <c r="F37" s="16">
        <v>261.52442100000002</v>
      </c>
      <c r="G37" s="16">
        <v>340.330354</v>
      </c>
      <c r="H37" s="16">
        <v>59.037649999999999</v>
      </c>
      <c r="I37" s="16">
        <v>46.352330000000002</v>
      </c>
      <c r="J37" s="16">
        <v>32.196326999999997</v>
      </c>
      <c r="K37" s="16">
        <v>4049.343824</v>
      </c>
    </row>
    <row r="38" spans="1:11" ht="13.4" customHeight="1">
      <c r="A38" s="10" t="s">
        <v>207</v>
      </c>
      <c r="B38" s="8" t="s">
        <v>68</v>
      </c>
      <c r="C38" s="9">
        <v>204.785492</v>
      </c>
      <c r="D38" s="9">
        <v>263.41291000000001</v>
      </c>
      <c r="E38" s="9">
        <v>107.376192</v>
      </c>
      <c r="F38" s="9">
        <v>17.651398</v>
      </c>
      <c r="G38" s="9">
        <v>31.368223</v>
      </c>
      <c r="H38" s="9">
        <v>97.618399999999994</v>
      </c>
      <c r="I38" s="9">
        <v>0</v>
      </c>
      <c r="J38" s="9">
        <v>0</v>
      </c>
      <c r="K38" s="9">
        <v>722.21261400000003</v>
      </c>
    </row>
    <row r="39" spans="1:11" ht="13.4" customHeight="1">
      <c r="A39" s="14" t="s">
        <v>208</v>
      </c>
      <c r="B39" s="15" t="s">
        <v>69</v>
      </c>
      <c r="C39" s="16">
        <v>552.46673199999998</v>
      </c>
      <c r="D39" s="16">
        <v>717.40090799999996</v>
      </c>
      <c r="E39" s="16">
        <v>216.344855</v>
      </c>
      <c r="F39" s="16">
        <v>209.100111</v>
      </c>
      <c r="G39" s="16">
        <v>77.346373</v>
      </c>
      <c r="H39" s="16">
        <v>5.398466</v>
      </c>
      <c r="I39" s="16">
        <v>0</v>
      </c>
      <c r="J39" s="16">
        <v>0</v>
      </c>
      <c r="K39" s="16">
        <v>1778.0574449999999</v>
      </c>
    </row>
    <row r="40" spans="1:11" ht="13.4" customHeight="1">
      <c r="A40" s="10" t="s">
        <v>209</v>
      </c>
      <c r="B40" s="8" t="s">
        <v>70</v>
      </c>
      <c r="C40" s="9">
        <v>477.02141399999999</v>
      </c>
      <c r="D40" s="9">
        <v>477.41396900000001</v>
      </c>
      <c r="E40" s="9">
        <v>185.25095400000001</v>
      </c>
      <c r="F40" s="9">
        <v>60.608310000000003</v>
      </c>
      <c r="G40" s="9">
        <v>97.557852999999994</v>
      </c>
      <c r="H40" s="9">
        <v>13.327002</v>
      </c>
      <c r="I40" s="9">
        <v>11.452838</v>
      </c>
      <c r="J40" s="9">
        <v>7.3573219999999999</v>
      </c>
      <c r="K40" s="9">
        <v>1329.9896610000001</v>
      </c>
    </row>
    <row r="41" spans="1:11" ht="13.4" customHeight="1">
      <c r="A41" s="14" t="s">
        <v>210</v>
      </c>
      <c r="B41" s="15" t="s">
        <v>71</v>
      </c>
      <c r="C41" s="16">
        <v>1318.1062340000001</v>
      </c>
      <c r="D41" s="16">
        <v>2391.336914</v>
      </c>
      <c r="E41" s="16">
        <v>1292.755024</v>
      </c>
      <c r="F41" s="16">
        <v>109.752104</v>
      </c>
      <c r="G41" s="16">
        <v>1328.3179990000001</v>
      </c>
      <c r="H41" s="16">
        <v>25.777151</v>
      </c>
      <c r="I41" s="16">
        <v>0</v>
      </c>
      <c r="J41" s="16">
        <v>0</v>
      </c>
      <c r="K41" s="16">
        <v>6466.0454259999997</v>
      </c>
    </row>
    <row r="42" spans="1:11" ht="13.4" customHeight="1">
      <c r="A42" s="10" t="s">
        <v>211</v>
      </c>
      <c r="B42" s="8" t="s">
        <v>72</v>
      </c>
      <c r="C42" s="9">
        <v>1603.396334</v>
      </c>
      <c r="D42" s="9">
        <v>1767.929623</v>
      </c>
      <c r="E42" s="9">
        <v>362.69978300000002</v>
      </c>
      <c r="F42" s="9">
        <v>93.779551999999995</v>
      </c>
      <c r="G42" s="9">
        <v>211.37629799999999</v>
      </c>
      <c r="H42" s="9">
        <v>36.625681999999998</v>
      </c>
      <c r="I42" s="9">
        <v>13.689036</v>
      </c>
      <c r="J42" s="9">
        <v>4.3064020000000003</v>
      </c>
      <c r="K42" s="9">
        <v>4093.8027099999999</v>
      </c>
    </row>
    <row r="43" spans="1:11" ht="13.4" customHeight="1">
      <c r="A43" s="14" t="s">
        <v>212</v>
      </c>
      <c r="B43" s="15" t="s">
        <v>73</v>
      </c>
      <c r="C43" s="16">
        <v>250.190516</v>
      </c>
      <c r="D43" s="16">
        <v>14.535802</v>
      </c>
      <c r="E43" s="16">
        <v>19.271470000000001</v>
      </c>
      <c r="F43" s="16">
        <v>7.2116769999999999</v>
      </c>
      <c r="G43" s="16">
        <v>0</v>
      </c>
      <c r="H43" s="16">
        <v>0</v>
      </c>
      <c r="I43" s="16">
        <v>0</v>
      </c>
      <c r="J43" s="16">
        <v>0</v>
      </c>
      <c r="K43" s="16">
        <v>291.20946600000002</v>
      </c>
    </row>
    <row r="44" spans="1:11" ht="13.4" customHeight="1">
      <c r="A44" s="10" t="s">
        <v>213</v>
      </c>
      <c r="B44" s="8" t="s">
        <v>74</v>
      </c>
      <c r="C44" s="9">
        <v>1222.9457239999999</v>
      </c>
      <c r="D44" s="9">
        <v>1162.408512</v>
      </c>
      <c r="E44" s="9">
        <v>1440.120991</v>
      </c>
      <c r="F44" s="9">
        <v>123.290524</v>
      </c>
      <c r="G44" s="9">
        <v>1385.3108669999999</v>
      </c>
      <c r="H44" s="9">
        <v>39.252383999999999</v>
      </c>
      <c r="I44" s="9">
        <v>72.876206999999994</v>
      </c>
      <c r="J44" s="9">
        <v>4.112069</v>
      </c>
      <c r="K44" s="9">
        <v>5450.3172789999999</v>
      </c>
    </row>
    <row r="45" spans="1:11" ht="13.4" customHeight="1">
      <c r="A45" s="14" t="s">
        <v>214</v>
      </c>
      <c r="B45" s="15" t="s">
        <v>75</v>
      </c>
      <c r="C45" s="16">
        <v>545.17868199999998</v>
      </c>
      <c r="D45" s="16">
        <v>456.17184200000003</v>
      </c>
      <c r="E45" s="16">
        <v>147.49138199999999</v>
      </c>
      <c r="F45" s="16">
        <v>55.417355000000001</v>
      </c>
      <c r="G45" s="16">
        <v>60.794896999999999</v>
      </c>
      <c r="H45" s="16">
        <v>3.104867</v>
      </c>
      <c r="I45" s="16">
        <v>0</v>
      </c>
      <c r="J45" s="16">
        <v>0</v>
      </c>
      <c r="K45" s="16">
        <v>1268.159026</v>
      </c>
    </row>
    <row r="46" spans="1:11" ht="13.4" customHeight="1">
      <c r="A46" s="10" t="s">
        <v>215</v>
      </c>
      <c r="B46" s="8" t="s">
        <v>76</v>
      </c>
      <c r="C46" s="9">
        <v>1130.007427</v>
      </c>
      <c r="D46" s="9">
        <v>1599.4957429999999</v>
      </c>
      <c r="E46" s="9">
        <v>710.03675099999998</v>
      </c>
      <c r="F46" s="9">
        <v>252.825669</v>
      </c>
      <c r="G46" s="9">
        <v>364.173923</v>
      </c>
      <c r="H46" s="9">
        <v>26.868770999999999</v>
      </c>
      <c r="I46" s="9">
        <v>34.468079000000003</v>
      </c>
      <c r="J46" s="9">
        <v>6.1147010000000002</v>
      </c>
      <c r="K46" s="9">
        <v>4123.9910630000004</v>
      </c>
    </row>
    <row r="47" spans="1:11" ht="13.4" customHeight="1">
      <c r="A47" s="14" t="s">
        <v>216</v>
      </c>
      <c r="B47" s="15" t="s">
        <v>77</v>
      </c>
      <c r="C47" s="16">
        <v>84.103497000000004</v>
      </c>
      <c r="D47" s="16">
        <v>104.333737</v>
      </c>
      <c r="E47" s="16">
        <v>75.157229999999998</v>
      </c>
      <c r="F47" s="16">
        <v>7.3730120000000001</v>
      </c>
      <c r="G47" s="16">
        <v>64.241079999999997</v>
      </c>
      <c r="H47" s="16">
        <v>0</v>
      </c>
      <c r="I47" s="16">
        <v>0</v>
      </c>
      <c r="J47" s="16">
        <v>0</v>
      </c>
      <c r="K47" s="16">
        <v>335.20855699999998</v>
      </c>
    </row>
    <row r="48" spans="1:11" ht="13.4" customHeight="1">
      <c r="A48" s="10" t="s">
        <v>217</v>
      </c>
      <c r="B48" s="8" t="s">
        <v>78</v>
      </c>
      <c r="C48" s="9">
        <v>267.96056599999997</v>
      </c>
      <c r="D48" s="9">
        <v>232.78125900000001</v>
      </c>
      <c r="E48" s="9">
        <v>133.60218</v>
      </c>
      <c r="F48" s="9">
        <v>101.27201700000001</v>
      </c>
      <c r="G48" s="9">
        <v>44.389685999999998</v>
      </c>
      <c r="H48" s="9">
        <v>6.983028</v>
      </c>
      <c r="I48" s="9">
        <v>6.4920580000000001</v>
      </c>
      <c r="J48" s="9">
        <v>3.790429</v>
      </c>
      <c r="K48" s="9">
        <v>797.27122099999997</v>
      </c>
    </row>
    <row r="49" spans="1:11" ht="13.4" customHeight="1">
      <c r="A49" s="14" t="s">
        <v>218</v>
      </c>
      <c r="B49" s="15" t="s">
        <v>79</v>
      </c>
      <c r="C49" s="16">
        <v>249.71348499999999</v>
      </c>
      <c r="D49" s="16">
        <v>169.288218</v>
      </c>
      <c r="E49" s="16">
        <v>51.754994000000003</v>
      </c>
      <c r="F49" s="16">
        <v>36.917914000000003</v>
      </c>
      <c r="G49" s="16">
        <v>159.52065999999999</v>
      </c>
      <c r="H49" s="16">
        <v>12.188472000000001</v>
      </c>
      <c r="I49" s="16">
        <v>78.946499000000003</v>
      </c>
      <c r="J49" s="16">
        <v>0</v>
      </c>
      <c r="K49" s="16">
        <v>758.330242</v>
      </c>
    </row>
    <row r="50" spans="1:11" ht="13.4" customHeight="1">
      <c r="A50" s="10" t="s">
        <v>219</v>
      </c>
      <c r="B50" s="8" t="s">
        <v>80</v>
      </c>
      <c r="C50" s="9">
        <v>896.45130900000004</v>
      </c>
      <c r="D50" s="9">
        <v>390.46171800000002</v>
      </c>
      <c r="E50" s="9">
        <v>664.508734</v>
      </c>
      <c r="F50" s="9">
        <v>124.275983</v>
      </c>
      <c r="G50" s="9">
        <v>369.69370700000002</v>
      </c>
      <c r="H50" s="9">
        <v>63.038237000000002</v>
      </c>
      <c r="I50" s="9">
        <v>9.5516970000000008</v>
      </c>
      <c r="J50" s="9">
        <v>9.4492849999999997</v>
      </c>
      <c r="K50" s="9">
        <v>2527.4306689999999</v>
      </c>
    </row>
    <row r="51" spans="1:11" ht="13.4" customHeight="1">
      <c r="A51" s="14" t="s">
        <v>220</v>
      </c>
      <c r="B51" s="15" t="s">
        <v>81</v>
      </c>
      <c r="C51" s="16">
        <v>486.66527600000001</v>
      </c>
      <c r="D51" s="16">
        <v>471.54283900000001</v>
      </c>
      <c r="E51" s="16">
        <v>371.342804</v>
      </c>
      <c r="F51" s="16">
        <v>70.913426000000001</v>
      </c>
      <c r="G51" s="16">
        <v>125.670592</v>
      </c>
      <c r="H51" s="16">
        <v>31.042905000000001</v>
      </c>
      <c r="I51" s="16">
        <v>17.404463</v>
      </c>
      <c r="J51" s="16">
        <v>2.728853</v>
      </c>
      <c r="K51" s="16">
        <v>1577.3111570000001</v>
      </c>
    </row>
    <row r="52" spans="1:11" ht="13.4" customHeight="1">
      <c r="A52" s="10" t="s">
        <v>221</v>
      </c>
      <c r="B52" s="8" t="s">
        <v>82</v>
      </c>
      <c r="C52" s="9">
        <v>261.84576299999998</v>
      </c>
      <c r="D52" s="9">
        <v>251.21528499999999</v>
      </c>
      <c r="E52" s="9">
        <v>207.77100300000001</v>
      </c>
      <c r="F52" s="9">
        <v>43.517159999999997</v>
      </c>
      <c r="G52" s="9">
        <v>70.102451000000002</v>
      </c>
      <c r="H52" s="9">
        <v>13.014354000000001</v>
      </c>
      <c r="I52" s="9">
        <v>51.188448000000001</v>
      </c>
      <c r="J52" s="9">
        <v>3.8002259999999999</v>
      </c>
      <c r="K52" s="9">
        <v>902.45469000000003</v>
      </c>
    </row>
    <row r="53" spans="1:11" ht="13.4" customHeight="1">
      <c r="A53" s="14" t="s">
        <v>222</v>
      </c>
      <c r="B53" s="15" t="s">
        <v>83</v>
      </c>
      <c r="C53" s="16">
        <v>1324.0159530000001</v>
      </c>
      <c r="D53" s="16">
        <v>613.16179699999998</v>
      </c>
      <c r="E53" s="16">
        <v>484.30337100000003</v>
      </c>
      <c r="F53" s="16">
        <v>272.65713</v>
      </c>
      <c r="G53" s="16">
        <v>323.79012899999998</v>
      </c>
      <c r="H53" s="16">
        <v>39.323703999999999</v>
      </c>
      <c r="I53" s="16">
        <v>12.229201</v>
      </c>
      <c r="J53" s="16">
        <v>4.2111710000000002</v>
      </c>
      <c r="K53" s="16">
        <v>3073.6924570000001</v>
      </c>
    </row>
    <row r="54" spans="1:11" ht="13.4" customHeight="1">
      <c r="A54" s="10" t="s">
        <v>223</v>
      </c>
      <c r="B54" s="8" t="s">
        <v>84</v>
      </c>
      <c r="C54" s="9">
        <v>609.87595199999998</v>
      </c>
      <c r="D54" s="9">
        <v>427.73328299999997</v>
      </c>
      <c r="E54" s="9">
        <v>1245.8971939999999</v>
      </c>
      <c r="F54" s="9">
        <v>183.596091</v>
      </c>
      <c r="G54" s="9">
        <v>2275.7711869999998</v>
      </c>
      <c r="H54" s="9">
        <v>223.37763100000001</v>
      </c>
      <c r="I54" s="9">
        <v>59.679414999999999</v>
      </c>
      <c r="J54" s="9">
        <v>1.820217</v>
      </c>
      <c r="K54" s="9">
        <v>5027.7509700000001</v>
      </c>
    </row>
    <row r="55" spans="1:11" ht="13.4" customHeight="1">
      <c r="A55" s="14" t="s">
        <v>224</v>
      </c>
      <c r="B55" s="15" t="s">
        <v>85</v>
      </c>
      <c r="C55" s="16">
        <v>74.039969999999997</v>
      </c>
      <c r="D55" s="16">
        <v>25.784158000000001</v>
      </c>
      <c r="E55" s="16">
        <v>54.652907999999996</v>
      </c>
      <c r="F55" s="16">
        <v>0</v>
      </c>
      <c r="G55" s="16">
        <v>0</v>
      </c>
      <c r="H55" s="16">
        <v>0</v>
      </c>
      <c r="I55" s="16">
        <v>112.442127</v>
      </c>
      <c r="J55" s="16">
        <v>0</v>
      </c>
      <c r="K55" s="16">
        <v>266.91916400000002</v>
      </c>
    </row>
    <row r="56" spans="1:11" ht="13.4" customHeight="1">
      <c r="A56" s="10" t="s">
        <v>225</v>
      </c>
      <c r="B56" s="8" t="s">
        <v>86</v>
      </c>
      <c r="C56" s="9">
        <v>1326.1167869999999</v>
      </c>
      <c r="D56" s="9">
        <v>1296.5174059999999</v>
      </c>
      <c r="E56" s="9">
        <v>1403.151012</v>
      </c>
      <c r="F56" s="9">
        <v>350.275913</v>
      </c>
      <c r="G56" s="9">
        <v>652.03463399999998</v>
      </c>
      <c r="H56" s="9">
        <v>109.621031</v>
      </c>
      <c r="I56" s="9">
        <v>92.692867000000007</v>
      </c>
      <c r="J56" s="9">
        <v>12.873408</v>
      </c>
      <c r="K56" s="9">
        <v>5243.2830590000003</v>
      </c>
    </row>
    <row r="57" spans="1:11" ht="13.4" customHeight="1">
      <c r="A57" s="14" t="s">
        <v>226</v>
      </c>
      <c r="B57" s="15" t="s">
        <v>87</v>
      </c>
      <c r="C57" s="16">
        <v>422.140514</v>
      </c>
      <c r="D57" s="16">
        <v>564.75176799999997</v>
      </c>
      <c r="E57" s="16">
        <v>436.18200100000001</v>
      </c>
      <c r="F57" s="16">
        <v>210.790502</v>
      </c>
      <c r="G57" s="16">
        <v>248.164165</v>
      </c>
      <c r="H57" s="16">
        <v>11.226692999999999</v>
      </c>
      <c r="I57" s="16">
        <v>0</v>
      </c>
      <c r="J57" s="16">
        <v>5.2778229999999997</v>
      </c>
      <c r="K57" s="16">
        <v>1898.533467</v>
      </c>
    </row>
    <row r="58" spans="1:11" ht="13.4" customHeight="1">
      <c r="A58" s="10" t="s">
        <v>227</v>
      </c>
      <c r="B58" s="8" t="s">
        <v>88</v>
      </c>
      <c r="C58" s="9">
        <v>608.97398599999997</v>
      </c>
      <c r="D58" s="9">
        <v>664.78373099999999</v>
      </c>
      <c r="E58" s="9">
        <v>470.24070899999998</v>
      </c>
      <c r="F58" s="9">
        <v>83.957891000000004</v>
      </c>
      <c r="G58" s="9">
        <v>348.21318000000002</v>
      </c>
      <c r="H58" s="9">
        <v>19.102112000000002</v>
      </c>
      <c r="I58" s="9">
        <v>0</v>
      </c>
      <c r="J58" s="9">
        <v>4.1138979999999998</v>
      </c>
      <c r="K58" s="9">
        <v>2199.385507</v>
      </c>
    </row>
    <row r="59" spans="1:11" ht="13.4" customHeight="1">
      <c r="A59" s="14" t="s">
        <v>228</v>
      </c>
      <c r="B59" s="15" t="s">
        <v>89</v>
      </c>
      <c r="C59" s="16">
        <v>530.63246300000003</v>
      </c>
      <c r="D59" s="16">
        <v>1736.821815</v>
      </c>
      <c r="E59" s="16">
        <v>733.92154700000003</v>
      </c>
      <c r="F59" s="16">
        <v>164.40862300000001</v>
      </c>
      <c r="G59" s="16">
        <v>204.897356</v>
      </c>
      <c r="H59" s="16">
        <v>12.289109</v>
      </c>
      <c r="I59" s="16">
        <v>22.873004999999999</v>
      </c>
      <c r="J59" s="16">
        <v>2.1395230000000001</v>
      </c>
      <c r="K59" s="16">
        <v>3407.9834420000002</v>
      </c>
    </row>
    <row r="60" spans="1:11" ht="13.4" customHeight="1">
      <c r="A60" s="10" t="s">
        <v>229</v>
      </c>
      <c r="B60" s="8" t="s">
        <v>90</v>
      </c>
      <c r="C60" s="9">
        <v>409.328012</v>
      </c>
      <c r="D60" s="9">
        <v>161.134061</v>
      </c>
      <c r="E60" s="9">
        <v>234.688782</v>
      </c>
      <c r="F60" s="9">
        <v>418.70859200000001</v>
      </c>
      <c r="G60" s="9">
        <v>455.796291</v>
      </c>
      <c r="H60" s="9">
        <v>45.794384000000001</v>
      </c>
      <c r="I60" s="9">
        <v>62.147272999999998</v>
      </c>
      <c r="J60" s="9">
        <v>11.369077000000001</v>
      </c>
      <c r="K60" s="9">
        <v>1798.9664720000001</v>
      </c>
    </row>
    <row r="61" spans="1:11" ht="13.4" customHeight="1">
      <c r="A61" s="14" t="s">
        <v>230</v>
      </c>
      <c r="B61" s="15" t="s">
        <v>91</v>
      </c>
      <c r="C61" s="16">
        <v>322.83096799999998</v>
      </c>
      <c r="D61" s="16">
        <v>213.681422</v>
      </c>
      <c r="E61" s="16">
        <v>148.21112099999999</v>
      </c>
      <c r="F61" s="16">
        <v>26.408394999999999</v>
      </c>
      <c r="G61" s="16">
        <v>111.140322</v>
      </c>
      <c r="H61" s="16">
        <v>0</v>
      </c>
      <c r="I61" s="16">
        <v>0</v>
      </c>
      <c r="J61" s="16">
        <v>0</v>
      </c>
      <c r="K61" s="16">
        <v>822.27222800000004</v>
      </c>
    </row>
    <row r="62" spans="1:11" ht="13.4" customHeight="1">
      <c r="A62" s="10" t="s">
        <v>231</v>
      </c>
      <c r="B62" s="8" t="s">
        <v>92</v>
      </c>
      <c r="C62" s="9">
        <v>386.16059100000001</v>
      </c>
      <c r="D62" s="9">
        <v>311.48146500000001</v>
      </c>
      <c r="E62" s="9">
        <v>611.83404199999995</v>
      </c>
      <c r="F62" s="9">
        <v>62.367811000000003</v>
      </c>
      <c r="G62" s="9">
        <v>104.25308699999999</v>
      </c>
      <c r="H62" s="9">
        <v>2.833529</v>
      </c>
      <c r="I62" s="9">
        <v>103.444886</v>
      </c>
      <c r="J62" s="9">
        <v>33.987364999999997</v>
      </c>
      <c r="K62" s="9">
        <v>1616.3627770000001</v>
      </c>
    </row>
    <row r="63" spans="1:11" ht="13.4" customHeight="1">
      <c r="A63" s="14" t="s">
        <v>232</v>
      </c>
      <c r="B63" s="15" t="s">
        <v>93</v>
      </c>
      <c r="C63" s="16">
        <v>2661.3738939999998</v>
      </c>
      <c r="D63" s="16">
        <v>1068.6065060000001</v>
      </c>
      <c r="E63" s="16">
        <v>579.66285600000003</v>
      </c>
      <c r="F63" s="16">
        <v>307.115973</v>
      </c>
      <c r="G63" s="16">
        <v>279.77855499999998</v>
      </c>
      <c r="H63" s="16">
        <v>14.753928</v>
      </c>
      <c r="I63" s="16">
        <v>23.103041000000001</v>
      </c>
      <c r="J63" s="16">
        <v>103.29658499999999</v>
      </c>
      <c r="K63" s="16">
        <v>5037.691339</v>
      </c>
    </row>
    <row r="64" spans="1:11" ht="13.4" customHeight="1">
      <c r="A64" s="10" t="s">
        <v>233</v>
      </c>
      <c r="B64" s="8" t="s">
        <v>94</v>
      </c>
      <c r="C64" s="9">
        <v>596.25538600000004</v>
      </c>
      <c r="D64" s="9">
        <v>456.683673</v>
      </c>
      <c r="E64" s="9">
        <v>243.665333</v>
      </c>
      <c r="F64" s="9">
        <v>61.813805000000002</v>
      </c>
      <c r="G64" s="9">
        <v>118.886599</v>
      </c>
      <c r="H64" s="9">
        <v>5.6803869999999996</v>
      </c>
      <c r="I64" s="9">
        <v>37.323137000000003</v>
      </c>
      <c r="J64" s="9">
        <v>1.927999</v>
      </c>
      <c r="K64" s="9">
        <v>1522.2363190000001</v>
      </c>
    </row>
    <row r="65" spans="1:11" ht="13.4" customHeight="1">
      <c r="A65" s="14" t="s">
        <v>234</v>
      </c>
      <c r="B65" s="15" t="s">
        <v>95</v>
      </c>
      <c r="C65" s="16">
        <v>221.88994</v>
      </c>
      <c r="D65" s="16">
        <v>92.758011999999994</v>
      </c>
      <c r="E65" s="16">
        <v>50.626525999999998</v>
      </c>
      <c r="F65" s="16">
        <v>89.325119999999998</v>
      </c>
      <c r="G65" s="16">
        <v>44.537121999999997</v>
      </c>
      <c r="H65" s="16">
        <v>0</v>
      </c>
      <c r="I65" s="16">
        <v>0</v>
      </c>
      <c r="J65" s="16">
        <v>1.106824</v>
      </c>
      <c r="K65" s="16">
        <v>500.24354299999999</v>
      </c>
    </row>
    <row r="66" spans="1:11" ht="13.4" customHeight="1">
      <c r="A66" s="10" t="s">
        <v>235</v>
      </c>
      <c r="B66" s="8" t="s">
        <v>96</v>
      </c>
      <c r="C66" s="9">
        <v>1460.485641</v>
      </c>
      <c r="D66" s="9">
        <v>897.31109200000003</v>
      </c>
      <c r="E66" s="9">
        <v>1035.085941</v>
      </c>
      <c r="F66" s="9">
        <v>193.58624499999999</v>
      </c>
      <c r="G66" s="9">
        <v>1019.94611</v>
      </c>
      <c r="H66" s="9">
        <v>40.381813000000001</v>
      </c>
      <c r="I66" s="9">
        <v>29.099582000000002</v>
      </c>
      <c r="J66" s="9">
        <v>4.2852269999999999</v>
      </c>
      <c r="K66" s="9">
        <v>4680.1816509999999</v>
      </c>
    </row>
    <row r="67" spans="1:11" ht="13.4" customHeight="1">
      <c r="A67" s="14" t="s">
        <v>236</v>
      </c>
      <c r="B67" s="15" t="s">
        <v>97</v>
      </c>
      <c r="C67" s="16">
        <v>397.39595100000003</v>
      </c>
      <c r="D67" s="16">
        <v>489.38032900000002</v>
      </c>
      <c r="E67" s="16">
        <v>323.760062</v>
      </c>
      <c r="F67" s="16">
        <v>74.801197999999999</v>
      </c>
      <c r="G67" s="16">
        <v>149.71643599999999</v>
      </c>
      <c r="H67" s="16">
        <v>15.360498</v>
      </c>
      <c r="I67" s="16">
        <v>14.430564</v>
      </c>
      <c r="J67" s="16">
        <v>4.2066319999999999</v>
      </c>
      <c r="K67" s="16">
        <v>1469.0516700000001</v>
      </c>
    </row>
    <row r="68" spans="1:11" ht="13.4" customHeight="1">
      <c r="A68" s="10" t="s">
        <v>237</v>
      </c>
      <c r="B68" s="8" t="s">
        <v>98</v>
      </c>
      <c r="C68" s="9">
        <v>371.55577899999997</v>
      </c>
      <c r="D68" s="9">
        <v>559.91198699999995</v>
      </c>
      <c r="E68" s="9">
        <v>240.35788500000001</v>
      </c>
      <c r="F68" s="9">
        <v>75.486889000000005</v>
      </c>
      <c r="G68" s="9">
        <v>292.39148499999999</v>
      </c>
      <c r="H68" s="9">
        <v>13.770251999999999</v>
      </c>
      <c r="I68" s="9">
        <v>0</v>
      </c>
      <c r="J68" s="9">
        <v>61.791662000000002</v>
      </c>
      <c r="K68" s="9">
        <v>1615.26594</v>
      </c>
    </row>
    <row r="69" spans="1:11" ht="13.4" customHeight="1">
      <c r="A69" s="14" t="s">
        <v>238</v>
      </c>
      <c r="B69" s="15" t="s">
        <v>99</v>
      </c>
      <c r="C69" s="16">
        <v>1444.683029</v>
      </c>
      <c r="D69" s="16">
        <v>1501.3344420000001</v>
      </c>
      <c r="E69" s="16">
        <v>2019.8694760000001</v>
      </c>
      <c r="F69" s="16">
        <v>365.03191800000002</v>
      </c>
      <c r="G69" s="16">
        <v>871.38584900000001</v>
      </c>
      <c r="H69" s="16">
        <v>313.88390399999997</v>
      </c>
      <c r="I69" s="16">
        <v>121.025825</v>
      </c>
      <c r="J69" s="16">
        <v>44.599870000000003</v>
      </c>
      <c r="K69" s="16">
        <v>6681.8143120000004</v>
      </c>
    </row>
    <row r="70" spans="1:11" ht="13.4" customHeight="1">
      <c r="A70" s="10" t="s">
        <v>239</v>
      </c>
      <c r="B70" s="8" t="s">
        <v>100</v>
      </c>
      <c r="C70" s="9">
        <v>5147.787781</v>
      </c>
      <c r="D70" s="9">
        <v>5358.1756590000005</v>
      </c>
      <c r="E70" s="9">
        <v>4546.9281620000002</v>
      </c>
      <c r="F70" s="9">
        <v>1749.0865779999999</v>
      </c>
      <c r="G70" s="9">
        <v>1604.1190799999999</v>
      </c>
      <c r="H70" s="9">
        <v>323.280483</v>
      </c>
      <c r="I70" s="9">
        <v>233.95031700000001</v>
      </c>
      <c r="J70" s="9">
        <v>320.76749799999999</v>
      </c>
      <c r="K70" s="9">
        <v>19284.095558000001</v>
      </c>
    </row>
    <row r="71" spans="1:11" ht="13.4" customHeight="1">
      <c r="A71" s="14" t="s">
        <v>240</v>
      </c>
      <c r="B71" s="15" t="s">
        <v>101</v>
      </c>
      <c r="C71" s="16">
        <v>360.35492299999999</v>
      </c>
      <c r="D71" s="16">
        <v>668.08355700000004</v>
      </c>
      <c r="E71" s="16">
        <v>334.85490600000003</v>
      </c>
      <c r="F71" s="16">
        <v>146.47017099999999</v>
      </c>
      <c r="G71" s="16">
        <v>447.68344100000002</v>
      </c>
      <c r="H71" s="16">
        <v>30.576559</v>
      </c>
      <c r="I71" s="16">
        <v>21.471250999999999</v>
      </c>
      <c r="J71" s="16">
        <v>25.655605999999999</v>
      </c>
      <c r="K71" s="16">
        <v>2035.150414</v>
      </c>
    </row>
    <row r="72" spans="1:11" ht="13.4" customHeight="1">
      <c r="A72" s="10" t="s">
        <v>241</v>
      </c>
      <c r="B72" s="8" t="s">
        <v>102</v>
      </c>
      <c r="C72" s="9">
        <v>3804.97876</v>
      </c>
      <c r="D72" s="9">
        <v>3487.043373</v>
      </c>
      <c r="E72" s="9">
        <v>2543.445389</v>
      </c>
      <c r="F72" s="9">
        <v>1133.6773189999999</v>
      </c>
      <c r="G72" s="9">
        <v>1747.5340839999999</v>
      </c>
      <c r="H72" s="9">
        <v>228.794712</v>
      </c>
      <c r="I72" s="9">
        <v>46.139735000000002</v>
      </c>
      <c r="J72" s="9">
        <v>344.34567800000002</v>
      </c>
      <c r="K72" s="9">
        <v>13335.959049999999</v>
      </c>
    </row>
    <row r="73" spans="1:11" ht="13.4" customHeight="1">
      <c r="A73" s="14" t="s">
        <v>242</v>
      </c>
      <c r="B73" s="15" t="s">
        <v>103</v>
      </c>
      <c r="C73" s="16">
        <v>1539.6308100000001</v>
      </c>
      <c r="D73" s="16">
        <v>1238.787186</v>
      </c>
      <c r="E73" s="16">
        <v>1136.3246730000001</v>
      </c>
      <c r="F73" s="16">
        <v>461.43214799999998</v>
      </c>
      <c r="G73" s="16">
        <v>545.56948299999999</v>
      </c>
      <c r="H73" s="16">
        <v>58.514240999999998</v>
      </c>
      <c r="I73" s="16">
        <v>34.622883999999999</v>
      </c>
      <c r="J73" s="16">
        <v>57.202120000000001</v>
      </c>
      <c r="K73" s="16">
        <v>5072.0835440000001</v>
      </c>
    </row>
    <row r="74" spans="1:11" ht="13.4" customHeight="1">
      <c r="A74" s="10" t="s">
        <v>243</v>
      </c>
      <c r="B74" s="8" t="s">
        <v>104</v>
      </c>
      <c r="C74" s="9">
        <v>8769.1839600000003</v>
      </c>
      <c r="D74" s="9">
        <v>6669.2912749999996</v>
      </c>
      <c r="E74" s="9">
        <v>3998.320694</v>
      </c>
      <c r="F74" s="9">
        <v>1078.9555969999999</v>
      </c>
      <c r="G74" s="9">
        <v>1992.8833770000001</v>
      </c>
      <c r="H74" s="9">
        <v>424.27420499999999</v>
      </c>
      <c r="I74" s="9">
        <v>151.55991</v>
      </c>
      <c r="J74" s="9">
        <v>538.15586299999995</v>
      </c>
      <c r="K74" s="9">
        <v>23622.624881</v>
      </c>
    </row>
    <row r="75" spans="1:11" ht="13.4" customHeight="1">
      <c r="A75" s="14" t="s">
        <v>244</v>
      </c>
      <c r="B75" s="15" t="s">
        <v>105</v>
      </c>
      <c r="C75" s="16">
        <v>6527.2202299999999</v>
      </c>
      <c r="D75" s="16">
        <v>4889.2068179999997</v>
      </c>
      <c r="E75" s="16">
        <v>3316.7295610000001</v>
      </c>
      <c r="F75" s="16">
        <v>979.71825200000001</v>
      </c>
      <c r="G75" s="16">
        <v>1509.785873</v>
      </c>
      <c r="H75" s="16">
        <v>216.19679500000001</v>
      </c>
      <c r="I75" s="16">
        <v>176.50463300000001</v>
      </c>
      <c r="J75" s="16">
        <v>561.19759399999998</v>
      </c>
      <c r="K75" s="16">
        <v>18176.559755999999</v>
      </c>
    </row>
    <row r="76" spans="1:11" ht="13.4" customHeight="1">
      <c r="A76" s="10" t="s">
        <v>245</v>
      </c>
      <c r="B76" s="8" t="s">
        <v>106</v>
      </c>
      <c r="C76" s="9">
        <v>13268.09787</v>
      </c>
      <c r="D76" s="9">
        <v>10081.695374000001</v>
      </c>
      <c r="E76" s="9">
        <v>8345.8081970000003</v>
      </c>
      <c r="F76" s="9">
        <v>2204.890472</v>
      </c>
      <c r="G76" s="9">
        <v>6757.6338809999997</v>
      </c>
      <c r="H76" s="9">
        <v>492.47991999999999</v>
      </c>
      <c r="I76" s="9">
        <v>520.55505800000003</v>
      </c>
      <c r="J76" s="9">
        <v>323.28958</v>
      </c>
      <c r="K76" s="9">
        <v>41994.450352</v>
      </c>
    </row>
    <row r="77" spans="1:11" ht="13.4" customHeight="1">
      <c r="A77" s="14" t="s">
        <v>246</v>
      </c>
      <c r="B77" s="15" t="s">
        <v>107</v>
      </c>
      <c r="C77" s="16">
        <v>19237.309448</v>
      </c>
      <c r="D77" s="16">
        <v>15248.670287999999</v>
      </c>
      <c r="E77" s="16">
        <v>12090.157805999999</v>
      </c>
      <c r="F77" s="16">
        <v>3687.0551829999999</v>
      </c>
      <c r="G77" s="16">
        <v>6806.7614750000002</v>
      </c>
      <c r="H77" s="16">
        <v>1079.2267300000001</v>
      </c>
      <c r="I77" s="16">
        <v>813.03478199999995</v>
      </c>
      <c r="J77" s="16">
        <v>1362.9538500000001</v>
      </c>
      <c r="K77" s="16">
        <v>60325.169563000003</v>
      </c>
    </row>
    <row r="78" spans="1:11" ht="13.4" customHeight="1">
      <c r="A78" s="10" t="s">
        <v>247</v>
      </c>
      <c r="B78" s="8" t="s">
        <v>108</v>
      </c>
      <c r="C78" s="9">
        <v>20790.189331000001</v>
      </c>
      <c r="D78" s="9">
        <v>17365.538635000001</v>
      </c>
      <c r="E78" s="9">
        <v>12138.372283999999</v>
      </c>
      <c r="F78" s="9">
        <v>4137.544785</v>
      </c>
      <c r="G78" s="9">
        <v>7630.9277339999999</v>
      </c>
      <c r="H78" s="9">
        <v>1255.026691</v>
      </c>
      <c r="I78" s="9">
        <v>709.29524200000003</v>
      </c>
      <c r="J78" s="9">
        <v>911.03731900000002</v>
      </c>
      <c r="K78" s="9">
        <v>64937.932022000001</v>
      </c>
    </row>
    <row r="79" spans="1:11" ht="13.4" customHeight="1">
      <c r="A79" s="14" t="s">
        <v>248</v>
      </c>
      <c r="B79" s="15" t="s">
        <v>109</v>
      </c>
      <c r="C79" s="16">
        <v>21083.459412</v>
      </c>
      <c r="D79" s="16">
        <v>16538.344299</v>
      </c>
      <c r="E79" s="16">
        <v>11586.377533000001</v>
      </c>
      <c r="F79" s="16">
        <v>4000.4307399999998</v>
      </c>
      <c r="G79" s="16">
        <v>6409.0792849999998</v>
      </c>
      <c r="H79" s="16">
        <v>1155.085732</v>
      </c>
      <c r="I79" s="16">
        <v>613.69560200000001</v>
      </c>
      <c r="J79" s="16">
        <v>1043.8117139999999</v>
      </c>
      <c r="K79" s="16">
        <v>62430.284316999998</v>
      </c>
    </row>
    <row r="80" spans="1:11" ht="13.4" customHeight="1">
      <c r="A80" s="10" t="s">
        <v>249</v>
      </c>
      <c r="B80" s="8" t="s">
        <v>110</v>
      </c>
      <c r="C80" s="9">
        <v>2090.0532229999999</v>
      </c>
      <c r="D80" s="9">
        <v>1137.190758</v>
      </c>
      <c r="E80" s="9">
        <v>1505.488441</v>
      </c>
      <c r="F80" s="9">
        <v>403.33926200000002</v>
      </c>
      <c r="G80" s="9">
        <v>663.124054</v>
      </c>
      <c r="H80" s="9">
        <v>157.90661499999999</v>
      </c>
      <c r="I80" s="9">
        <v>180.242762</v>
      </c>
      <c r="J80" s="9">
        <v>75.447400999999999</v>
      </c>
      <c r="K80" s="9">
        <v>6212.7925160000004</v>
      </c>
    </row>
    <row r="81" spans="1:11" ht="13.4" customHeight="1">
      <c r="A81" s="14" t="s">
        <v>250</v>
      </c>
      <c r="B81" s="15" t="s">
        <v>111</v>
      </c>
      <c r="C81" s="16">
        <v>13360.597839</v>
      </c>
      <c r="D81" s="16">
        <v>8250.8580629999997</v>
      </c>
      <c r="E81" s="16">
        <v>7661.2449040000001</v>
      </c>
      <c r="F81" s="16">
        <v>2437.9382780000001</v>
      </c>
      <c r="G81" s="16">
        <v>3935.4764100000002</v>
      </c>
      <c r="H81" s="16">
        <v>635.95854599999996</v>
      </c>
      <c r="I81" s="16">
        <v>442.00023099999999</v>
      </c>
      <c r="J81" s="16">
        <v>653.55239500000005</v>
      </c>
      <c r="K81" s="16">
        <v>37377.626665000003</v>
      </c>
    </row>
    <row r="82" spans="1:11" ht="13.4" customHeight="1">
      <c r="A82" s="10" t="s">
        <v>251</v>
      </c>
      <c r="B82" s="8" t="s">
        <v>112</v>
      </c>
      <c r="C82" s="9">
        <v>8585.7956539999996</v>
      </c>
      <c r="D82" s="9">
        <v>6779.8265689999998</v>
      </c>
      <c r="E82" s="9">
        <v>5788.0650020000003</v>
      </c>
      <c r="F82" s="9">
        <v>1816.5018689999999</v>
      </c>
      <c r="G82" s="9">
        <v>3534.0573730000001</v>
      </c>
      <c r="H82" s="9">
        <v>563.12664800000005</v>
      </c>
      <c r="I82" s="9">
        <v>254.21647100000001</v>
      </c>
      <c r="J82" s="9">
        <v>303.30292100000003</v>
      </c>
      <c r="K82" s="9">
        <v>27624.892508000001</v>
      </c>
    </row>
    <row r="83" spans="1:11" ht="13.4" customHeight="1">
      <c r="A83" s="14" t="s">
        <v>252</v>
      </c>
      <c r="B83" s="15" t="s">
        <v>113</v>
      </c>
      <c r="C83" s="16">
        <v>2896.82</v>
      </c>
      <c r="D83" s="16">
        <v>1603.448067</v>
      </c>
      <c r="E83" s="16">
        <v>1806.2121959999999</v>
      </c>
      <c r="F83" s="16">
        <v>144.45606100000001</v>
      </c>
      <c r="G83" s="16">
        <v>2308.1599540000002</v>
      </c>
      <c r="H83" s="16">
        <v>33.118803</v>
      </c>
      <c r="I83" s="16">
        <v>27.231531</v>
      </c>
      <c r="J83" s="16">
        <v>29.736149999999999</v>
      </c>
      <c r="K83" s="16">
        <v>8849.1827620000004</v>
      </c>
    </row>
    <row r="84" spans="1:11" ht="13.4" customHeight="1">
      <c r="A84" s="10" t="s">
        <v>253</v>
      </c>
      <c r="B84" s="8" t="s">
        <v>114</v>
      </c>
      <c r="C84" s="9">
        <v>1401.545498</v>
      </c>
      <c r="D84" s="9">
        <v>796.46466999999996</v>
      </c>
      <c r="E84" s="9">
        <v>1093.0774309999999</v>
      </c>
      <c r="F84" s="9">
        <v>375.13882799999999</v>
      </c>
      <c r="G84" s="9">
        <v>760.09726699999999</v>
      </c>
      <c r="H84" s="9">
        <v>267.25423699999999</v>
      </c>
      <c r="I84" s="9">
        <v>123.255576</v>
      </c>
      <c r="J84" s="9">
        <v>12.720205</v>
      </c>
      <c r="K84" s="9">
        <v>4829.5537119999999</v>
      </c>
    </row>
    <row r="85" spans="1:11" ht="13.4" customHeight="1">
      <c r="A85" s="14" t="s">
        <v>254</v>
      </c>
      <c r="B85" s="15" t="s">
        <v>115</v>
      </c>
      <c r="C85" s="16">
        <v>3895.6113970000001</v>
      </c>
      <c r="D85" s="16">
        <v>1709.202274</v>
      </c>
      <c r="E85" s="16">
        <v>2142.4477459999998</v>
      </c>
      <c r="F85" s="16">
        <v>418.535911</v>
      </c>
      <c r="G85" s="16">
        <v>1153.2747420000001</v>
      </c>
      <c r="H85" s="16">
        <v>67.894231000000005</v>
      </c>
      <c r="I85" s="16">
        <v>189.74118000000001</v>
      </c>
      <c r="J85" s="16">
        <v>58.277307999999998</v>
      </c>
      <c r="K85" s="16">
        <v>9634.9847890000001</v>
      </c>
    </row>
    <row r="86" spans="1:11" ht="13.4" customHeight="1">
      <c r="A86" s="10" t="s">
        <v>255</v>
      </c>
      <c r="B86" s="8" t="s">
        <v>116</v>
      </c>
      <c r="C86" s="9">
        <v>1626.9370269999999</v>
      </c>
      <c r="D86" s="9">
        <v>1429.626389</v>
      </c>
      <c r="E86" s="9">
        <v>788.53618600000004</v>
      </c>
      <c r="F86" s="9">
        <v>221.786554</v>
      </c>
      <c r="G86" s="9">
        <v>402.49961300000001</v>
      </c>
      <c r="H86" s="9">
        <v>79.158951999999999</v>
      </c>
      <c r="I86" s="9">
        <v>24.914767999999999</v>
      </c>
      <c r="J86" s="9">
        <v>55.454141999999997</v>
      </c>
      <c r="K86" s="9">
        <v>4628.91363</v>
      </c>
    </row>
    <row r="87" spans="1:11" ht="13.4" customHeight="1">
      <c r="A87" s="14" t="s">
        <v>256</v>
      </c>
      <c r="B87" s="15" t="s">
        <v>117</v>
      </c>
      <c r="C87" s="16">
        <v>10419.401886</v>
      </c>
      <c r="D87" s="16">
        <v>7307.9674990000003</v>
      </c>
      <c r="E87" s="16">
        <v>6012.7122799999997</v>
      </c>
      <c r="F87" s="16">
        <v>1199.258732</v>
      </c>
      <c r="G87" s="16">
        <v>3214.5212630000001</v>
      </c>
      <c r="H87" s="16">
        <v>290.28007300000002</v>
      </c>
      <c r="I87" s="16">
        <v>288.42739699999998</v>
      </c>
      <c r="J87" s="16">
        <v>215.10084599999999</v>
      </c>
      <c r="K87" s="16">
        <v>28947.669976000001</v>
      </c>
    </row>
    <row r="88" spans="1:11" ht="13.4" customHeight="1">
      <c r="A88" s="10" t="s">
        <v>257</v>
      </c>
      <c r="B88" s="8" t="s">
        <v>118</v>
      </c>
      <c r="C88" s="9">
        <v>3168.2146069999999</v>
      </c>
      <c r="D88" s="9">
        <v>1545.1221579999999</v>
      </c>
      <c r="E88" s="9">
        <v>548.18851700000005</v>
      </c>
      <c r="F88" s="9">
        <v>174.849782</v>
      </c>
      <c r="G88" s="9">
        <v>270.62336399999998</v>
      </c>
      <c r="H88" s="9">
        <v>139.82735</v>
      </c>
      <c r="I88" s="9">
        <v>8.1468670000000003</v>
      </c>
      <c r="J88" s="9">
        <v>214.54549399999999</v>
      </c>
      <c r="K88" s="9">
        <v>6069.5181380000004</v>
      </c>
    </row>
    <row r="89" spans="1:11" ht="13.4" customHeight="1">
      <c r="A89" s="14" t="s">
        <v>258</v>
      </c>
      <c r="B89" s="15" t="s">
        <v>119</v>
      </c>
      <c r="C89" s="16">
        <v>1440.5448839999999</v>
      </c>
      <c r="D89" s="16">
        <v>699.65085199999999</v>
      </c>
      <c r="E89" s="16">
        <v>434.081278</v>
      </c>
      <c r="F89" s="16">
        <v>143.68354199999999</v>
      </c>
      <c r="G89" s="16">
        <v>116.46774499999999</v>
      </c>
      <c r="H89" s="16">
        <v>29.627963999999999</v>
      </c>
      <c r="I89" s="16">
        <v>17.785260999999998</v>
      </c>
      <c r="J89" s="16">
        <v>21.113909</v>
      </c>
      <c r="K89" s="16">
        <v>2902.9554349999999</v>
      </c>
    </row>
    <row r="90" spans="1:11" ht="13.4" customHeight="1">
      <c r="A90" s="10" t="s">
        <v>259</v>
      </c>
      <c r="B90" s="8" t="s">
        <v>120</v>
      </c>
      <c r="C90" s="9">
        <v>2322.7787779999999</v>
      </c>
      <c r="D90" s="9">
        <v>713.88546899999994</v>
      </c>
      <c r="E90" s="9">
        <v>442.36754200000001</v>
      </c>
      <c r="F90" s="9">
        <v>184.457707</v>
      </c>
      <c r="G90" s="9">
        <v>377.85365300000001</v>
      </c>
      <c r="H90" s="9">
        <v>113.108785</v>
      </c>
      <c r="I90" s="9">
        <v>27.513538</v>
      </c>
      <c r="J90" s="9">
        <v>89.922531000000006</v>
      </c>
      <c r="K90" s="9">
        <v>4271.8880040000004</v>
      </c>
    </row>
    <row r="91" spans="1:11" ht="13.4" customHeight="1">
      <c r="A91" s="14" t="s">
        <v>260</v>
      </c>
      <c r="B91" s="15" t="s">
        <v>121</v>
      </c>
      <c r="C91" s="16">
        <v>6937.9226760000001</v>
      </c>
      <c r="D91" s="16">
        <v>3419.3647190000002</v>
      </c>
      <c r="E91" s="16">
        <v>1557.4685549999999</v>
      </c>
      <c r="F91" s="16">
        <v>590.02028800000005</v>
      </c>
      <c r="G91" s="16">
        <v>834.41108699999995</v>
      </c>
      <c r="H91" s="16">
        <v>241.037576</v>
      </c>
      <c r="I91" s="16">
        <v>17.568175</v>
      </c>
      <c r="J91" s="16">
        <v>345.67763400000001</v>
      </c>
      <c r="K91" s="16">
        <v>13943.470712</v>
      </c>
    </row>
    <row r="92" spans="1:11" ht="13.4" customHeight="1">
      <c r="A92" s="10" t="s">
        <v>261</v>
      </c>
      <c r="B92" s="8" t="s">
        <v>122</v>
      </c>
      <c r="C92" s="9">
        <v>6128.3595889999997</v>
      </c>
      <c r="D92" s="9">
        <v>6035.4832079999996</v>
      </c>
      <c r="E92" s="9">
        <v>1636.0571190000001</v>
      </c>
      <c r="F92" s="9">
        <v>828.39402900000005</v>
      </c>
      <c r="G92" s="9">
        <v>925.22531000000004</v>
      </c>
      <c r="H92" s="9">
        <v>391.345169</v>
      </c>
      <c r="I92" s="9">
        <v>34.394858999999997</v>
      </c>
      <c r="J92" s="9">
        <v>413.37232999999998</v>
      </c>
      <c r="K92" s="9">
        <v>16392.631612000001</v>
      </c>
    </row>
    <row r="93" spans="1:11" ht="13.4" customHeight="1">
      <c r="A93" s="14" t="s">
        <v>262</v>
      </c>
      <c r="B93" s="15" t="s">
        <v>123</v>
      </c>
      <c r="C93" s="16">
        <v>298.329274</v>
      </c>
      <c r="D93" s="16">
        <v>387.09958899999998</v>
      </c>
      <c r="E93" s="16">
        <v>233.41873699999999</v>
      </c>
      <c r="F93" s="16">
        <v>76.324077000000003</v>
      </c>
      <c r="G93" s="16">
        <v>107.65731599999999</v>
      </c>
      <c r="H93" s="16">
        <v>107.620159</v>
      </c>
      <c r="I93" s="16">
        <v>10.147487</v>
      </c>
      <c r="J93" s="16">
        <v>235.49403699999999</v>
      </c>
      <c r="K93" s="16">
        <v>1456.0906749999999</v>
      </c>
    </row>
    <row r="94" spans="1:11" ht="13.4" customHeight="1">
      <c r="A94" s="10" t="s">
        <v>263</v>
      </c>
      <c r="B94" s="8" t="s">
        <v>124</v>
      </c>
      <c r="C94" s="9">
        <v>48713.920043999999</v>
      </c>
      <c r="D94" s="9">
        <v>34787.758667000002</v>
      </c>
      <c r="E94" s="9">
        <v>13666.206665</v>
      </c>
      <c r="F94" s="9">
        <v>6238.709656</v>
      </c>
      <c r="G94" s="9">
        <v>8327.5716859999993</v>
      </c>
      <c r="H94" s="9">
        <v>1317.1068339999999</v>
      </c>
      <c r="I94" s="9">
        <v>462.39961599999998</v>
      </c>
      <c r="J94" s="9">
        <v>675.88469499999997</v>
      </c>
      <c r="K94" s="9">
        <v>114189.55786299999</v>
      </c>
    </row>
    <row r="95" spans="1:11" ht="13.4" customHeight="1">
      <c r="A95" s="14" t="s">
        <v>264</v>
      </c>
      <c r="B95" s="15" t="s">
        <v>125</v>
      </c>
      <c r="C95" s="16">
        <v>5052.421112</v>
      </c>
      <c r="D95" s="16">
        <v>3493.7247309999998</v>
      </c>
      <c r="E95" s="16">
        <v>2415.854202</v>
      </c>
      <c r="F95" s="16">
        <v>642.69078100000002</v>
      </c>
      <c r="G95" s="16">
        <v>997.19924900000001</v>
      </c>
      <c r="H95" s="16">
        <v>156.60696999999999</v>
      </c>
      <c r="I95" s="16">
        <v>63.006300000000003</v>
      </c>
      <c r="J95" s="16">
        <v>131.56402</v>
      </c>
      <c r="K95" s="16">
        <v>12953.067365999999</v>
      </c>
    </row>
    <row r="96" spans="1:11" ht="13.4" customHeight="1">
      <c r="A96" s="10" t="s">
        <v>265</v>
      </c>
      <c r="B96" s="8" t="s">
        <v>126</v>
      </c>
      <c r="C96" s="9">
        <v>15724.532042999999</v>
      </c>
      <c r="D96" s="9">
        <v>8483.8881839999995</v>
      </c>
      <c r="E96" s="9">
        <v>5322.707077</v>
      </c>
      <c r="F96" s="9">
        <v>1266.903534</v>
      </c>
      <c r="G96" s="9">
        <v>2769.7582170000001</v>
      </c>
      <c r="H96" s="9">
        <v>342.94140800000002</v>
      </c>
      <c r="I96" s="9">
        <v>129.089527</v>
      </c>
      <c r="J96" s="9">
        <v>495.81391100000002</v>
      </c>
      <c r="K96" s="9">
        <v>34535.633901000001</v>
      </c>
    </row>
    <row r="97" spans="1:11" ht="13.4" customHeight="1">
      <c r="A97" s="14" t="s">
        <v>266</v>
      </c>
      <c r="B97" s="15" t="s">
        <v>127</v>
      </c>
      <c r="C97" s="16">
        <v>5401.5705109999999</v>
      </c>
      <c r="D97" s="16">
        <v>2970.3339230000001</v>
      </c>
      <c r="E97" s="16">
        <v>3411.5287250000001</v>
      </c>
      <c r="F97" s="16">
        <v>506.54077899999999</v>
      </c>
      <c r="G97" s="16">
        <v>1737.730125</v>
      </c>
      <c r="H97" s="16">
        <v>112.52985</v>
      </c>
      <c r="I97" s="16">
        <v>99.102929000000003</v>
      </c>
      <c r="J97" s="16">
        <v>79.059926000000004</v>
      </c>
      <c r="K97" s="16">
        <v>14318.396769999999</v>
      </c>
    </row>
    <row r="98" spans="1:11" ht="13.4" customHeight="1">
      <c r="A98" s="10" t="s">
        <v>267</v>
      </c>
      <c r="B98" s="8" t="s">
        <v>128</v>
      </c>
      <c r="C98" s="9">
        <v>54495.869629000001</v>
      </c>
      <c r="D98" s="9">
        <v>40953.348876999997</v>
      </c>
      <c r="E98" s="9">
        <v>29802.596436</v>
      </c>
      <c r="F98" s="9">
        <v>10357.01355</v>
      </c>
      <c r="G98" s="9">
        <v>16122.546143</v>
      </c>
      <c r="H98" s="9">
        <v>2995.9644779999999</v>
      </c>
      <c r="I98" s="9">
        <v>1677.0821080000001</v>
      </c>
      <c r="J98" s="9">
        <v>2749.579315</v>
      </c>
      <c r="K98" s="9">
        <v>159154.00053399999</v>
      </c>
    </row>
    <row r="99" spans="1:11" ht="13.4" customHeight="1">
      <c r="A99" s="14" t="s">
        <v>268</v>
      </c>
      <c r="B99" s="15" t="s">
        <v>129</v>
      </c>
      <c r="C99" s="16">
        <v>28903.720947000002</v>
      </c>
      <c r="D99" s="16">
        <v>14214.311523</v>
      </c>
      <c r="E99" s="16">
        <v>9041.626526</v>
      </c>
      <c r="F99" s="16">
        <v>1343.615112</v>
      </c>
      <c r="G99" s="16">
        <v>3260.8015439999999</v>
      </c>
      <c r="H99" s="16">
        <v>251.03315000000001</v>
      </c>
      <c r="I99" s="16">
        <v>146.08058600000001</v>
      </c>
      <c r="J99" s="16">
        <v>532.26166899999998</v>
      </c>
      <c r="K99" s="16">
        <v>57693.451057999999</v>
      </c>
    </row>
    <row r="100" spans="1:11" ht="13.4" customHeight="1">
      <c r="A100" s="10" t="s">
        <v>269</v>
      </c>
      <c r="B100" s="8" t="s">
        <v>130</v>
      </c>
      <c r="C100" s="9">
        <v>42142.061522999997</v>
      </c>
      <c r="D100" s="9">
        <v>30743.901672</v>
      </c>
      <c r="E100" s="9">
        <v>19402.705994</v>
      </c>
      <c r="F100" s="9">
        <v>5037.2808379999997</v>
      </c>
      <c r="G100" s="9">
        <v>13975.602355999999</v>
      </c>
      <c r="H100" s="9">
        <v>1010.115913</v>
      </c>
      <c r="I100" s="9">
        <v>1070.2187650000001</v>
      </c>
      <c r="J100" s="9">
        <v>2656.2519990000001</v>
      </c>
      <c r="K100" s="9">
        <v>116038.13906099999</v>
      </c>
    </row>
    <row r="101" spans="1:11" ht="13.4" customHeight="1">
      <c r="A101" s="14" t="s">
        <v>270</v>
      </c>
      <c r="B101" s="15" t="s">
        <v>131</v>
      </c>
      <c r="C101" s="16">
        <v>15709.579102</v>
      </c>
      <c r="D101" s="16">
        <v>10367.06842</v>
      </c>
      <c r="E101" s="16">
        <v>4189.6783599999999</v>
      </c>
      <c r="F101" s="16">
        <v>1133.1363260000001</v>
      </c>
      <c r="G101" s="16">
        <v>2056.7919040000002</v>
      </c>
      <c r="H101" s="16">
        <v>127.19460100000001</v>
      </c>
      <c r="I101" s="16">
        <v>205.18392700000001</v>
      </c>
      <c r="J101" s="16">
        <v>1341.8891329999999</v>
      </c>
      <c r="K101" s="16">
        <v>35130.521774000001</v>
      </c>
    </row>
    <row r="102" spans="1:11" ht="13.4" customHeight="1">
      <c r="A102" s="10" t="s">
        <v>271</v>
      </c>
      <c r="B102" s="8" t="s">
        <v>132</v>
      </c>
      <c r="C102" s="9">
        <v>23178.799927</v>
      </c>
      <c r="D102" s="9">
        <v>15301.396301000001</v>
      </c>
      <c r="E102" s="9">
        <v>9922.4191589999991</v>
      </c>
      <c r="F102" s="9">
        <v>2578.4279940000001</v>
      </c>
      <c r="G102" s="9">
        <v>5373.5390930000003</v>
      </c>
      <c r="H102" s="9">
        <v>490.67007799999999</v>
      </c>
      <c r="I102" s="9">
        <v>379.57877000000002</v>
      </c>
      <c r="J102" s="9">
        <v>1078.0877270000001</v>
      </c>
      <c r="K102" s="9">
        <v>58302.919048000003</v>
      </c>
    </row>
    <row r="103" spans="1:11" ht="13.4" customHeight="1">
      <c r="A103" s="14" t="s">
        <v>272</v>
      </c>
      <c r="B103" s="15" t="s">
        <v>133</v>
      </c>
      <c r="C103" s="16">
        <v>4405.0902560000004</v>
      </c>
      <c r="D103" s="16">
        <v>3609.125587</v>
      </c>
      <c r="E103" s="16">
        <v>1750.109375</v>
      </c>
      <c r="F103" s="16">
        <v>712.57748000000004</v>
      </c>
      <c r="G103" s="16">
        <v>1220.019955</v>
      </c>
      <c r="H103" s="16">
        <v>112.363242</v>
      </c>
      <c r="I103" s="16">
        <v>104.836907</v>
      </c>
      <c r="J103" s="16">
        <v>222.09035900000001</v>
      </c>
      <c r="K103" s="16">
        <v>12136.213162</v>
      </c>
    </row>
    <row r="104" spans="1:11" ht="13.4" customHeight="1">
      <c r="A104" s="10" t="s">
        <v>273</v>
      </c>
      <c r="B104" s="8" t="s">
        <v>134</v>
      </c>
      <c r="C104" s="9">
        <v>16188.146973000001</v>
      </c>
      <c r="D104" s="9">
        <v>13513.993941999999</v>
      </c>
      <c r="E104" s="9">
        <v>10364.518951</v>
      </c>
      <c r="F104" s="9">
        <v>3395.5590860000002</v>
      </c>
      <c r="G104" s="9">
        <v>5432.2495879999997</v>
      </c>
      <c r="H104" s="9">
        <v>1507.977253</v>
      </c>
      <c r="I104" s="9">
        <v>1452.6359</v>
      </c>
      <c r="J104" s="9">
        <v>7765.9405820000002</v>
      </c>
      <c r="K104" s="9">
        <v>59621.022276000003</v>
      </c>
    </row>
    <row r="105" spans="1:11" ht="13.4" customHeight="1">
      <c r="A105" s="14" t="s">
        <v>274</v>
      </c>
      <c r="B105" s="15" t="s">
        <v>135</v>
      </c>
      <c r="C105" s="16">
        <v>5462.591797</v>
      </c>
      <c r="D105" s="16">
        <v>4548.58374</v>
      </c>
      <c r="E105" s="16">
        <v>3667.876221</v>
      </c>
      <c r="F105" s="16">
        <v>1337.167725</v>
      </c>
      <c r="G105" s="16">
        <v>1974.460693</v>
      </c>
      <c r="H105" s="16">
        <v>437.62559499999998</v>
      </c>
      <c r="I105" s="16">
        <v>441.97503699999999</v>
      </c>
      <c r="J105" s="16">
        <v>1546.9514160000001</v>
      </c>
      <c r="K105" s="16">
        <v>19417.232223999999</v>
      </c>
    </row>
    <row r="106" spans="1:11" ht="13.4" customHeight="1">
      <c r="A106" s="10" t="s">
        <v>275</v>
      </c>
      <c r="B106" s="8" t="s">
        <v>136</v>
      </c>
      <c r="C106" s="9">
        <v>5548.2570649999998</v>
      </c>
      <c r="D106" s="9">
        <v>5511.2413020000004</v>
      </c>
      <c r="E106" s="9">
        <v>3996.4318239999998</v>
      </c>
      <c r="F106" s="9">
        <v>1314.147324</v>
      </c>
      <c r="G106" s="9">
        <v>2768.551704</v>
      </c>
      <c r="H106" s="9">
        <v>427.26537100000002</v>
      </c>
      <c r="I106" s="9">
        <v>479.500675</v>
      </c>
      <c r="J106" s="9">
        <v>737.99408100000005</v>
      </c>
      <c r="K106" s="9">
        <v>20783.389347</v>
      </c>
    </row>
    <row r="107" spans="1:11" ht="13.4" customHeight="1">
      <c r="A107" s="14" t="s">
        <v>276</v>
      </c>
      <c r="B107" s="15" t="s">
        <v>137</v>
      </c>
      <c r="C107" s="16">
        <v>16431.514145000001</v>
      </c>
      <c r="D107" s="16">
        <v>12352.352768000001</v>
      </c>
      <c r="E107" s="16">
        <v>10833.916901000001</v>
      </c>
      <c r="F107" s="16">
        <v>3840.9678920000001</v>
      </c>
      <c r="G107" s="16">
        <v>5859.5881200000003</v>
      </c>
      <c r="H107" s="16">
        <v>1138.248425</v>
      </c>
      <c r="I107" s="16">
        <v>806.16006100000004</v>
      </c>
      <c r="J107" s="16">
        <v>900.39782200000002</v>
      </c>
      <c r="K107" s="16">
        <v>52163.146132000002</v>
      </c>
    </row>
    <row r="108" spans="1:11" ht="13.4" customHeight="1">
      <c r="A108" s="10" t="s">
        <v>277</v>
      </c>
      <c r="B108" s="8" t="s">
        <v>138</v>
      </c>
      <c r="C108" s="9">
        <v>10724.683853</v>
      </c>
      <c r="D108" s="9">
        <v>9034.2827219999999</v>
      </c>
      <c r="E108" s="9">
        <v>5749.5258620000004</v>
      </c>
      <c r="F108" s="9">
        <v>2296.9310540000001</v>
      </c>
      <c r="G108" s="9">
        <v>3024.2070749999998</v>
      </c>
      <c r="H108" s="9">
        <v>661.44999800000005</v>
      </c>
      <c r="I108" s="9">
        <v>333.23840799999999</v>
      </c>
      <c r="J108" s="9">
        <v>1199.3958190000001</v>
      </c>
      <c r="K108" s="9">
        <v>33023.714791999999</v>
      </c>
    </row>
    <row r="109" spans="1:11" ht="13.4" customHeight="1">
      <c r="A109" s="14" t="s">
        <v>278</v>
      </c>
      <c r="B109" s="15" t="s">
        <v>139</v>
      </c>
      <c r="C109" s="16">
        <v>1811.5411300000001</v>
      </c>
      <c r="D109" s="16">
        <v>1580.606974</v>
      </c>
      <c r="E109" s="16">
        <v>1116.0572010000001</v>
      </c>
      <c r="F109" s="16">
        <v>409.17969799999997</v>
      </c>
      <c r="G109" s="16">
        <v>637.85482200000001</v>
      </c>
      <c r="H109" s="16">
        <v>84.154876999999999</v>
      </c>
      <c r="I109" s="16">
        <v>83.926924</v>
      </c>
      <c r="J109" s="16">
        <v>164.09383299999999</v>
      </c>
      <c r="K109" s="16">
        <v>5887.4154589999998</v>
      </c>
    </row>
    <row r="110" spans="1:11" ht="13.4" customHeight="1">
      <c r="A110" s="10" t="s">
        <v>279</v>
      </c>
      <c r="B110" s="8" t="s">
        <v>140</v>
      </c>
      <c r="C110" s="9">
        <v>20827.997101000001</v>
      </c>
      <c r="D110" s="9">
        <v>18738.874573000001</v>
      </c>
      <c r="E110" s="9">
        <v>16052.393035999999</v>
      </c>
      <c r="F110" s="9">
        <v>5697.8681640000004</v>
      </c>
      <c r="G110" s="9">
        <v>8683.4064940000007</v>
      </c>
      <c r="H110" s="9">
        <v>1950.291103</v>
      </c>
      <c r="I110" s="9">
        <v>1115.9046209999999</v>
      </c>
      <c r="J110" s="9">
        <v>1958.4526249999999</v>
      </c>
      <c r="K110" s="9">
        <v>75025.187716999993</v>
      </c>
    </row>
    <row r="111" spans="1:11" ht="13.4" customHeight="1">
      <c r="A111" s="14" t="s">
        <v>280</v>
      </c>
      <c r="B111" s="15" t="s">
        <v>141</v>
      </c>
      <c r="C111" s="16">
        <v>19114.538422000001</v>
      </c>
      <c r="D111" s="16">
        <v>16057.43158</v>
      </c>
      <c r="E111" s="16">
        <v>11642.113632000001</v>
      </c>
      <c r="F111" s="16">
        <v>5102.033821</v>
      </c>
      <c r="G111" s="16">
        <v>6425.4595259999996</v>
      </c>
      <c r="H111" s="16">
        <v>2011.8908160000001</v>
      </c>
      <c r="I111" s="16">
        <v>750.98902999999996</v>
      </c>
      <c r="J111" s="16">
        <v>1372.066507</v>
      </c>
      <c r="K111" s="16">
        <v>62476.523333999998</v>
      </c>
    </row>
    <row r="112" spans="1:11" ht="13.4" customHeight="1">
      <c r="A112" s="10" t="s">
        <v>281</v>
      </c>
      <c r="B112" s="8" t="s">
        <v>142</v>
      </c>
      <c r="C112" s="9">
        <v>1623.1566089999999</v>
      </c>
      <c r="D112" s="9">
        <v>1263.7494349999999</v>
      </c>
      <c r="E112" s="9">
        <v>515.54513199999997</v>
      </c>
      <c r="F112" s="9">
        <v>163.739644</v>
      </c>
      <c r="G112" s="9">
        <v>253.28321099999999</v>
      </c>
      <c r="H112" s="9">
        <v>127.026442</v>
      </c>
      <c r="I112" s="9">
        <v>109.025223</v>
      </c>
      <c r="J112" s="9">
        <v>144.52238199999999</v>
      </c>
      <c r="K112" s="9">
        <v>4200.0480770000004</v>
      </c>
    </row>
    <row r="113" spans="1:13" ht="13.4" customHeight="1">
      <c r="A113" s="14" t="s">
        <v>282</v>
      </c>
      <c r="B113" s="15" t="s">
        <v>143</v>
      </c>
      <c r="C113" s="16">
        <v>1845.043175</v>
      </c>
      <c r="D113" s="16">
        <v>2343.391365</v>
      </c>
      <c r="E113" s="16">
        <v>1276.4709049999999</v>
      </c>
      <c r="F113" s="16">
        <v>353.64564899999999</v>
      </c>
      <c r="G113" s="16">
        <v>582.96091699999999</v>
      </c>
      <c r="H113" s="16">
        <v>97.979338999999996</v>
      </c>
      <c r="I113" s="16">
        <v>68.206091999999998</v>
      </c>
      <c r="J113" s="16">
        <v>110.992313</v>
      </c>
      <c r="K113" s="16">
        <v>6678.6897559999998</v>
      </c>
    </row>
    <row r="114" spans="1:13" ht="13.4" customHeight="1">
      <c r="A114" s="10" t="s">
        <v>283</v>
      </c>
      <c r="B114" s="8" t="s">
        <v>144</v>
      </c>
      <c r="C114" s="9">
        <v>1099.030037</v>
      </c>
      <c r="D114" s="9">
        <v>1195.827297</v>
      </c>
      <c r="E114" s="9">
        <v>762.175161</v>
      </c>
      <c r="F114" s="9">
        <v>123.382082</v>
      </c>
      <c r="G114" s="9">
        <v>456.16290700000002</v>
      </c>
      <c r="H114" s="9">
        <v>65.381467999999998</v>
      </c>
      <c r="I114" s="9">
        <v>105.951348</v>
      </c>
      <c r="J114" s="9">
        <v>12.978161</v>
      </c>
      <c r="K114" s="9">
        <v>3820.8884600000001</v>
      </c>
    </row>
    <row r="115" spans="1:13" ht="13.4" customHeight="1">
      <c r="A115" s="14" t="s">
        <v>284</v>
      </c>
      <c r="B115" s="15" t="s">
        <v>145</v>
      </c>
      <c r="C115" s="16">
        <v>4451.8987580000003</v>
      </c>
      <c r="D115" s="16">
        <v>3494.4737399999999</v>
      </c>
      <c r="E115" s="16">
        <v>2916.7396239999998</v>
      </c>
      <c r="F115" s="16">
        <v>902.83115399999997</v>
      </c>
      <c r="G115" s="16">
        <v>1753.940002</v>
      </c>
      <c r="H115" s="16">
        <v>215.40745000000001</v>
      </c>
      <c r="I115" s="16">
        <v>160.311486</v>
      </c>
      <c r="J115" s="16">
        <v>214.654079</v>
      </c>
      <c r="K115" s="16">
        <v>14110.256293</v>
      </c>
    </row>
    <row r="116" spans="1:13" ht="13.4" customHeight="1">
      <c r="A116" s="10" t="s">
        <v>285</v>
      </c>
      <c r="B116" s="8" t="s">
        <v>146</v>
      </c>
      <c r="C116" s="9">
        <v>4052.22435</v>
      </c>
      <c r="D116" s="9">
        <v>2716.4067839999998</v>
      </c>
      <c r="E116" s="9">
        <v>3060.0877230000001</v>
      </c>
      <c r="F116" s="9">
        <v>725.54593999999997</v>
      </c>
      <c r="G116" s="9">
        <v>2232.0809479999998</v>
      </c>
      <c r="H116" s="9">
        <v>179.18761000000001</v>
      </c>
      <c r="I116" s="9">
        <v>196.91971899999999</v>
      </c>
      <c r="J116" s="9">
        <v>143.46196900000001</v>
      </c>
      <c r="K116" s="9">
        <v>13305.915043000001</v>
      </c>
    </row>
    <row r="117" spans="1:13" ht="13.4" customHeight="1">
      <c r="A117" s="14" t="s">
        <v>286</v>
      </c>
      <c r="B117" s="15" t="s">
        <v>147</v>
      </c>
      <c r="C117" s="16">
        <v>1739.945999</v>
      </c>
      <c r="D117" s="16">
        <v>1646.5193939999999</v>
      </c>
      <c r="E117" s="16">
        <v>1580.853157</v>
      </c>
      <c r="F117" s="16">
        <v>564.56106</v>
      </c>
      <c r="G117" s="16">
        <v>954.52730899999995</v>
      </c>
      <c r="H117" s="16">
        <v>156.28571099999999</v>
      </c>
      <c r="I117" s="16">
        <v>68.863590000000002</v>
      </c>
      <c r="J117" s="16">
        <v>137.45462000000001</v>
      </c>
      <c r="K117" s="16">
        <v>6849.0108410000003</v>
      </c>
    </row>
    <row r="118" spans="1:13" ht="13.4" customHeight="1">
      <c r="A118" s="10" t="s">
        <v>287</v>
      </c>
      <c r="B118" s="8" t="s">
        <v>148</v>
      </c>
      <c r="C118" s="9">
        <v>4154.2305450000003</v>
      </c>
      <c r="D118" s="9">
        <v>3023.1209720000002</v>
      </c>
      <c r="E118" s="9">
        <v>2157.9904099999999</v>
      </c>
      <c r="F118" s="9">
        <v>694.77775999999994</v>
      </c>
      <c r="G118" s="9">
        <v>1116.592083</v>
      </c>
      <c r="H118" s="9">
        <v>185.81364600000001</v>
      </c>
      <c r="I118" s="9">
        <v>201.710635</v>
      </c>
      <c r="J118" s="9">
        <v>489.12445100000002</v>
      </c>
      <c r="K118" s="9">
        <v>12023.360500999999</v>
      </c>
    </row>
    <row r="119" spans="1:13" ht="13.4" customHeight="1">
      <c r="A119" s="11" t="s">
        <v>11</v>
      </c>
      <c r="B119" s="12"/>
      <c r="C119" s="13">
        <v>585295.69289299997</v>
      </c>
      <c r="D119" s="13">
        <v>431234.42632600002</v>
      </c>
      <c r="E119" s="13">
        <v>345111.52694299998</v>
      </c>
      <c r="F119" s="13">
        <v>101187.770451</v>
      </c>
      <c r="G119" s="13">
        <v>273955.00473400002</v>
      </c>
      <c r="H119" s="13">
        <v>30725.621204999999</v>
      </c>
      <c r="I119" s="13">
        <v>22628.991542</v>
      </c>
      <c r="J119" s="13">
        <v>35546.517756000001</v>
      </c>
      <c r="K119" s="13">
        <v>1825685.5518499999</v>
      </c>
    </row>
    <row r="122" spans="1:13" ht="15.5">
      <c r="A122" s="6" t="s">
        <v>151</v>
      </c>
    </row>
    <row r="123" spans="1:13" ht="13.4" customHeight="1">
      <c r="A123" s="1" t="s">
        <v>0</v>
      </c>
    </row>
    <row r="124" spans="1:13" ht="13.4" customHeight="1">
      <c r="A124" s="3"/>
      <c r="B124" s="3" t="s">
        <v>288</v>
      </c>
      <c r="C124" s="4" t="s">
        <v>1</v>
      </c>
      <c r="D124" s="4" t="s">
        <v>2</v>
      </c>
      <c r="E124" s="4" t="s">
        <v>3</v>
      </c>
      <c r="F124" s="4" t="s">
        <v>4</v>
      </c>
      <c r="G124" s="4" t="s">
        <v>5</v>
      </c>
      <c r="H124" s="4" t="s">
        <v>6</v>
      </c>
      <c r="I124" s="4" t="s">
        <v>7</v>
      </c>
      <c r="J124" s="4" t="s">
        <v>8</v>
      </c>
      <c r="K124" s="4" t="s">
        <v>9</v>
      </c>
      <c r="L124" s="4" t="s">
        <v>10</v>
      </c>
      <c r="M124" s="4" t="s">
        <v>11</v>
      </c>
    </row>
    <row r="125" spans="1:13" ht="13.4" customHeight="1">
      <c r="A125" s="14" t="s">
        <v>12</v>
      </c>
      <c r="B125" s="15" t="s">
        <v>165</v>
      </c>
      <c r="C125" s="17">
        <v>483077.9375</v>
      </c>
      <c r="D125" s="17">
        <v>0</v>
      </c>
      <c r="E125" s="17">
        <v>0</v>
      </c>
      <c r="F125" s="17">
        <v>0</v>
      </c>
      <c r="G125" s="17">
        <v>0</v>
      </c>
      <c r="H125" s="17">
        <v>0</v>
      </c>
      <c r="I125" s="17">
        <v>0</v>
      </c>
      <c r="J125" s="17">
        <v>0</v>
      </c>
      <c r="K125" s="17">
        <v>0</v>
      </c>
      <c r="L125" s="17">
        <f t="shared" ref="L125:L134" si="0">SUM($D125:$K125)</f>
        <v>0</v>
      </c>
      <c r="M125" s="17">
        <f t="shared" ref="M125:M134" si="1">SUM($C125:$K125)</f>
        <v>483077.9375</v>
      </c>
    </row>
    <row r="126" spans="1:13" ht="13.4" customHeight="1">
      <c r="A126" s="10" t="s">
        <v>13</v>
      </c>
      <c r="B126" s="8" t="s">
        <v>166</v>
      </c>
      <c r="C126" s="18">
        <v>1213.34375</v>
      </c>
      <c r="D126" s="18">
        <v>22222.505859000001</v>
      </c>
      <c r="E126" s="18">
        <v>20916.443359000001</v>
      </c>
      <c r="F126" s="18">
        <v>13495.587890999999</v>
      </c>
      <c r="G126" s="18">
        <v>4544.3159180000002</v>
      </c>
      <c r="H126" s="18">
        <v>9397.6904300000006</v>
      </c>
      <c r="I126" s="18">
        <v>1227.079712</v>
      </c>
      <c r="J126" s="18">
        <v>441.84027099999997</v>
      </c>
      <c r="K126" s="18">
        <v>1839.474976</v>
      </c>
      <c r="L126" s="18">
        <f t="shared" si="0"/>
        <v>74084.93841599999</v>
      </c>
      <c r="M126" s="18">
        <f t="shared" si="1"/>
        <v>75298.28216599999</v>
      </c>
    </row>
    <row r="127" spans="1:13" ht="13.4" customHeight="1">
      <c r="A127" s="14" t="s">
        <v>14</v>
      </c>
      <c r="B127" s="15" t="s">
        <v>167</v>
      </c>
      <c r="C127" s="17">
        <v>146759.65625</v>
      </c>
      <c r="D127" s="17">
        <v>28356.759765999999</v>
      </c>
      <c r="E127" s="17">
        <v>21078.986327999999</v>
      </c>
      <c r="F127" s="17">
        <v>14502.891602</v>
      </c>
      <c r="G127" s="17">
        <v>4052.1103520000001</v>
      </c>
      <c r="H127" s="17">
        <v>6611.5791019999997</v>
      </c>
      <c r="I127" s="17">
        <v>1011.882935</v>
      </c>
      <c r="J127" s="17">
        <v>549.43866000000003</v>
      </c>
      <c r="K127" s="17">
        <v>942.05841099999998</v>
      </c>
      <c r="L127" s="17">
        <f t="shared" si="0"/>
        <v>77105.707156000019</v>
      </c>
      <c r="M127" s="17">
        <f t="shared" si="1"/>
        <v>223865.36340599999</v>
      </c>
    </row>
    <row r="128" spans="1:13" ht="13.4" customHeight="1">
      <c r="A128" s="10" t="s">
        <v>15</v>
      </c>
      <c r="B128" s="8" t="s">
        <v>168</v>
      </c>
      <c r="C128" s="18">
        <v>0</v>
      </c>
      <c r="D128" s="18">
        <v>25515.703125</v>
      </c>
      <c r="E128" s="18">
        <v>20032.763672000001</v>
      </c>
      <c r="F128" s="18">
        <v>18101.714843999998</v>
      </c>
      <c r="G128" s="18">
        <v>7790.5825199999999</v>
      </c>
      <c r="H128" s="18">
        <v>6094.1909180000002</v>
      </c>
      <c r="I128" s="18">
        <v>3462.6083979999999</v>
      </c>
      <c r="J128" s="18">
        <v>3858.6621089999999</v>
      </c>
      <c r="K128" s="18">
        <v>1638.014038</v>
      </c>
      <c r="L128" s="18">
        <f t="shared" si="0"/>
        <v>86494.239623999994</v>
      </c>
      <c r="M128" s="18">
        <f t="shared" si="1"/>
        <v>86494.239623999994</v>
      </c>
    </row>
    <row r="129" spans="1:13" ht="13.4" customHeight="1">
      <c r="A129" s="14" t="s">
        <v>16</v>
      </c>
      <c r="B129" s="15" t="s">
        <v>169</v>
      </c>
      <c r="C129" s="17">
        <v>0</v>
      </c>
      <c r="D129" s="17">
        <v>21170.558593999998</v>
      </c>
      <c r="E129" s="17">
        <v>17195.140625</v>
      </c>
      <c r="F129" s="17">
        <v>12568.410156</v>
      </c>
      <c r="G129" s="17">
        <v>4022.3491210000002</v>
      </c>
      <c r="H129" s="17">
        <v>7326.9936520000001</v>
      </c>
      <c r="I129" s="17">
        <v>1490.3524170000001</v>
      </c>
      <c r="J129" s="17">
        <v>1299.1936040000001</v>
      </c>
      <c r="K129" s="17">
        <v>1301.4829099999999</v>
      </c>
      <c r="L129" s="17">
        <f t="shared" si="0"/>
        <v>66374.481079000005</v>
      </c>
      <c r="M129" s="17">
        <f t="shared" si="1"/>
        <v>66374.481079000005</v>
      </c>
    </row>
    <row r="130" spans="1:13" ht="13.4" customHeight="1">
      <c r="A130" s="10" t="s">
        <v>17</v>
      </c>
      <c r="B130" s="8" t="s">
        <v>170</v>
      </c>
      <c r="C130" s="18">
        <v>10928.106444999999</v>
      </c>
      <c r="D130" s="18">
        <v>12060.178711</v>
      </c>
      <c r="E130" s="18">
        <v>11645.810546999999</v>
      </c>
      <c r="F130" s="18">
        <v>11046.006836</v>
      </c>
      <c r="G130" s="18">
        <v>3730.4597170000002</v>
      </c>
      <c r="H130" s="18">
        <v>4689.6879879999997</v>
      </c>
      <c r="I130" s="18">
        <v>904.28448500000002</v>
      </c>
      <c r="J130" s="18">
        <v>575.76593000000003</v>
      </c>
      <c r="K130" s="18">
        <v>639.86712599999998</v>
      </c>
      <c r="L130" s="18">
        <f t="shared" si="0"/>
        <v>45292.061339999993</v>
      </c>
      <c r="M130" s="18">
        <f t="shared" si="1"/>
        <v>56220.167784999991</v>
      </c>
    </row>
    <row r="131" spans="1:13" ht="13.4" customHeight="1">
      <c r="A131" s="14" t="s">
        <v>18</v>
      </c>
      <c r="B131" s="15" t="s">
        <v>171</v>
      </c>
      <c r="C131" s="17">
        <v>5138.3964839999999</v>
      </c>
      <c r="D131" s="17">
        <v>376.59442100000001</v>
      </c>
      <c r="E131" s="17">
        <v>666.19439699999998</v>
      </c>
      <c r="F131" s="17">
        <v>2984.1389159999999</v>
      </c>
      <c r="G131" s="17">
        <v>18.314623000000001</v>
      </c>
      <c r="H131" s="17">
        <v>193.44821200000001</v>
      </c>
      <c r="I131" s="17">
        <v>18.314623000000001</v>
      </c>
      <c r="J131" s="17">
        <v>117.90038300000001</v>
      </c>
      <c r="K131" s="17">
        <v>157.96362300000001</v>
      </c>
      <c r="L131" s="17">
        <f t="shared" si="0"/>
        <v>4532.8691980000003</v>
      </c>
      <c r="M131" s="17">
        <f t="shared" si="1"/>
        <v>9671.2656819999993</v>
      </c>
    </row>
    <row r="132" spans="1:13" ht="13.4" customHeight="1">
      <c r="A132" s="10" t="s">
        <v>19</v>
      </c>
      <c r="B132" s="8" t="s">
        <v>172</v>
      </c>
      <c r="C132" s="18">
        <v>13105.257812</v>
      </c>
      <c r="D132" s="18">
        <v>3515.2629390000002</v>
      </c>
      <c r="E132" s="18">
        <v>620.40783699999997</v>
      </c>
      <c r="F132" s="18">
        <v>943.20306400000004</v>
      </c>
      <c r="G132" s="18">
        <v>279.29800399999999</v>
      </c>
      <c r="H132" s="18">
        <v>907.71850600000005</v>
      </c>
      <c r="I132" s="18">
        <v>321.65057400000001</v>
      </c>
      <c r="J132" s="18">
        <v>54.943871000000001</v>
      </c>
      <c r="K132" s="18">
        <v>583.77862500000003</v>
      </c>
      <c r="L132" s="18">
        <f t="shared" si="0"/>
        <v>7226.2634200000011</v>
      </c>
      <c r="M132" s="18">
        <f t="shared" si="1"/>
        <v>20331.521231999999</v>
      </c>
    </row>
    <row r="133" spans="1:13" ht="13.4" customHeight="1">
      <c r="A133" s="14" t="s">
        <v>20</v>
      </c>
      <c r="B133" s="15" t="s">
        <v>173</v>
      </c>
      <c r="C133" s="17">
        <v>28188.494140999999</v>
      </c>
      <c r="D133" s="17">
        <v>14572.716796999999</v>
      </c>
      <c r="E133" s="17">
        <v>8612.4511719999991</v>
      </c>
      <c r="F133" s="17">
        <v>17933.449218999998</v>
      </c>
      <c r="G133" s="17">
        <v>2962.3901369999999</v>
      </c>
      <c r="H133" s="17">
        <v>15812.387694999999</v>
      </c>
      <c r="I133" s="17">
        <v>863.07659899999999</v>
      </c>
      <c r="J133" s="17">
        <v>889.40386999999998</v>
      </c>
      <c r="K133" s="17">
        <v>500.21814000000001</v>
      </c>
      <c r="L133" s="17">
        <f t="shared" si="0"/>
        <v>62146.093628999995</v>
      </c>
      <c r="M133" s="17">
        <f t="shared" si="1"/>
        <v>90334.587769999984</v>
      </c>
    </row>
    <row r="134" spans="1:13" ht="13.4" customHeight="1">
      <c r="A134" s="10" t="s">
        <v>21</v>
      </c>
      <c r="B134" s="8" t="s">
        <v>153</v>
      </c>
      <c r="C134" s="18">
        <v>688411.1875</v>
      </c>
      <c r="D134" s="18">
        <v>127790.28125</v>
      </c>
      <c r="E134" s="18">
        <v>100768.203125</v>
      </c>
      <c r="F134" s="18">
        <v>91575.40625</v>
      </c>
      <c r="G134" s="18">
        <v>27399.820312</v>
      </c>
      <c r="H134" s="18">
        <v>51033.695312999997</v>
      </c>
      <c r="I134" s="18">
        <v>9299.25</v>
      </c>
      <c r="J134" s="18">
        <v>7787.1489259999998</v>
      </c>
      <c r="K134" s="18">
        <v>7602.8579099999997</v>
      </c>
      <c r="L134" s="18">
        <f t="shared" si="0"/>
        <v>423256.66308600002</v>
      </c>
      <c r="M134" s="18">
        <f t="shared" si="1"/>
        <v>1111667.8505860001</v>
      </c>
    </row>
    <row r="135" spans="1:13" ht="13.4" customHeight="1">
      <c r="C135" s="2"/>
      <c r="D135" s="2"/>
      <c r="E135" s="2"/>
      <c r="F135" s="2"/>
      <c r="G135" s="2"/>
      <c r="H135" s="2"/>
      <c r="I135" s="2"/>
      <c r="J135" s="2"/>
      <c r="K135" s="2"/>
      <c r="L135" s="2"/>
    </row>
    <row r="137" spans="1:13" ht="13.4" customHeight="1">
      <c r="A137" s="1" t="s">
        <v>22</v>
      </c>
    </row>
    <row r="138" spans="1:13" ht="13.4" customHeight="1">
      <c r="A138" s="3"/>
      <c r="B138" s="3" t="s">
        <v>288</v>
      </c>
      <c r="C138" s="4" t="s">
        <v>1</v>
      </c>
      <c r="D138" s="4" t="s">
        <v>2</v>
      </c>
      <c r="E138" s="4" t="s">
        <v>3</v>
      </c>
      <c r="F138" s="4" t="s">
        <v>4</v>
      </c>
      <c r="G138" s="4" t="s">
        <v>5</v>
      </c>
      <c r="H138" s="4" t="s">
        <v>6</v>
      </c>
      <c r="I138" s="4" t="s">
        <v>7</v>
      </c>
      <c r="J138" s="4" t="s">
        <v>8</v>
      </c>
      <c r="K138" s="4" t="s">
        <v>9</v>
      </c>
      <c r="L138" s="4" t="s">
        <v>10</v>
      </c>
      <c r="M138" s="4" t="s">
        <v>11</v>
      </c>
    </row>
    <row r="139" spans="1:13" ht="13.4" customHeight="1">
      <c r="A139" s="14" t="s">
        <v>23</v>
      </c>
      <c r="B139" s="15" t="s">
        <v>155</v>
      </c>
      <c r="C139" s="17">
        <v>-261702.21875</v>
      </c>
      <c r="D139" s="17">
        <v>-102273.429687</v>
      </c>
      <c r="E139" s="17">
        <v>-89062.867186999996</v>
      </c>
      <c r="F139" s="17">
        <v>-69633.34375</v>
      </c>
      <c r="G139" s="17">
        <v>-23657.914063</v>
      </c>
      <c r="H139" s="17">
        <v>-39791.953125</v>
      </c>
      <c r="I139" s="17">
        <v>-8100.7866210000002</v>
      </c>
      <c r="J139" s="17">
        <v>-6888.5874020000001</v>
      </c>
      <c r="K139" s="17">
        <v>-6217.814453</v>
      </c>
      <c r="L139" s="17">
        <f t="shared" ref="L139:L149" si="2">SUM($D139:$K139)</f>
        <v>-345626.69628799998</v>
      </c>
      <c r="M139" s="17">
        <f t="shared" ref="M139:M149" si="3">SUM($C139:$K139)</f>
        <v>-607328.91503799998</v>
      </c>
    </row>
    <row r="140" spans="1:13" ht="13.4" customHeight="1">
      <c r="A140" s="10" t="s">
        <v>24</v>
      </c>
      <c r="B140" s="8" t="s">
        <v>156</v>
      </c>
      <c r="C140" s="18">
        <v>-31750.6875</v>
      </c>
      <c r="D140" s="18">
        <v>-4190.6147460000002</v>
      </c>
      <c r="E140" s="18">
        <v>-3696.1198730000001</v>
      </c>
      <c r="F140" s="18">
        <v>-2369.454346</v>
      </c>
      <c r="G140" s="18">
        <v>-715.41497800000002</v>
      </c>
      <c r="H140" s="18">
        <v>-1090.864746</v>
      </c>
      <c r="I140" s="18">
        <v>-280.442657</v>
      </c>
      <c r="J140" s="18">
        <v>-467.02288800000002</v>
      </c>
      <c r="K140" s="18">
        <v>-615.82922399999995</v>
      </c>
      <c r="L140" s="18">
        <f t="shared" si="2"/>
        <v>-13425.763457999999</v>
      </c>
      <c r="M140" s="18">
        <f t="shared" si="3"/>
        <v>-45176.450958000001</v>
      </c>
    </row>
    <row r="141" spans="1:13" ht="13.4" customHeight="1">
      <c r="A141" s="14" t="s">
        <v>25</v>
      </c>
      <c r="B141" s="15" t="s">
        <v>157</v>
      </c>
      <c r="C141" s="17">
        <v>0</v>
      </c>
      <c r="D141" s="17">
        <v>0</v>
      </c>
      <c r="E141" s="17">
        <v>0</v>
      </c>
      <c r="F141" s="17">
        <v>0</v>
      </c>
      <c r="G141" s="17">
        <v>0</v>
      </c>
      <c r="H141" s="17">
        <v>0</v>
      </c>
      <c r="I141" s="17">
        <v>0</v>
      </c>
      <c r="J141" s="17">
        <v>-4.5786559999999996</v>
      </c>
      <c r="K141" s="17">
        <v>0</v>
      </c>
      <c r="L141" s="17">
        <f t="shared" si="2"/>
        <v>-4.5786559999999996</v>
      </c>
      <c r="M141" s="17">
        <f t="shared" si="3"/>
        <v>-4.5786559999999996</v>
      </c>
    </row>
    <row r="142" spans="1:13" ht="13.4" customHeight="1">
      <c r="A142" s="10" t="s">
        <v>26</v>
      </c>
      <c r="B142" s="8" t="s">
        <v>158</v>
      </c>
      <c r="C142" s="18">
        <v>-86494.242186999996</v>
      </c>
      <c r="D142" s="18">
        <v>0</v>
      </c>
      <c r="E142" s="18">
        <v>0</v>
      </c>
      <c r="F142" s="18">
        <v>0</v>
      </c>
      <c r="G142" s="18">
        <v>0</v>
      </c>
      <c r="H142" s="18">
        <v>0</v>
      </c>
      <c r="I142" s="18">
        <v>0</v>
      </c>
      <c r="J142" s="18">
        <v>0</v>
      </c>
      <c r="K142" s="18">
        <v>0</v>
      </c>
      <c r="L142" s="18">
        <f t="shared" si="2"/>
        <v>0</v>
      </c>
      <c r="M142" s="18">
        <f t="shared" si="3"/>
        <v>-86494.242186999996</v>
      </c>
    </row>
    <row r="143" spans="1:13" ht="13.4" customHeight="1">
      <c r="A143" s="14" t="s">
        <v>27</v>
      </c>
      <c r="B143" s="15" t="s">
        <v>159</v>
      </c>
      <c r="C143" s="17">
        <v>-66374.484375</v>
      </c>
      <c r="D143" s="17">
        <v>0</v>
      </c>
      <c r="E143" s="17">
        <v>0</v>
      </c>
      <c r="F143" s="17">
        <v>0</v>
      </c>
      <c r="G143" s="17">
        <v>0</v>
      </c>
      <c r="H143" s="17">
        <v>0</v>
      </c>
      <c r="I143" s="17">
        <v>0</v>
      </c>
      <c r="J143" s="17">
        <v>0</v>
      </c>
      <c r="K143" s="17">
        <v>0</v>
      </c>
      <c r="L143" s="17">
        <f t="shared" si="2"/>
        <v>0</v>
      </c>
      <c r="M143" s="17">
        <f t="shared" si="3"/>
        <v>-66374.484375</v>
      </c>
    </row>
    <row r="144" spans="1:13" ht="13.4" customHeight="1">
      <c r="A144" s="10" t="s">
        <v>28</v>
      </c>
      <c r="B144" s="8" t="s">
        <v>160</v>
      </c>
      <c r="C144" s="18">
        <v>-17346.236327999999</v>
      </c>
      <c r="D144" s="18">
        <v>-3905.5932619999999</v>
      </c>
      <c r="E144" s="18">
        <v>-4108.1987300000001</v>
      </c>
      <c r="F144" s="18">
        <v>-2386.624268</v>
      </c>
      <c r="G144" s="18">
        <v>-819.57934599999999</v>
      </c>
      <c r="H144" s="18">
        <v>-1118.3366699999999</v>
      </c>
      <c r="I144" s="18">
        <v>-27.471934999999998</v>
      </c>
      <c r="J144" s="18">
        <v>-224.35412600000001</v>
      </c>
      <c r="K144" s="18">
        <v>-2.2893279999999998</v>
      </c>
      <c r="L144" s="18">
        <f t="shared" si="2"/>
        <v>-12592.447665000002</v>
      </c>
      <c r="M144" s="18">
        <f t="shared" si="3"/>
        <v>-29938.683992999995</v>
      </c>
    </row>
    <row r="145" spans="1:13" ht="13.4" customHeight="1">
      <c r="A145" s="14" t="s">
        <v>29</v>
      </c>
      <c r="B145" s="15" t="s">
        <v>161</v>
      </c>
      <c r="C145" s="17">
        <v>-21859.646484000001</v>
      </c>
      <c r="D145" s="17">
        <v>-18849.181640999999</v>
      </c>
      <c r="E145" s="17">
        <v>-13907.666992</v>
      </c>
      <c r="F145" s="17">
        <v>-3753.3530270000001</v>
      </c>
      <c r="G145" s="17">
        <v>-649.02447500000005</v>
      </c>
      <c r="H145" s="17">
        <v>-1034.776245</v>
      </c>
      <c r="I145" s="17">
        <v>-144.22766100000001</v>
      </c>
      <c r="J145" s="17">
        <v>-107.598412</v>
      </c>
      <c r="K145" s="17">
        <v>-693.66632100000004</v>
      </c>
      <c r="L145" s="17">
        <f t="shared" si="2"/>
        <v>-39139.494773999992</v>
      </c>
      <c r="M145" s="17">
        <f t="shared" si="3"/>
        <v>-60999.141257999989</v>
      </c>
    </row>
    <row r="146" spans="1:13" ht="13.4" customHeight="1">
      <c r="A146" s="10" t="s">
        <v>30</v>
      </c>
      <c r="B146" s="8" t="s">
        <v>162</v>
      </c>
      <c r="C146" s="18">
        <v>-201241.078125</v>
      </c>
      <c r="D146" s="18">
        <v>-10469.096680000001</v>
      </c>
      <c r="E146" s="18">
        <v>-4266.1625979999999</v>
      </c>
      <c r="F146" s="18">
        <v>-4957.5395509999998</v>
      </c>
      <c r="G146" s="18">
        <v>-1791.399048</v>
      </c>
      <c r="H146" s="18">
        <v>-2218.358643</v>
      </c>
      <c r="I146" s="18">
        <v>-1204.1864009999999</v>
      </c>
      <c r="J146" s="18">
        <v>-709.69164999999998</v>
      </c>
      <c r="K146" s="18">
        <v>-997.00225799999998</v>
      </c>
      <c r="L146" s="18">
        <f t="shared" si="2"/>
        <v>-26613.436828999998</v>
      </c>
      <c r="M146" s="18">
        <f t="shared" si="3"/>
        <v>-227854.51495399998</v>
      </c>
    </row>
    <row r="147" spans="1:13" ht="13.4" customHeight="1">
      <c r="A147" s="14" t="s">
        <v>31</v>
      </c>
      <c r="B147" s="15" t="s">
        <v>163</v>
      </c>
      <c r="C147" s="17">
        <v>-25165.435547000001</v>
      </c>
      <c r="D147" s="17">
        <v>-959.22839399999998</v>
      </c>
      <c r="E147" s="17">
        <v>-2684.2368160000001</v>
      </c>
      <c r="F147" s="17">
        <v>-1026.7635499999999</v>
      </c>
      <c r="G147" s="17">
        <v>-453.28692599999999</v>
      </c>
      <c r="H147" s="17">
        <v>-1275.1556399999999</v>
      </c>
      <c r="I147" s="17">
        <v>-45.786555999999997</v>
      </c>
      <c r="J147" s="17">
        <v>-131.63635300000001</v>
      </c>
      <c r="K147" s="17">
        <v>-29.761263</v>
      </c>
      <c r="L147" s="17">
        <f t="shared" si="2"/>
        <v>-6605.8554979999999</v>
      </c>
      <c r="M147" s="17">
        <f t="shared" si="3"/>
        <v>-31771.291045000005</v>
      </c>
    </row>
    <row r="148" spans="1:13" ht="13.4" customHeight="1">
      <c r="A148" s="10" t="s">
        <v>289</v>
      </c>
      <c r="B148" s="8" t="s">
        <v>164</v>
      </c>
      <c r="C148" s="18">
        <v>0</v>
      </c>
      <c r="D148" s="18">
        <v>0</v>
      </c>
      <c r="E148" s="18">
        <v>0</v>
      </c>
      <c r="F148" s="18">
        <v>0</v>
      </c>
      <c r="G148" s="18">
        <v>0</v>
      </c>
      <c r="H148" s="18">
        <v>0</v>
      </c>
      <c r="I148" s="18">
        <v>0</v>
      </c>
      <c r="J148" s="18">
        <v>0</v>
      </c>
      <c r="K148" s="18">
        <v>0</v>
      </c>
      <c r="L148" s="18">
        <f t="shared" si="2"/>
        <v>0</v>
      </c>
      <c r="M148" s="18">
        <f t="shared" si="3"/>
        <v>0</v>
      </c>
    </row>
    <row r="149" spans="1:13" ht="13.4" customHeight="1">
      <c r="A149" s="11" t="s">
        <v>32</v>
      </c>
      <c r="B149" s="12" t="s">
        <v>154</v>
      </c>
      <c r="C149" s="19">
        <v>-711934.0625</v>
      </c>
      <c r="D149" s="19">
        <v>-140647.140625</v>
      </c>
      <c r="E149" s="19">
        <v>-117725.25</v>
      </c>
      <c r="F149" s="19">
        <v>-84127.078125</v>
      </c>
      <c r="G149" s="19">
        <v>-28086.619140999999</v>
      </c>
      <c r="H149" s="19">
        <v>-46529.445312999997</v>
      </c>
      <c r="I149" s="19">
        <v>-9802.9023440000001</v>
      </c>
      <c r="J149" s="19">
        <v>-8533.4697269999997</v>
      </c>
      <c r="K149" s="19">
        <v>-8556.3632809999999</v>
      </c>
      <c r="L149" s="19">
        <f t="shared" si="2"/>
        <v>-444008.26855599997</v>
      </c>
      <c r="M149" s="19">
        <f t="shared" si="3"/>
        <v>-1155942.331056</v>
      </c>
    </row>
    <row r="151" spans="1:13" ht="13.4" customHeight="1">
      <c r="A151" s="1" t="s">
        <v>33</v>
      </c>
    </row>
    <row r="152" spans="1:13" ht="13.4" customHeight="1">
      <c r="A152" s="3"/>
      <c r="B152" s="3" t="s">
        <v>288</v>
      </c>
      <c r="C152" s="4" t="s">
        <v>1</v>
      </c>
      <c r="D152" s="4" t="s">
        <v>2</v>
      </c>
      <c r="E152" s="4" t="s">
        <v>3</v>
      </c>
      <c r="F152" s="4" t="s">
        <v>4</v>
      </c>
      <c r="G152" s="4" t="s">
        <v>5</v>
      </c>
      <c r="H152" s="4" t="s">
        <v>6</v>
      </c>
      <c r="I152" s="4" t="s">
        <v>7</v>
      </c>
      <c r="J152" s="4" t="s">
        <v>8</v>
      </c>
      <c r="K152" s="4" t="s">
        <v>9</v>
      </c>
      <c r="L152" s="4" t="s">
        <v>10</v>
      </c>
      <c r="M152" s="4" t="s">
        <v>11</v>
      </c>
    </row>
    <row r="153" spans="1:13" ht="13.4" customHeight="1">
      <c r="A153" s="14" t="s">
        <v>21</v>
      </c>
      <c r="B153" s="15" t="s">
        <v>153</v>
      </c>
      <c r="C153" s="17">
        <f>C$125</f>
        <v>483077.9375</v>
      </c>
      <c r="D153" s="17">
        <f t="shared" ref="D153:M153" si="4">D$125</f>
        <v>0</v>
      </c>
      <c r="E153" s="17">
        <f t="shared" si="4"/>
        <v>0</v>
      </c>
      <c r="F153" s="17">
        <f t="shared" si="4"/>
        <v>0</v>
      </c>
      <c r="G153" s="17">
        <f t="shared" si="4"/>
        <v>0</v>
      </c>
      <c r="H153" s="17">
        <f t="shared" si="4"/>
        <v>0</v>
      </c>
      <c r="I153" s="17">
        <f t="shared" si="4"/>
        <v>0</v>
      </c>
      <c r="J153" s="17">
        <f t="shared" si="4"/>
        <v>0</v>
      </c>
      <c r="K153" s="17">
        <f t="shared" si="4"/>
        <v>0</v>
      </c>
      <c r="L153" s="17">
        <f t="shared" si="4"/>
        <v>0</v>
      </c>
      <c r="M153" s="17">
        <f t="shared" si="4"/>
        <v>483077.9375</v>
      </c>
    </row>
    <row r="154" spans="1:13" ht="13.4" customHeight="1">
      <c r="A154" s="10" t="s">
        <v>32</v>
      </c>
      <c r="B154" s="8" t="s">
        <v>154</v>
      </c>
      <c r="C154" s="18">
        <f>C$139</f>
        <v>-261702.21875</v>
      </c>
      <c r="D154" s="18">
        <f t="shared" ref="D154:M154" si="5">D$139</f>
        <v>-102273.429687</v>
      </c>
      <c r="E154" s="18">
        <f t="shared" si="5"/>
        <v>-89062.867186999996</v>
      </c>
      <c r="F154" s="18">
        <f t="shared" si="5"/>
        <v>-69633.34375</v>
      </c>
      <c r="G154" s="18">
        <f t="shared" si="5"/>
        <v>-23657.914063</v>
      </c>
      <c r="H154" s="18">
        <f t="shared" si="5"/>
        <v>-39791.953125</v>
      </c>
      <c r="I154" s="18">
        <f t="shared" si="5"/>
        <v>-8100.7866210000002</v>
      </c>
      <c r="J154" s="18">
        <f t="shared" si="5"/>
        <v>-6888.5874020000001</v>
      </c>
      <c r="K154" s="18">
        <f t="shared" si="5"/>
        <v>-6217.814453</v>
      </c>
      <c r="L154" s="18">
        <f t="shared" si="5"/>
        <v>-345626.69628799998</v>
      </c>
      <c r="M154" s="18">
        <f t="shared" si="5"/>
        <v>-607328.91503799998</v>
      </c>
    </row>
    <row r="155" spans="1:13" ht="13.4" customHeight="1">
      <c r="A155" s="11" t="s">
        <v>34</v>
      </c>
      <c r="B155" s="12" t="s">
        <v>152</v>
      </c>
      <c r="C155" s="19">
        <f>C153+C154</f>
        <v>221375.71875</v>
      </c>
      <c r="D155" s="19">
        <f t="shared" ref="D155:M155" si="6">D153+D154</f>
        <v>-102273.429687</v>
      </c>
      <c r="E155" s="19">
        <f t="shared" si="6"/>
        <v>-89062.867186999996</v>
      </c>
      <c r="F155" s="19">
        <f t="shared" si="6"/>
        <v>-69633.34375</v>
      </c>
      <c r="G155" s="19">
        <f t="shared" si="6"/>
        <v>-23657.914063</v>
      </c>
      <c r="H155" s="19">
        <f t="shared" si="6"/>
        <v>-39791.953125</v>
      </c>
      <c r="I155" s="19">
        <f t="shared" si="6"/>
        <v>-8100.7866210000002</v>
      </c>
      <c r="J155" s="19">
        <f t="shared" si="6"/>
        <v>-6888.5874020000001</v>
      </c>
      <c r="K155" s="19">
        <f t="shared" si="6"/>
        <v>-6217.814453</v>
      </c>
      <c r="L155" s="19">
        <f t="shared" si="6"/>
        <v>-345626.69628799998</v>
      </c>
      <c r="M155" s="19">
        <f t="shared" si="6"/>
        <v>-124250.97753799998</v>
      </c>
    </row>
  </sheetData>
  <pageMargins left="0.7" right="0.7" top="0.75" bottom="0.75" header="0.3" footer="0.3"/>
  <pageSetup paperSize="9" orientation="portrait" r:id="rId1"/>
  <headerFooter>
    <oddHeader>&amp;C&amp;"Calibri"&amp;12&amp;KFF0000  OFFICIAL // Sensitive&amp;1#_x000D_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61A42-2E54-4945-9FCA-B0B9A24DDE30}">
  <sheetPr codeName="Sheet37">
    <tabColor rgb="FF4D7028"/>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 min="15" max="15" width="19.44140625" customWidth="1"/>
  </cols>
  <sheetData>
    <row r="1" spans="1:4" ht="21">
      <c r="A1" s="5" t="s">
        <v>551</v>
      </c>
      <c r="B1" s="5"/>
    </row>
    <row r="3" spans="1:4" ht="13.4" customHeight="1">
      <c r="A3" t="s">
        <v>366</v>
      </c>
      <c r="C3" t="s">
        <v>392</v>
      </c>
    </row>
    <row r="4" spans="1:4" ht="13.4" customHeight="1">
      <c r="A4" t="s">
        <v>364</v>
      </c>
      <c r="C4" t="s">
        <v>391</v>
      </c>
    </row>
    <row r="5" spans="1:4" ht="13.4" customHeight="1">
      <c r="A5" t="s">
        <v>362</v>
      </c>
      <c r="C5" s="38" t="s">
        <v>390</v>
      </c>
    </row>
    <row r="6" spans="1:4" ht="13.4" customHeight="1">
      <c r="C6" s="39"/>
    </row>
    <row r="7" spans="1:4" ht="13.4" customHeight="1">
      <c r="C7" s="39"/>
    </row>
    <row r="10" spans="1:4" ht="17.149999999999999" customHeight="1">
      <c r="A10" s="6" t="s">
        <v>360</v>
      </c>
      <c r="B10" s="6"/>
      <c r="C10" s="7"/>
    </row>
    <row r="11" spans="1:4" ht="13.4" customHeight="1">
      <c r="A11" s="38" t="s">
        <v>546</v>
      </c>
    </row>
    <row r="14" spans="1:4" ht="17.149999999999999" customHeight="1">
      <c r="A14" s="6" t="s">
        <v>358</v>
      </c>
      <c r="B14" s="6"/>
      <c r="C14" s="7"/>
    </row>
    <row r="15" spans="1:4" ht="13.4" customHeight="1">
      <c r="A15" t="s">
        <v>357</v>
      </c>
      <c r="C15" s="35">
        <v>-9.8875000000000005E-2</v>
      </c>
      <c r="D15" s="30"/>
    </row>
    <row r="16" spans="1:4" ht="13.4" customHeight="1">
      <c r="A16" t="s">
        <v>356</v>
      </c>
      <c r="C16" s="35">
        <v>-4.3020999999999997E-2</v>
      </c>
      <c r="D16" s="30"/>
    </row>
    <row r="17" spans="1:4" ht="13.4" customHeight="1">
      <c r="A17" t="s">
        <v>355</v>
      </c>
      <c r="C17" s="35">
        <v>-2.5278999999999999E-2</v>
      </c>
      <c r="D17" s="30"/>
    </row>
    <row r="18" spans="1:4" ht="13.4" customHeight="1">
      <c r="A18" t="s">
        <v>354</v>
      </c>
      <c r="C18" s="35">
        <v>-8.9037000000000005E-2</v>
      </c>
      <c r="D18" s="30"/>
    </row>
    <row r="19" spans="1:4" ht="13.4" customHeight="1">
      <c r="A19" t="s">
        <v>353</v>
      </c>
      <c r="C19" s="35">
        <v>-0.26485999999999998</v>
      </c>
      <c r="D19" s="30"/>
    </row>
    <row r="20" spans="1:4" ht="13.4" customHeight="1">
      <c r="A20" t="s">
        <v>352</v>
      </c>
      <c r="C20" s="35">
        <v>-4.8079999999999998E-2</v>
      </c>
      <c r="D20" s="30"/>
    </row>
    <row r="21" spans="1:4" ht="13.4" customHeight="1">
      <c r="A21" t="s">
        <v>351</v>
      </c>
      <c r="C21" s="35">
        <v>-6.8640999999999994E-2</v>
      </c>
      <c r="D21" s="30"/>
    </row>
    <row r="22" spans="1:4" ht="13.4" customHeight="1">
      <c r="A22" t="s">
        <v>350</v>
      </c>
      <c r="C22" s="35">
        <v>0</v>
      </c>
      <c r="D22" s="30"/>
    </row>
    <row r="23" spans="1:4" ht="13.4" customHeight="1">
      <c r="A23" t="s">
        <v>349</v>
      </c>
      <c r="C23" s="35">
        <v>0</v>
      </c>
    </row>
    <row r="24" spans="1:4" ht="13.4" customHeight="1">
      <c r="A24" t="s">
        <v>348</v>
      </c>
      <c r="C24" s="35">
        <v>-0.107291</v>
      </c>
    </row>
    <row r="25" spans="1:4" ht="13.4" customHeight="1">
      <c r="A25" t="s">
        <v>347</v>
      </c>
      <c r="C25" s="35">
        <v>0</v>
      </c>
    </row>
    <row r="26" spans="1:4" ht="13.4" customHeight="1">
      <c r="A26" t="s">
        <v>346</v>
      </c>
      <c r="C26" s="35">
        <v>6.5185999999999994E-2</v>
      </c>
      <c r="D26" s="30"/>
    </row>
    <row r="27" spans="1:4" ht="13.4" customHeight="1">
      <c r="A27" t="s">
        <v>345</v>
      </c>
      <c r="C27" s="35">
        <v>5.1237999999999999E-2</v>
      </c>
      <c r="D27" s="30"/>
    </row>
    <row r="28" spans="1:4" ht="13.4" customHeight="1">
      <c r="A28" t="s">
        <v>344</v>
      </c>
      <c r="C28" s="35">
        <v>5.3579000000000002E-2</v>
      </c>
      <c r="D28" s="30"/>
    </row>
    <row r="29" spans="1:4" ht="13.4" customHeight="1">
      <c r="A29" t="s">
        <v>343</v>
      </c>
      <c r="C29" s="35">
        <v>0</v>
      </c>
    </row>
    <row r="30" spans="1:4" ht="13.4" customHeight="1">
      <c r="A30" t="s">
        <v>342</v>
      </c>
      <c r="C30" s="35">
        <v>5.3579000000000002E-2</v>
      </c>
      <c r="D30" s="30"/>
    </row>
    <row r="31" spans="1:4" ht="13.4" customHeight="1">
      <c r="A31" t="s">
        <v>341</v>
      </c>
      <c r="C31" s="35">
        <v>4.9313000000000003E-2</v>
      </c>
      <c r="D31" s="30"/>
    </row>
    <row r="32" spans="1:4" ht="13.4" customHeight="1">
      <c r="A32" t="s">
        <v>340</v>
      </c>
      <c r="C32" s="35">
        <v>4.9313000000000003E-2</v>
      </c>
      <c r="D32" s="30"/>
    </row>
    <row r="33" spans="1:13" ht="13.4" customHeight="1">
      <c r="A33" t="s">
        <v>339</v>
      </c>
      <c r="C33" s="35">
        <v>6.7502000000000006E-2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36">
        <v>-215.01623499999999</v>
      </c>
      <c r="D39" s="36">
        <v>0</v>
      </c>
      <c r="E39" s="36">
        <v>0</v>
      </c>
      <c r="F39" s="36">
        <v>0</v>
      </c>
      <c r="G39" s="36">
        <v>0</v>
      </c>
      <c r="H39" s="36">
        <v>0</v>
      </c>
      <c r="I39" s="36">
        <v>0</v>
      </c>
      <c r="J39" s="36">
        <v>0</v>
      </c>
      <c r="K39" s="36">
        <v>0</v>
      </c>
      <c r="L39" s="2">
        <f t="shared" ref="L39:L48" si="0">SUM(D39:K39)</f>
        <v>0</v>
      </c>
      <c r="M39" s="2">
        <f>SUM(L39,C39)</f>
        <v>-215.01623499999999</v>
      </c>
    </row>
    <row r="40" spans="1:13" ht="13.4" customHeight="1">
      <c r="A40" t="s">
        <v>13</v>
      </c>
      <c r="C40" s="36">
        <v>-0.21158299999999999</v>
      </c>
      <c r="D40" s="36">
        <v>-8.6754899999999999</v>
      </c>
      <c r="E40" s="36">
        <v>-8.856166</v>
      </c>
      <c r="F40" s="36">
        <v>-5.5153230000000004</v>
      </c>
      <c r="G40" s="36">
        <v>-1.965222</v>
      </c>
      <c r="H40" s="36">
        <v>-3.4063099999999999</v>
      </c>
      <c r="I40" s="36">
        <v>-0.51460899999999998</v>
      </c>
      <c r="J40" s="36">
        <v>-0.14721100000000001</v>
      </c>
      <c r="K40" s="36">
        <v>-0.76358199999999998</v>
      </c>
      <c r="L40" s="2">
        <f t="shared" si="0"/>
        <v>-29.843913000000001</v>
      </c>
      <c r="M40" s="2">
        <f>SUM(L40,C40)</f>
        <v>-30.055496000000002</v>
      </c>
    </row>
    <row r="41" spans="1:13" ht="13.4" customHeight="1">
      <c r="A41" s="29" t="s">
        <v>14</v>
      </c>
      <c r="B41" s="29"/>
      <c r="C41" s="36">
        <v>-55.538834000000001</v>
      </c>
      <c r="D41" s="36">
        <v>-7.3989440000000002</v>
      </c>
      <c r="E41" s="36">
        <v>-5.9702120000000001</v>
      </c>
      <c r="F41" s="36">
        <v>-4.3584589999999999</v>
      </c>
      <c r="G41" s="36">
        <v>-1.2710490000000001</v>
      </c>
      <c r="H41" s="36">
        <v>-2.0768990000000001</v>
      </c>
      <c r="I41" s="36">
        <v>-0.32500800000000002</v>
      </c>
      <c r="J41" s="36">
        <v>-0.18429400000000001</v>
      </c>
      <c r="K41" s="36">
        <v>-0.28654099999999999</v>
      </c>
      <c r="L41" s="2">
        <f t="shared" si="0"/>
        <v>-21.871406000000004</v>
      </c>
      <c r="M41" s="2">
        <f t="shared" ref="M41:M48" si="1">L41+C41</f>
        <v>-77.410240000000002</v>
      </c>
    </row>
    <row r="42" spans="1:13" ht="13.4" customHeight="1">
      <c r="A42" t="s">
        <v>15</v>
      </c>
      <c r="C42" s="36">
        <v>0</v>
      </c>
      <c r="D42" s="36">
        <v>2.7945419999999999</v>
      </c>
      <c r="E42" s="36">
        <v>2.1940360000000001</v>
      </c>
      <c r="F42" s="36">
        <v>1.9825440000000001</v>
      </c>
      <c r="G42" s="36">
        <v>0.85324299999999997</v>
      </c>
      <c r="H42" s="36">
        <v>0.66744999999999999</v>
      </c>
      <c r="I42" s="36">
        <v>0.37923299999999999</v>
      </c>
      <c r="J42" s="36">
        <v>0.42260999999999999</v>
      </c>
      <c r="K42" s="36">
        <v>0.179399</v>
      </c>
      <c r="L42" s="2">
        <f t="shared" si="0"/>
        <v>9.4730570000000007</v>
      </c>
      <c r="M42" s="2">
        <f t="shared" si="1"/>
        <v>9.4730570000000007</v>
      </c>
    </row>
    <row r="43" spans="1:13" ht="13.4" customHeight="1">
      <c r="A43" t="s">
        <v>16</v>
      </c>
      <c r="C43" s="36">
        <v>0</v>
      </c>
      <c r="D43" s="36">
        <v>10.847390000000001</v>
      </c>
      <c r="E43" s="36">
        <v>8.8104630000000004</v>
      </c>
      <c r="F43" s="36">
        <v>6.4398150000000003</v>
      </c>
      <c r="G43" s="36">
        <v>2.060975</v>
      </c>
      <c r="H43" s="36">
        <v>3.754213</v>
      </c>
      <c r="I43" s="36">
        <v>0.76362799999999997</v>
      </c>
      <c r="J43" s="36">
        <v>0.665682</v>
      </c>
      <c r="K43" s="36">
        <v>0.66685499999999998</v>
      </c>
      <c r="L43" s="2">
        <f t="shared" si="0"/>
        <v>34.009020999999997</v>
      </c>
      <c r="M43" s="2">
        <f t="shared" si="1"/>
        <v>34.009020999999997</v>
      </c>
    </row>
    <row r="44" spans="1:13" ht="13.4" customHeight="1">
      <c r="A44" t="s">
        <v>17</v>
      </c>
      <c r="C44" s="36">
        <v>-3.6886109999999999</v>
      </c>
      <c r="D44" s="36">
        <v>-4.0707250000000004</v>
      </c>
      <c r="E44" s="36">
        <v>-3.9308610000000002</v>
      </c>
      <c r="F44" s="36">
        <v>-3.7284079999999999</v>
      </c>
      <c r="G44" s="36">
        <v>-1.259158</v>
      </c>
      <c r="H44" s="36">
        <v>-1.5829310000000001</v>
      </c>
      <c r="I44" s="36">
        <v>-0.30522700000000003</v>
      </c>
      <c r="J44" s="36">
        <v>-0.19434100000000001</v>
      </c>
      <c r="K44" s="36">
        <v>-0.215977</v>
      </c>
      <c r="L44" s="2">
        <f t="shared" si="0"/>
        <v>-15.287628</v>
      </c>
      <c r="M44" s="2">
        <f t="shared" si="1"/>
        <v>-18.976239</v>
      </c>
    </row>
    <row r="45" spans="1:13" ht="13.4" customHeight="1">
      <c r="A45" t="s">
        <v>18</v>
      </c>
      <c r="C45" s="36">
        <v>-1.7343850000000001</v>
      </c>
      <c r="D45" s="36">
        <v>-0.127114</v>
      </c>
      <c r="E45" s="36">
        <v>-0.22486400000000001</v>
      </c>
      <c r="F45" s="36">
        <v>-1.0072490000000001</v>
      </c>
      <c r="G45" s="36">
        <v>-6.182E-3</v>
      </c>
      <c r="H45" s="36">
        <v>-6.5295000000000006E-2</v>
      </c>
      <c r="I45" s="36">
        <v>-6.182E-3</v>
      </c>
      <c r="J45" s="36">
        <v>-3.9794999999999997E-2</v>
      </c>
      <c r="K45" s="36">
        <v>-5.3317999999999997E-2</v>
      </c>
      <c r="L45" s="2">
        <f t="shared" si="0"/>
        <v>-1.5299990000000001</v>
      </c>
      <c r="M45" s="2">
        <f t="shared" si="1"/>
        <v>-3.2643840000000002</v>
      </c>
    </row>
    <row r="46" spans="1:13" ht="13.4" customHeight="1">
      <c r="A46" t="s">
        <v>19</v>
      </c>
      <c r="C46" s="36">
        <v>-4.4234749999999998</v>
      </c>
      <c r="D46" s="36">
        <v>-1.1865220000000001</v>
      </c>
      <c r="E46" s="36">
        <v>-0.20940900000000001</v>
      </c>
      <c r="F46" s="36">
        <v>-0.31836300000000001</v>
      </c>
      <c r="G46" s="36">
        <v>-9.4272999999999996E-2</v>
      </c>
      <c r="H46" s="36">
        <v>-0.30638599999999999</v>
      </c>
      <c r="I46" s="36">
        <v>-0.108568</v>
      </c>
      <c r="J46" s="36">
        <v>-1.8544999999999999E-2</v>
      </c>
      <c r="K46" s="36">
        <v>-0.197045</v>
      </c>
      <c r="L46" s="2">
        <f t="shared" si="0"/>
        <v>-2.439111</v>
      </c>
      <c r="M46" s="2">
        <f t="shared" si="1"/>
        <v>-6.8625860000000003</v>
      </c>
    </row>
    <row r="47" spans="1:13" ht="13.4" customHeight="1">
      <c r="A47" t="s">
        <v>20</v>
      </c>
      <c r="C47" s="36">
        <v>-9.5145870000000006</v>
      </c>
      <c r="D47" s="36">
        <v>-4.9187919999999998</v>
      </c>
      <c r="E47" s="36">
        <v>-2.9069989999999999</v>
      </c>
      <c r="F47" s="36">
        <v>-6.0531540000000001</v>
      </c>
      <c r="G47" s="36">
        <v>-0.99990800000000002</v>
      </c>
      <c r="H47" s="36">
        <v>-5.3372229999999998</v>
      </c>
      <c r="I47" s="36">
        <v>-0.29131800000000002</v>
      </c>
      <c r="J47" s="36">
        <v>-0.30020400000000003</v>
      </c>
      <c r="K47" s="36">
        <v>-0.16884099999999999</v>
      </c>
      <c r="L47" s="2">
        <f t="shared" si="0"/>
        <v>-20.976439000000003</v>
      </c>
      <c r="M47" s="2">
        <f t="shared" si="1"/>
        <v>-30.491026000000005</v>
      </c>
    </row>
    <row r="48" spans="1:13" ht="13.4" customHeight="1">
      <c r="A48" t="s">
        <v>21</v>
      </c>
      <c r="C48" s="36">
        <v>-290.127747</v>
      </c>
      <c r="D48" s="36">
        <v>-12.735655</v>
      </c>
      <c r="E48" s="36">
        <v>-11.094010000000001</v>
      </c>
      <c r="F48" s="36">
        <v>-12.558598999999999</v>
      </c>
      <c r="G48" s="36">
        <v>-2.6815730000000002</v>
      </c>
      <c r="H48" s="36">
        <v>-8.3533819999999999</v>
      </c>
      <c r="I48" s="36">
        <v>-0.40805000000000002</v>
      </c>
      <c r="J48" s="36">
        <v>0.203902</v>
      </c>
      <c r="K48" s="36">
        <v>-0.83904999999999996</v>
      </c>
      <c r="L48" s="2">
        <f t="shared" si="0"/>
        <v>-48.466417000000007</v>
      </c>
      <c r="M48" s="2">
        <f t="shared" si="1"/>
        <v>-338.59416399999998</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36">
        <v>-58.072926000000002</v>
      </c>
      <c r="D52" s="36">
        <v>-22.873298999999999</v>
      </c>
      <c r="E52" s="36">
        <v>-19.532623000000001</v>
      </c>
      <c r="F52" s="36">
        <v>-16.136811999999999</v>
      </c>
      <c r="G52" s="36">
        <v>-5.2484719999999996</v>
      </c>
      <c r="H52" s="36">
        <v>-8.8446119999999997</v>
      </c>
      <c r="I52" s="36">
        <v>-1.8085329999999999</v>
      </c>
      <c r="J52" s="36">
        <v>-1.5583070000000001</v>
      </c>
      <c r="K52" s="36">
        <v>-1.3669579999999999</v>
      </c>
      <c r="L52" s="2">
        <f t="shared" ref="L52:L61" si="2">SUM(D52:K52)</f>
        <v>-77.369615999999994</v>
      </c>
      <c r="M52" s="2">
        <f>SUM(L52,C52)</f>
        <v>-135.442542</v>
      </c>
      <c r="O52" s="2"/>
    </row>
    <row r="53" spans="1:15" ht="13.4" customHeight="1">
      <c r="A53" t="s">
        <v>24</v>
      </c>
      <c r="C53" s="36">
        <v>-10.716948</v>
      </c>
      <c r="D53" s="36">
        <v>-1.4144760000000001</v>
      </c>
      <c r="E53" s="36">
        <v>-1.2475670000000001</v>
      </c>
      <c r="F53" s="36">
        <v>-0.79977200000000004</v>
      </c>
      <c r="G53" s="36">
        <v>-0.241477</v>
      </c>
      <c r="H53" s="36">
        <v>-0.36820399999999998</v>
      </c>
      <c r="I53" s="36">
        <v>-9.4658999999999993E-2</v>
      </c>
      <c r="J53" s="36">
        <v>-0.157636</v>
      </c>
      <c r="K53" s="36">
        <v>-0.20786399999999999</v>
      </c>
      <c r="L53" s="2">
        <f t="shared" si="2"/>
        <v>-4.5316549999999998</v>
      </c>
      <c r="M53" s="2">
        <f>SUM(L53,C53)</f>
        <v>-15.248602999999999</v>
      </c>
    </row>
    <row r="54" spans="1:15" ht="13.4" customHeight="1">
      <c r="A54" t="s">
        <v>25</v>
      </c>
      <c r="C54" s="36">
        <v>0</v>
      </c>
      <c r="D54" s="36">
        <v>0</v>
      </c>
      <c r="E54" s="36">
        <v>0</v>
      </c>
      <c r="F54" s="36">
        <v>0</v>
      </c>
      <c r="G54" s="36">
        <v>0</v>
      </c>
      <c r="H54" s="36">
        <v>0</v>
      </c>
      <c r="I54" s="36">
        <v>0</v>
      </c>
      <c r="J54" s="36">
        <v>-1.5449999999999999E-3</v>
      </c>
      <c r="K54" s="36">
        <v>0</v>
      </c>
      <c r="L54" s="2">
        <f t="shared" si="2"/>
        <v>-1.5449999999999999E-3</v>
      </c>
      <c r="M54" s="2">
        <f t="shared" ref="M54:M61" si="3">L54+C54</f>
        <v>-1.5449999999999999E-3</v>
      </c>
    </row>
    <row r="55" spans="1:15" ht="13.4" customHeight="1">
      <c r="A55" t="s">
        <v>26</v>
      </c>
      <c r="C55" s="36">
        <v>9.4730589999999992</v>
      </c>
      <c r="D55" s="36">
        <v>0</v>
      </c>
      <c r="E55" s="36">
        <v>0</v>
      </c>
      <c r="F55" s="36">
        <v>0</v>
      </c>
      <c r="G55" s="36">
        <v>0</v>
      </c>
      <c r="H55" s="36">
        <v>0</v>
      </c>
      <c r="I55" s="36">
        <v>0</v>
      </c>
      <c r="J55" s="36">
        <v>0</v>
      </c>
      <c r="K55" s="36">
        <v>0</v>
      </c>
      <c r="L55" s="2">
        <f t="shared" si="2"/>
        <v>0</v>
      </c>
      <c r="M55" s="2">
        <f t="shared" si="3"/>
        <v>9.4730589999999992</v>
      </c>
    </row>
    <row r="56" spans="1:15" ht="13.4" customHeight="1">
      <c r="A56" t="s">
        <v>27</v>
      </c>
      <c r="C56" s="36">
        <v>34.009017999999998</v>
      </c>
      <c r="D56" s="36">
        <v>0</v>
      </c>
      <c r="E56" s="36">
        <v>0</v>
      </c>
      <c r="F56" s="36">
        <v>0</v>
      </c>
      <c r="G56" s="36">
        <v>0</v>
      </c>
      <c r="H56" s="36">
        <v>0</v>
      </c>
      <c r="I56" s="36">
        <v>0</v>
      </c>
      <c r="J56" s="36">
        <v>0</v>
      </c>
      <c r="K56" s="36">
        <v>0</v>
      </c>
      <c r="L56" s="2">
        <f t="shared" si="2"/>
        <v>0</v>
      </c>
      <c r="M56" s="2">
        <f t="shared" si="3"/>
        <v>34.009017999999998</v>
      </c>
    </row>
    <row r="57" spans="1:15" ht="13.4" customHeight="1">
      <c r="A57" t="s">
        <v>28</v>
      </c>
      <c r="C57" s="36">
        <v>-5.8549509999999998</v>
      </c>
      <c r="D57" s="36">
        <v>-1.3182720000000001</v>
      </c>
      <c r="E57" s="36">
        <v>-1.3866579999999999</v>
      </c>
      <c r="F57" s="36">
        <v>-0.80556799999999995</v>
      </c>
      <c r="G57" s="36">
        <v>-0.27663599999999999</v>
      </c>
      <c r="H57" s="36">
        <v>-0.37747700000000001</v>
      </c>
      <c r="I57" s="36">
        <v>-9.273E-3</v>
      </c>
      <c r="J57" s="36">
        <v>-7.5727000000000003E-2</v>
      </c>
      <c r="K57" s="36">
        <v>-7.7300000000000003E-4</v>
      </c>
      <c r="L57" s="2">
        <f t="shared" si="2"/>
        <v>-4.2503839999999995</v>
      </c>
      <c r="M57" s="2">
        <f t="shared" si="3"/>
        <v>-10.105335</v>
      </c>
    </row>
    <row r="58" spans="1:15" ht="13.4" customHeight="1">
      <c r="A58" t="s">
        <v>29</v>
      </c>
      <c r="C58" s="36">
        <v>-7.3783799999999999</v>
      </c>
      <c r="D58" s="36">
        <v>-6.3622459999999998</v>
      </c>
      <c r="E58" s="36">
        <v>-4.6943149999999996</v>
      </c>
      <c r="F58" s="36">
        <v>-1.266886</v>
      </c>
      <c r="G58" s="36">
        <v>-0.21906800000000001</v>
      </c>
      <c r="H58" s="36">
        <v>-0.349273</v>
      </c>
      <c r="I58" s="36">
        <v>-4.8682000000000003E-2</v>
      </c>
      <c r="J58" s="36">
        <v>-3.6318000000000003E-2</v>
      </c>
      <c r="K58" s="36">
        <v>-0.23413600000000001</v>
      </c>
      <c r="L58" s="2">
        <f t="shared" si="2"/>
        <v>-13.210923999999997</v>
      </c>
      <c r="M58" s="2">
        <f t="shared" si="3"/>
        <v>-20.589303999999998</v>
      </c>
    </row>
    <row r="59" spans="1:15" ht="13.4" customHeight="1">
      <c r="A59" t="s">
        <v>30</v>
      </c>
      <c r="C59" s="36">
        <v>103.112076</v>
      </c>
      <c r="D59" s="36">
        <v>7.0668829999999998</v>
      </c>
      <c r="E59" s="36">
        <v>2.8797579999999998</v>
      </c>
      <c r="F59" s="36">
        <v>3.346454</v>
      </c>
      <c r="G59" s="36">
        <v>1.209236</v>
      </c>
      <c r="H59" s="36">
        <v>1.497444</v>
      </c>
      <c r="I59" s="36">
        <v>0.81285399999999997</v>
      </c>
      <c r="J59" s="36">
        <v>0.47905799999999998</v>
      </c>
      <c r="K59" s="36">
        <v>0.67300000000000004</v>
      </c>
      <c r="L59" s="2">
        <f t="shared" si="2"/>
        <v>17.964686999999998</v>
      </c>
      <c r="M59" s="2">
        <f t="shared" si="3"/>
        <v>121.076763</v>
      </c>
    </row>
    <row r="60" spans="1:15" ht="13.4" customHeight="1">
      <c r="A60" t="s">
        <v>31</v>
      </c>
      <c r="C60" s="36">
        <v>-8.4942010000000003</v>
      </c>
      <c r="D60" s="36">
        <v>-0.323772</v>
      </c>
      <c r="E60" s="36">
        <v>-0.90602199999999999</v>
      </c>
      <c r="F60" s="36">
        <v>-0.34656799999999999</v>
      </c>
      <c r="G60" s="36">
        <v>-0.153</v>
      </c>
      <c r="H60" s="36">
        <v>-0.43040899999999999</v>
      </c>
      <c r="I60" s="36">
        <v>-1.5455E-2</v>
      </c>
      <c r="J60" s="36">
        <v>-4.4431999999999999E-2</v>
      </c>
      <c r="K60" s="36">
        <v>-1.0045E-2</v>
      </c>
      <c r="L60" s="2">
        <f t="shared" si="2"/>
        <v>-2.2297030000000002</v>
      </c>
      <c r="M60" s="2">
        <f t="shared" si="3"/>
        <v>-10.723904000000001</v>
      </c>
    </row>
    <row r="61" spans="1:15" ht="13.4" customHeight="1">
      <c r="A61" t="s">
        <v>32</v>
      </c>
      <c r="C61" s="36">
        <v>56.076759000000003</v>
      </c>
      <c r="D61" s="36">
        <v>-25.225182</v>
      </c>
      <c r="E61" s="36">
        <v>-24.887428</v>
      </c>
      <c r="F61" s="36">
        <v>-16.009150999999999</v>
      </c>
      <c r="G61" s="36">
        <v>-4.9294190000000002</v>
      </c>
      <c r="H61" s="36">
        <v>-8.8725299999999994</v>
      </c>
      <c r="I61" s="36">
        <v>-1.1637470000000001</v>
      </c>
      <c r="J61" s="36">
        <v>-1.3949069999999999</v>
      </c>
      <c r="K61" s="36">
        <v>-1.146776</v>
      </c>
      <c r="L61" s="2">
        <f t="shared" si="2"/>
        <v>-83.629140000000007</v>
      </c>
      <c r="M61" s="2">
        <f t="shared" si="3"/>
        <v>-27.552381000000004</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-290.127747</v>
      </c>
      <c r="D66" s="2">
        <f t="shared" si="4"/>
        <v>-12.735655</v>
      </c>
      <c r="E66" s="2">
        <f t="shared" si="4"/>
        <v>-11.094010000000001</v>
      </c>
      <c r="F66" s="2">
        <f t="shared" si="4"/>
        <v>-12.558598999999999</v>
      </c>
      <c r="G66" s="2">
        <f t="shared" si="4"/>
        <v>-2.6815730000000002</v>
      </c>
      <c r="H66" s="2">
        <f t="shared" si="4"/>
        <v>-8.3533819999999999</v>
      </c>
      <c r="I66" s="2">
        <f t="shared" si="4"/>
        <v>-0.40805000000000002</v>
      </c>
      <c r="J66" s="2">
        <f t="shared" si="4"/>
        <v>0.203902</v>
      </c>
      <c r="K66" s="2">
        <f t="shared" si="4"/>
        <v>-0.83904999999999996</v>
      </c>
      <c r="L66" s="2">
        <f t="shared" si="4"/>
        <v>-48.466417000000007</v>
      </c>
      <c r="M66" s="2">
        <f t="shared" si="4"/>
        <v>-338.59416399999998</v>
      </c>
    </row>
    <row r="67" spans="1:13" ht="13.4" customHeight="1">
      <c r="A67" t="s">
        <v>32</v>
      </c>
      <c r="C67" s="2">
        <f t="shared" ref="C67:M67" si="5">C61</f>
        <v>56.076759000000003</v>
      </c>
      <c r="D67" s="2">
        <f t="shared" si="5"/>
        <v>-25.225182</v>
      </c>
      <c r="E67" s="2">
        <f t="shared" si="5"/>
        <v>-24.887428</v>
      </c>
      <c r="F67" s="2">
        <f t="shared" si="5"/>
        <v>-16.009150999999999</v>
      </c>
      <c r="G67" s="2">
        <f t="shared" si="5"/>
        <v>-4.9294190000000002</v>
      </c>
      <c r="H67" s="2">
        <f t="shared" si="5"/>
        <v>-8.8725299999999994</v>
      </c>
      <c r="I67" s="2">
        <f t="shared" si="5"/>
        <v>-1.1637470000000001</v>
      </c>
      <c r="J67" s="2">
        <f t="shared" si="5"/>
        <v>-1.3949069999999999</v>
      </c>
      <c r="K67" s="2">
        <f t="shared" si="5"/>
        <v>-1.146776</v>
      </c>
      <c r="L67" s="2">
        <f t="shared" si="5"/>
        <v>-83.629140000000007</v>
      </c>
      <c r="M67" s="2">
        <f t="shared" si="5"/>
        <v>-27.552381000000004</v>
      </c>
    </row>
    <row r="68" spans="1:13" ht="13.4" customHeight="1">
      <c r="A68" t="s">
        <v>34</v>
      </c>
      <c r="C68" s="2">
        <f t="shared" ref="C68:M68" si="6">C66-C67</f>
        <v>-346.20450599999998</v>
      </c>
      <c r="D68" s="2">
        <f t="shared" si="6"/>
        <v>12.489527000000001</v>
      </c>
      <c r="E68" s="2">
        <f t="shared" si="6"/>
        <v>13.793417999999999</v>
      </c>
      <c r="F68" s="2">
        <f t="shared" si="6"/>
        <v>3.4505520000000001</v>
      </c>
      <c r="G68" s="2">
        <f t="shared" si="6"/>
        <v>2.247846</v>
      </c>
      <c r="H68" s="2">
        <f t="shared" si="6"/>
        <v>0.5191479999999995</v>
      </c>
      <c r="I68" s="2">
        <f t="shared" si="6"/>
        <v>0.75569700000000006</v>
      </c>
      <c r="J68" s="2">
        <f t="shared" si="6"/>
        <v>1.5988089999999999</v>
      </c>
      <c r="K68" s="2">
        <f t="shared" si="6"/>
        <v>0.30772600000000006</v>
      </c>
      <c r="L68" s="2">
        <f t="shared" si="6"/>
        <v>35.162723</v>
      </c>
      <c r="M68" s="2">
        <f t="shared" si="6"/>
        <v>-311.04178299999995</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35">
        <v>5.0305999999999997E-2</v>
      </c>
    </row>
    <row r="74" spans="1:13" ht="13.4" customHeight="1">
      <c r="A74" t="s">
        <v>334</v>
      </c>
      <c r="C74" s="35">
        <v>4.8502000000000003E-2</v>
      </c>
    </row>
    <row r="75" spans="1:13" ht="13.4" customHeight="1">
      <c r="A75" t="s">
        <v>333</v>
      </c>
      <c r="C75" s="35">
        <v>4.8257000000000001E-2</v>
      </c>
    </row>
    <row r="76" spans="1:13" ht="13.4" customHeight="1">
      <c r="A76" t="s">
        <v>332</v>
      </c>
      <c r="C76" s="35">
        <v>4.5333999999999999E-2</v>
      </c>
    </row>
    <row r="77" spans="1:13" ht="13.4" customHeight="1">
      <c r="A77" t="s">
        <v>331</v>
      </c>
      <c r="C77" s="35">
        <v>4.5635000000000002E-2</v>
      </c>
    </row>
    <row r="78" spans="1:13" ht="13.4" customHeight="1">
      <c r="A78" t="s">
        <v>330</v>
      </c>
      <c r="C78" s="35">
        <v>4.6677000000000003E-2</v>
      </c>
    </row>
    <row r="79" spans="1:13" ht="13.4" customHeight="1">
      <c r="A79" t="s">
        <v>329</v>
      </c>
      <c r="C79" s="35">
        <v>4.8793000000000003E-2</v>
      </c>
    </row>
    <row r="80" spans="1:13" ht="13.4" customHeight="1">
      <c r="A80" t="s">
        <v>328</v>
      </c>
      <c r="C80" s="35">
        <v>3.8297999999999999E-2</v>
      </c>
    </row>
    <row r="81" spans="1:3" ht="13.4" customHeight="1">
      <c r="A81" t="s">
        <v>327</v>
      </c>
      <c r="C81" s="35">
        <v>4.5906000000000002E-2</v>
      </c>
    </row>
    <row r="82" spans="1:3" ht="13.4" customHeight="1">
      <c r="A82" t="s">
        <v>326</v>
      </c>
      <c r="C82" s="35">
        <v>4.1793999999999998E-2</v>
      </c>
    </row>
    <row r="83" spans="1:3" ht="13.4" customHeight="1">
      <c r="A83" t="s">
        <v>325</v>
      </c>
      <c r="C83" s="35">
        <v>5.5010000000000003E-2</v>
      </c>
    </row>
    <row r="84" spans="1:3" ht="13.4" customHeight="1">
      <c r="C84" s="26"/>
    </row>
    <row r="85" spans="1:3" ht="15.5">
      <c r="A85" s="6" t="s">
        <v>324</v>
      </c>
      <c r="B85" s="6"/>
    </row>
    <row r="86" spans="1:3" ht="13.4" customHeight="1">
      <c r="A86" t="s">
        <v>2</v>
      </c>
      <c r="C86" s="35">
        <v>-8.5932999999999995E-2</v>
      </c>
    </row>
    <row r="87" spans="1:3" ht="13.4" customHeight="1">
      <c r="A87" t="s">
        <v>3</v>
      </c>
      <c r="C87" s="35">
        <v>-8.4007999999999999E-2</v>
      </c>
    </row>
    <row r="88" spans="1:3" ht="13.4" customHeight="1">
      <c r="A88" t="s">
        <v>4</v>
      </c>
      <c r="C88" s="35">
        <v>-0.105735</v>
      </c>
    </row>
    <row r="89" spans="1:3" ht="13.4" customHeight="1">
      <c r="A89" t="s">
        <v>5</v>
      </c>
      <c r="C89" s="35">
        <v>-9.0356000000000006E-2</v>
      </c>
    </row>
    <row r="90" spans="1:3" ht="13.4" customHeight="1">
      <c r="A90" t="s">
        <v>6</v>
      </c>
      <c r="C90" s="35">
        <v>-0.14435999999999999</v>
      </c>
    </row>
    <row r="91" spans="1:3" ht="13.4" customHeight="1">
      <c r="A91" t="s">
        <v>7</v>
      </c>
      <c r="C91" s="35">
        <v>-9.3701000000000007E-2</v>
      </c>
    </row>
    <row r="92" spans="1:3" ht="13.4" customHeight="1">
      <c r="A92" t="s">
        <v>8</v>
      </c>
      <c r="C92" s="35">
        <v>-0.124197</v>
      </c>
    </row>
    <row r="93" spans="1:3" ht="13.4" customHeight="1">
      <c r="A93" t="s">
        <v>9</v>
      </c>
      <c r="C93" s="35">
        <v>-8.0670000000000006E-2</v>
      </c>
    </row>
    <row r="94" spans="1:3" ht="13.4" customHeight="1">
      <c r="A94" t="s">
        <v>321</v>
      </c>
      <c r="C94" s="35">
        <v>-9.8583000000000004E-2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35">
        <v>-1.6509999999999999E-3</v>
      </c>
      <c r="D99" s="35">
        <v>-1.238E-3</v>
      </c>
      <c r="E99" s="35">
        <v>-1.495E-3</v>
      </c>
      <c r="F99" s="35">
        <v>-1.5330000000000001E-3</v>
      </c>
      <c r="G99" s="35">
        <v>-3.4529999999999999E-3</v>
      </c>
      <c r="H99" s="35">
        <v>-1.8029999999999999E-3</v>
      </c>
      <c r="I99" s="35">
        <v>-6.084E-3</v>
      </c>
      <c r="J99" s="35">
        <v>-3.761E-3</v>
      </c>
      <c r="K99" s="35">
        <v>-2.5000000000000001E-5</v>
      </c>
    </row>
    <row r="100" spans="1:11" ht="13.4" customHeight="1">
      <c r="A100" t="s">
        <v>36</v>
      </c>
      <c r="B100" t="s">
        <v>320</v>
      </c>
      <c r="C100" s="35">
        <v>-3.3199999999999999E-4</v>
      </c>
      <c r="D100" s="35">
        <v>-3.6999999999999999E-4</v>
      </c>
      <c r="E100" s="35">
        <v>-2.8299999999999999E-4</v>
      </c>
      <c r="F100" s="35">
        <v>-3.3399999999999999E-4</v>
      </c>
      <c r="G100" s="35">
        <v>-5.5500000000000005E-4</v>
      </c>
      <c r="H100" s="35">
        <v>-2.8699999999999998E-4</v>
      </c>
      <c r="I100" s="35">
        <v>-4.1800000000000002E-4</v>
      </c>
      <c r="J100" s="35">
        <v>-1.54E-4</v>
      </c>
      <c r="K100" s="35">
        <v>-2.3E-5</v>
      </c>
    </row>
    <row r="101" spans="1:11" ht="13.4" customHeight="1">
      <c r="A101" t="s">
        <v>37</v>
      </c>
      <c r="B101" t="s">
        <v>320</v>
      </c>
      <c r="C101" s="35">
        <v>-9.2500000000000004E-4</v>
      </c>
      <c r="D101" s="35">
        <v>-4.7399999999999997E-4</v>
      </c>
      <c r="E101" s="35">
        <v>-8.7200000000000005E-4</v>
      </c>
      <c r="F101" s="35">
        <v>-1.41E-3</v>
      </c>
      <c r="G101" s="35">
        <v>-2.4859999999999999E-3</v>
      </c>
      <c r="H101" s="35">
        <v>-6.4899999999999995E-4</v>
      </c>
      <c r="I101" s="35">
        <v>-3.4910000000000002E-3</v>
      </c>
      <c r="J101" s="35">
        <v>-5.1800000000000001E-4</v>
      </c>
      <c r="K101" s="35">
        <v>-1.8E-5</v>
      </c>
    </row>
    <row r="102" spans="1:11" ht="13.4" customHeight="1">
      <c r="A102" t="s">
        <v>38</v>
      </c>
      <c r="B102" t="s">
        <v>320</v>
      </c>
      <c r="C102" s="35">
        <v>-3.8999999999999999E-5</v>
      </c>
      <c r="D102" s="35">
        <v>-1.5E-5</v>
      </c>
      <c r="E102" s="35">
        <v>-3.9999999999999998E-6</v>
      </c>
      <c r="F102" s="35">
        <v>-1.9000000000000001E-5</v>
      </c>
      <c r="G102" s="35">
        <v>-5.3000000000000001E-5</v>
      </c>
      <c r="H102" s="35">
        <v>-1.7E-5</v>
      </c>
      <c r="I102" s="35">
        <v>-1.286E-3</v>
      </c>
      <c r="J102" s="35">
        <v>-2.0699999999999999E-4</v>
      </c>
      <c r="K102" s="35">
        <v>0</v>
      </c>
    </row>
    <row r="103" spans="1:11" ht="13.4" customHeight="1">
      <c r="A103" t="s">
        <v>39</v>
      </c>
      <c r="B103" t="s">
        <v>320</v>
      </c>
      <c r="C103" s="35">
        <v>-1.5300000000000001E-4</v>
      </c>
      <c r="D103" s="35">
        <v>-9.7E-5</v>
      </c>
      <c r="E103" s="35">
        <v>-1.3899999999999999E-4</v>
      </c>
      <c r="F103" s="35">
        <v>-7.4999999999999993E-5</v>
      </c>
      <c r="G103" s="35">
        <v>-4.3199999999999998E-4</v>
      </c>
      <c r="H103" s="35">
        <v>-1.64E-4</v>
      </c>
      <c r="I103" s="35">
        <v>-1.459E-3</v>
      </c>
      <c r="J103" s="35">
        <v>-1.6200000000000001E-4</v>
      </c>
      <c r="K103" s="35">
        <v>-3.9999999999999998E-6</v>
      </c>
    </row>
    <row r="104" spans="1:11" ht="13.4" customHeight="1">
      <c r="A104" t="s">
        <v>40</v>
      </c>
      <c r="B104" t="s">
        <v>320</v>
      </c>
      <c r="C104" s="35">
        <v>-1.01E-4</v>
      </c>
      <c r="D104" s="35">
        <v>-2.0000000000000002E-5</v>
      </c>
      <c r="E104" s="35">
        <v>-2.8E-5</v>
      </c>
      <c r="F104" s="35">
        <v>-4.5000000000000003E-5</v>
      </c>
      <c r="G104" s="35">
        <v>-3.7500000000000001E-4</v>
      </c>
      <c r="H104" s="35">
        <v>-3.2499999999999999E-4</v>
      </c>
      <c r="I104" s="35">
        <v>-5.7499999999999999E-4</v>
      </c>
      <c r="J104" s="35">
        <v>0</v>
      </c>
      <c r="K104" s="35">
        <v>0</v>
      </c>
    </row>
    <row r="105" spans="1:11" ht="13.4" customHeight="1">
      <c r="A105" t="s">
        <v>41</v>
      </c>
      <c r="B105" t="s">
        <v>320</v>
      </c>
      <c r="C105" s="35">
        <v>-3.3599999999999998E-4</v>
      </c>
      <c r="D105" s="35">
        <v>-2.7500000000000002E-4</v>
      </c>
      <c r="E105" s="35">
        <v>-2.9E-4</v>
      </c>
      <c r="F105" s="35">
        <v>-3.8299999999999999E-4</v>
      </c>
      <c r="G105" s="35">
        <v>-7.1199999999999996E-4</v>
      </c>
      <c r="H105" s="35">
        <v>-2.9300000000000002E-4</v>
      </c>
      <c r="I105" s="35">
        <v>-1.108E-3</v>
      </c>
      <c r="J105" s="35">
        <v>-3.7399999999999998E-4</v>
      </c>
      <c r="K105" s="35">
        <v>-1.1E-5</v>
      </c>
    </row>
    <row r="106" spans="1:11" ht="13.4" customHeight="1">
      <c r="A106" t="s">
        <v>42</v>
      </c>
      <c r="B106" t="s">
        <v>319</v>
      </c>
      <c r="C106" s="35">
        <v>-6.5380000000000004E-3</v>
      </c>
      <c r="D106" s="35">
        <v>-7.3200000000000001E-3</v>
      </c>
      <c r="E106" s="35">
        <v>-2.8299999999999999E-4</v>
      </c>
      <c r="F106" s="35">
        <v>-2.0220999999999999E-2</v>
      </c>
      <c r="G106" s="35">
        <v>-3.2000000000000003E-4</v>
      </c>
      <c r="H106" s="35">
        <v>-1.704E-3</v>
      </c>
      <c r="I106" s="35">
        <v>-3.4200000000000002E-4</v>
      </c>
      <c r="J106" s="35">
        <v>-1.872E-3</v>
      </c>
      <c r="K106" s="35">
        <v>0</v>
      </c>
    </row>
    <row r="107" spans="1:11" ht="13.4" customHeight="1">
      <c r="A107" t="s">
        <v>43</v>
      </c>
      <c r="B107" t="s">
        <v>319</v>
      </c>
      <c r="C107" s="35">
        <v>-7.7780000000000002E-3</v>
      </c>
      <c r="D107" s="35">
        <v>-2.0100000000000001E-4</v>
      </c>
      <c r="E107" s="35">
        <v>-2.1210000000000001E-3</v>
      </c>
      <c r="F107" s="35">
        <v>-1.1849E-2</v>
      </c>
      <c r="G107" s="35">
        <v>-4.6880000000000003E-3</v>
      </c>
      <c r="H107" s="35">
        <v>-2.8160000000000001E-2</v>
      </c>
      <c r="I107" s="35">
        <v>-3.8900000000000002E-4</v>
      </c>
      <c r="J107" s="35">
        <v>-3.8835000000000001E-2</v>
      </c>
      <c r="K107" s="35">
        <v>0</v>
      </c>
    </row>
    <row r="108" spans="1:11" ht="13.4" customHeight="1">
      <c r="A108" t="s">
        <v>44</v>
      </c>
      <c r="B108" t="s">
        <v>319</v>
      </c>
      <c r="C108" s="35">
        <v>-8.4209999999999997E-3</v>
      </c>
      <c r="D108" s="35">
        <v>-1.0399999999999999E-4</v>
      </c>
      <c r="E108" s="35">
        <v>-1.4300000000000001E-4</v>
      </c>
      <c r="F108" s="35">
        <v>-1.212E-3</v>
      </c>
      <c r="G108" s="35">
        <v>-1.077E-3</v>
      </c>
      <c r="H108" s="35">
        <v>-5.2944999999999999E-2</v>
      </c>
      <c r="I108" s="35">
        <v>-5.045E-3</v>
      </c>
      <c r="J108" s="35">
        <v>-2.882E-3</v>
      </c>
      <c r="K108" s="35">
        <v>0</v>
      </c>
    </row>
    <row r="109" spans="1:11" ht="13.4" customHeight="1">
      <c r="A109" t="s">
        <v>45</v>
      </c>
      <c r="B109" t="s">
        <v>319</v>
      </c>
      <c r="C109" s="35">
        <v>-1.964E-3</v>
      </c>
      <c r="D109" s="35">
        <v>-4.7899999999999999E-4</v>
      </c>
      <c r="E109" s="35">
        <v>-4.2200000000000001E-4</v>
      </c>
      <c r="F109" s="35">
        <v>-1.7030000000000001E-3</v>
      </c>
      <c r="G109" s="35">
        <v>-2.0460000000000001E-3</v>
      </c>
      <c r="H109" s="35">
        <v>-7.0609999999999996E-3</v>
      </c>
      <c r="I109" s="35">
        <v>-2.1589999999999999E-3</v>
      </c>
      <c r="J109" s="35">
        <v>-1.4437999999999999E-2</v>
      </c>
      <c r="K109" s="35">
        <v>-4.1E-5</v>
      </c>
    </row>
    <row r="110" spans="1:11" ht="13.4" customHeight="1">
      <c r="A110" t="s">
        <v>46</v>
      </c>
      <c r="B110" t="s">
        <v>319</v>
      </c>
      <c r="C110" s="35">
        <v>-1.9599999999999999E-4</v>
      </c>
      <c r="D110" s="35">
        <v>-9.0000000000000006E-5</v>
      </c>
      <c r="E110" s="35">
        <v>-1.2899999999999999E-4</v>
      </c>
      <c r="F110" s="35">
        <v>-1.5899999999999999E-4</v>
      </c>
      <c r="G110" s="35">
        <v>-1.1E-4</v>
      </c>
      <c r="H110" s="35">
        <v>-6.3100000000000005E-4</v>
      </c>
      <c r="I110" s="35">
        <v>-1.9599999999999999E-4</v>
      </c>
      <c r="J110" s="35">
        <v>-1.36E-4</v>
      </c>
      <c r="K110" s="35">
        <v>-5.0000000000000002E-5</v>
      </c>
    </row>
    <row r="111" spans="1:11" ht="13.4" customHeight="1">
      <c r="A111" t="s">
        <v>47</v>
      </c>
      <c r="B111" t="s">
        <v>319</v>
      </c>
      <c r="C111" s="35">
        <v>-8.3000000000000001E-4</v>
      </c>
      <c r="D111" s="35">
        <v>-1.46E-4</v>
      </c>
      <c r="E111" s="35">
        <v>-1.3899999999999999E-4</v>
      </c>
      <c r="F111" s="35">
        <v>-7.3099999999999999E-4</v>
      </c>
      <c r="G111" s="35">
        <v>-6.0999999999999997E-4</v>
      </c>
      <c r="H111" s="35">
        <v>-3.7399999999999998E-3</v>
      </c>
      <c r="I111" s="35">
        <v>-2.5900000000000001E-4</v>
      </c>
      <c r="J111" s="35">
        <v>-9.5E-4</v>
      </c>
      <c r="K111" s="35">
        <v>-4.5000000000000003E-5</v>
      </c>
    </row>
    <row r="112" spans="1:11" ht="13.4" customHeight="1">
      <c r="A112" t="s">
        <v>48</v>
      </c>
      <c r="B112" t="s">
        <v>318</v>
      </c>
      <c r="C112" s="35">
        <v>-5.9900000000000003E-4</v>
      </c>
      <c r="D112" s="35">
        <v>-5.3200000000000003E-4</v>
      </c>
      <c r="E112" s="35">
        <v>-5.4799999999999998E-4</v>
      </c>
      <c r="F112" s="35">
        <v>-9.8700000000000003E-4</v>
      </c>
      <c r="G112" s="35">
        <v>-8.2899999999999998E-4</v>
      </c>
      <c r="H112" s="35">
        <v>-3.7399999999999998E-4</v>
      </c>
      <c r="I112" s="35">
        <v>-4.7600000000000002E-4</v>
      </c>
      <c r="J112" s="35">
        <v>-1.8200000000000001E-4</v>
      </c>
      <c r="K112" s="35">
        <v>0</v>
      </c>
    </row>
    <row r="113" spans="1:11" ht="13.4" customHeight="1">
      <c r="A113" t="s">
        <v>49</v>
      </c>
      <c r="B113" t="s">
        <v>318</v>
      </c>
      <c r="C113" s="35">
        <v>-2.3E-5</v>
      </c>
      <c r="D113" s="35">
        <v>-1.2999999999999999E-5</v>
      </c>
      <c r="E113" s="35">
        <v>-1.4E-5</v>
      </c>
      <c r="F113" s="35">
        <v>-1.9000000000000001E-5</v>
      </c>
      <c r="G113" s="35">
        <v>-5.5000000000000002E-5</v>
      </c>
      <c r="H113" s="35">
        <v>-2.8E-5</v>
      </c>
      <c r="I113" s="35">
        <v>-3.0200000000000002E-4</v>
      </c>
      <c r="J113" s="35">
        <v>0</v>
      </c>
      <c r="K113" s="35">
        <v>0</v>
      </c>
    </row>
    <row r="114" spans="1:11" ht="13.4" customHeight="1">
      <c r="A114" t="s">
        <v>50</v>
      </c>
      <c r="B114" t="s">
        <v>318</v>
      </c>
      <c r="C114" s="35">
        <v>-1.85E-4</v>
      </c>
      <c r="D114" s="35">
        <v>-1.11E-4</v>
      </c>
      <c r="E114" s="35">
        <v>-4.5399999999999998E-4</v>
      </c>
      <c r="F114" s="35">
        <v>-9.0000000000000006E-5</v>
      </c>
      <c r="G114" s="35">
        <v>-1.2999999999999999E-4</v>
      </c>
      <c r="H114" s="35">
        <v>-4.6999999999999997E-5</v>
      </c>
      <c r="I114" s="35">
        <v>-5.3700000000000004E-4</v>
      </c>
      <c r="J114" s="35">
        <v>-1.03E-4</v>
      </c>
      <c r="K114" s="35">
        <v>-1.2999999999999999E-5</v>
      </c>
    </row>
    <row r="115" spans="1:11" ht="13.4" customHeight="1">
      <c r="A115" t="s">
        <v>51</v>
      </c>
      <c r="B115" t="s">
        <v>318</v>
      </c>
      <c r="C115" s="35">
        <v>-1E-4</v>
      </c>
      <c r="D115" s="35">
        <v>-7.2000000000000002E-5</v>
      </c>
      <c r="E115" s="35">
        <v>-1.9000000000000001E-4</v>
      </c>
      <c r="F115" s="35">
        <v>-7.3999999999999996E-5</v>
      </c>
      <c r="G115" s="35">
        <v>-8.5000000000000006E-5</v>
      </c>
      <c r="H115" s="35">
        <v>-2.3E-5</v>
      </c>
      <c r="I115" s="35">
        <v>-5.7600000000000001E-4</v>
      </c>
      <c r="J115" s="35">
        <v>0</v>
      </c>
      <c r="K115" s="35">
        <v>0</v>
      </c>
    </row>
    <row r="116" spans="1:11" ht="13.4" customHeight="1">
      <c r="A116" t="s">
        <v>52</v>
      </c>
      <c r="B116" t="s">
        <v>318</v>
      </c>
      <c r="C116" s="35">
        <v>-3.1000000000000001E-5</v>
      </c>
      <c r="D116" s="35">
        <v>-4.0000000000000003E-5</v>
      </c>
      <c r="E116" s="35">
        <v>-5.8E-5</v>
      </c>
      <c r="F116" s="35">
        <v>-1.4E-5</v>
      </c>
      <c r="G116" s="35">
        <v>-1.1E-5</v>
      </c>
      <c r="H116" s="35">
        <v>-1.1E-5</v>
      </c>
      <c r="I116" s="35">
        <v>0</v>
      </c>
      <c r="J116" s="35">
        <v>0</v>
      </c>
      <c r="K116" s="35">
        <v>0</v>
      </c>
    </row>
    <row r="117" spans="1:11" ht="13.4" customHeight="1">
      <c r="A117" t="s">
        <v>53</v>
      </c>
      <c r="B117" t="s">
        <v>318</v>
      </c>
      <c r="C117" s="35">
        <v>-8.5000000000000006E-5</v>
      </c>
      <c r="D117" s="35">
        <v>-1.7000000000000001E-4</v>
      </c>
      <c r="E117" s="35">
        <v>-6.9999999999999994E-5</v>
      </c>
      <c r="F117" s="35">
        <v>-2.3E-5</v>
      </c>
      <c r="G117" s="35">
        <v>-9.6000000000000002E-5</v>
      </c>
      <c r="H117" s="35">
        <v>-2.8E-5</v>
      </c>
      <c r="I117" s="35">
        <v>-2.0000000000000002E-5</v>
      </c>
      <c r="J117" s="35">
        <v>0</v>
      </c>
      <c r="K117" s="35">
        <v>0</v>
      </c>
    </row>
    <row r="118" spans="1:11" ht="13.4" customHeight="1">
      <c r="A118" t="s">
        <v>54</v>
      </c>
      <c r="B118" t="s">
        <v>318</v>
      </c>
      <c r="C118" s="35">
        <v>-1.55E-4</v>
      </c>
      <c r="D118" s="35">
        <v>-1.66E-4</v>
      </c>
      <c r="E118" s="35">
        <v>-1.7699999999999999E-4</v>
      </c>
      <c r="F118" s="35">
        <v>-1.44E-4</v>
      </c>
      <c r="G118" s="35">
        <v>-2.22E-4</v>
      </c>
      <c r="H118" s="35">
        <v>-9.3999999999999994E-5</v>
      </c>
      <c r="I118" s="35">
        <v>-2.3800000000000001E-4</v>
      </c>
      <c r="J118" s="35">
        <v>-9.6000000000000002E-5</v>
      </c>
      <c r="K118" s="35">
        <v>-5.8E-5</v>
      </c>
    </row>
    <row r="119" spans="1:11" ht="13.4" customHeight="1">
      <c r="A119" t="s">
        <v>55</v>
      </c>
      <c r="B119" t="s">
        <v>318</v>
      </c>
      <c r="C119" s="35">
        <v>-2.42E-4</v>
      </c>
      <c r="D119" s="35">
        <v>-2.2000000000000001E-4</v>
      </c>
      <c r="E119" s="35">
        <v>-2.8200000000000002E-4</v>
      </c>
      <c r="F119" s="35">
        <v>-4.6099999999999998E-4</v>
      </c>
      <c r="G119" s="35">
        <v>-9.3999999999999994E-5</v>
      </c>
      <c r="H119" s="35">
        <v>-2.5000000000000001E-5</v>
      </c>
      <c r="I119" s="35">
        <v>-5.3200000000000003E-4</v>
      </c>
      <c r="J119" s="35">
        <v>0</v>
      </c>
      <c r="K119" s="35">
        <v>-7.9999999999999996E-6</v>
      </c>
    </row>
    <row r="120" spans="1:11" ht="13.4" customHeight="1">
      <c r="A120" t="s">
        <v>56</v>
      </c>
      <c r="B120" t="s">
        <v>318</v>
      </c>
      <c r="C120" s="35">
        <v>-2.5599999999999999E-4</v>
      </c>
      <c r="D120" s="35">
        <v>-3.21E-4</v>
      </c>
      <c r="E120" s="35">
        <v>-2.9E-4</v>
      </c>
      <c r="F120" s="35">
        <v>-2.8499999999999999E-4</v>
      </c>
      <c r="G120" s="35">
        <v>-1.9699999999999999E-4</v>
      </c>
      <c r="H120" s="35">
        <v>-9.7999999999999997E-5</v>
      </c>
      <c r="I120" s="35">
        <v>-2.4000000000000001E-4</v>
      </c>
      <c r="J120" s="35">
        <v>-5.3000000000000001E-5</v>
      </c>
      <c r="K120" s="35">
        <v>-1.5E-5</v>
      </c>
    </row>
    <row r="121" spans="1:11" ht="13.4" customHeight="1">
      <c r="A121" t="s">
        <v>57</v>
      </c>
      <c r="B121" t="s">
        <v>318</v>
      </c>
      <c r="C121" s="35">
        <v>-7.4999999999999993E-5</v>
      </c>
      <c r="D121" s="35">
        <v>-8.8999999999999995E-5</v>
      </c>
      <c r="E121" s="35">
        <v>-8.7000000000000001E-5</v>
      </c>
      <c r="F121" s="35">
        <v>-7.6000000000000004E-5</v>
      </c>
      <c r="G121" s="35">
        <v>-5.1E-5</v>
      </c>
      <c r="H121" s="35">
        <v>-4.8000000000000001E-5</v>
      </c>
      <c r="I121" s="35">
        <v>-2.5000000000000001E-5</v>
      </c>
      <c r="J121" s="35">
        <v>-1.2400000000000001E-4</v>
      </c>
      <c r="K121" s="35">
        <v>0</v>
      </c>
    </row>
    <row r="122" spans="1:11" ht="13.4" customHeight="1">
      <c r="A122" t="s">
        <v>58</v>
      </c>
      <c r="B122" t="s">
        <v>318</v>
      </c>
      <c r="C122" s="35">
        <v>-1.13E-4</v>
      </c>
      <c r="D122" s="35">
        <v>-1.11E-4</v>
      </c>
      <c r="E122" s="35">
        <v>-1.1400000000000001E-4</v>
      </c>
      <c r="F122" s="35">
        <v>-1.21E-4</v>
      </c>
      <c r="G122" s="35">
        <v>-1.5200000000000001E-4</v>
      </c>
      <c r="H122" s="35">
        <v>-8.3999999999999995E-5</v>
      </c>
      <c r="I122" s="35">
        <v>-1.9000000000000001E-4</v>
      </c>
      <c r="J122" s="35">
        <v>-1.66E-4</v>
      </c>
      <c r="K122" s="35">
        <v>-4.1999999999999998E-5</v>
      </c>
    </row>
    <row r="123" spans="1:11" ht="13.4" customHeight="1">
      <c r="A123" t="s">
        <v>59</v>
      </c>
      <c r="B123" t="s">
        <v>318</v>
      </c>
      <c r="C123" s="35">
        <v>-2.0000000000000001E-4</v>
      </c>
      <c r="D123" s="35">
        <v>-1.6200000000000001E-4</v>
      </c>
      <c r="E123" s="35">
        <v>-1.9000000000000001E-4</v>
      </c>
      <c r="F123" s="35">
        <v>-2.8E-5</v>
      </c>
      <c r="G123" s="35">
        <v>-1.3159999999999999E-3</v>
      </c>
      <c r="H123" s="35">
        <v>-1.2E-4</v>
      </c>
      <c r="I123" s="35">
        <v>-3.8900000000000002E-4</v>
      </c>
      <c r="J123" s="35">
        <v>0</v>
      </c>
      <c r="K123" s="35">
        <v>-7.9999999999999996E-6</v>
      </c>
    </row>
    <row r="124" spans="1:11" ht="13.4" customHeight="1">
      <c r="A124" t="s">
        <v>60</v>
      </c>
      <c r="B124" t="s">
        <v>318</v>
      </c>
      <c r="C124" s="35">
        <v>-2.6999999999999999E-5</v>
      </c>
      <c r="D124" s="35">
        <v>-1.9000000000000001E-5</v>
      </c>
      <c r="E124" s="35">
        <v>-4.5000000000000003E-5</v>
      </c>
      <c r="F124" s="35">
        <v>-2.8E-5</v>
      </c>
      <c r="G124" s="35">
        <v>-5.5000000000000002E-5</v>
      </c>
      <c r="H124" s="35">
        <v>-1.4E-5</v>
      </c>
      <c r="I124" s="35">
        <v>0</v>
      </c>
      <c r="J124" s="35">
        <v>0</v>
      </c>
      <c r="K124" s="35">
        <v>0</v>
      </c>
    </row>
    <row r="125" spans="1:11" ht="13.4" customHeight="1">
      <c r="A125" t="s">
        <v>61</v>
      </c>
      <c r="B125" t="s">
        <v>318</v>
      </c>
      <c r="C125" s="35">
        <v>-3.8999999999999999E-5</v>
      </c>
      <c r="D125" s="35">
        <v>-3.6000000000000001E-5</v>
      </c>
      <c r="E125" s="35">
        <v>-5.5999999999999999E-5</v>
      </c>
      <c r="F125" s="35">
        <v>-5.8999999999999998E-5</v>
      </c>
      <c r="G125" s="35">
        <v>-2.3E-5</v>
      </c>
      <c r="H125" s="35">
        <v>-1.2999999999999999E-5</v>
      </c>
      <c r="I125" s="35">
        <v>0</v>
      </c>
      <c r="J125" s="35">
        <v>0</v>
      </c>
      <c r="K125" s="35">
        <v>0</v>
      </c>
    </row>
    <row r="126" spans="1:11" ht="13.4" customHeight="1">
      <c r="A126" t="s">
        <v>62</v>
      </c>
      <c r="B126" t="s">
        <v>318</v>
      </c>
      <c r="C126" s="35">
        <v>-1.13E-4</v>
      </c>
      <c r="D126" s="35">
        <v>-8.7999999999999998E-5</v>
      </c>
      <c r="E126" s="35">
        <v>-2.13E-4</v>
      </c>
      <c r="F126" s="35">
        <v>-8.8999999999999995E-5</v>
      </c>
      <c r="G126" s="35">
        <v>-1.06E-4</v>
      </c>
      <c r="H126" s="35">
        <v>-6.8999999999999997E-5</v>
      </c>
      <c r="I126" s="35">
        <v>-7.2999999999999999E-5</v>
      </c>
      <c r="J126" s="35">
        <v>-5.8999999999999998E-5</v>
      </c>
      <c r="K126" s="35">
        <v>0</v>
      </c>
    </row>
    <row r="127" spans="1:11" ht="13.4" customHeight="1">
      <c r="A127" t="s">
        <v>63</v>
      </c>
      <c r="B127" t="s">
        <v>318</v>
      </c>
      <c r="C127" s="35">
        <v>3.9999999999999998E-6</v>
      </c>
      <c r="D127" s="35">
        <v>1.9999999999999999E-6</v>
      </c>
      <c r="E127" s="35">
        <v>1.0000000000000001E-5</v>
      </c>
      <c r="F127" s="35">
        <v>3.0000000000000001E-6</v>
      </c>
      <c r="G127" s="35">
        <v>0</v>
      </c>
      <c r="H127" s="35">
        <v>0</v>
      </c>
      <c r="I127" s="35">
        <v>1.0000000000000001E-5</v>
      </c>
      <c r="J127" s="35">
        <v>0</v>
      </c>
      <c r="K127" s="35">
        <v>0</v>
      </c>
    </row>
    <row r="128" spans="1:11" ht="13.4" customHeight="1">
      <c r="A128" t="s">
        <v>64</v>
      </c>
      <c r="B128" t="s">
        <v>318</v>
      </c>
      <c r="C128" s="35">
        <v>-1.4899999999999999E-4</v>
      </c>
      <c r="D128" s="35">
        <v>-1.6699999999999999E-4</v>
      </c>
      <c r="E128" s="35">
        <v>-2.14E-4</v>
      </c>
      <c r="F128" s="35">
        <v>-1.22E-4</v>
      </c>
      <c r="G128" s="35">
        <v>-1.07E-4</v>
      </c>
      <c r="H128" s="35">
        <v>-8.0000000000000007E-5</v>
      </c>
      <c r="I128" s="35">
        <v>-6.9999999999999994E-5</v>
      </c>
      <c r="J128" s="35">
        <v>-1.5300000000000001E-4</v>
      </c>
      <c r="K128" s="35">
        <v>-5.5999999999999999E-5</v>
      </c>
    </row>
    <row r="129" spans="1:11" ht="13.4" customHeight="1">
      <c r="A129" t="s">
        <v>65</v>
      </c>
      <c r="B129" t="s">
        <v>318</v>
      </c>
      <c r="C129" s="35">
        <v>-2.5999999999999998E-5</v>
      </c>
      <c r="D129" s="35">
        <v>-2.3E-5</v>
      </c>
      <c r="E129" s="35">
        <v>-2.0999999999999999E-5</v>
      </c>
      <c r="F129" s="35">
        <v>-9.0000000000000002E-6</v>
      </c>
      <c r="G129" s="35">
        <v>-1.5300000000000001E-4</v>
      </c>
      <c r="H129" s="35">
        <v>-1.8E-5</v>
      </c>
      <c r="I129" s="35">
        <v>-7.1000000000000005E-5</v>
      </c>
      <c r="J129" s="35">
        <v>0</v>
      </c>
      <c r="K129" s="35">
        <v>-3.9999999999999998E-6</v>
      </c>
    </row>
    <row r="130" spans="1:11" ht="13.4" customHeight="1">
      <c r="A130" t="s">
        <v>66</v>
      </c>
      <c r="B130" t="s">
        <v>318</v>
      </c>
      <c r="C130" s="35">
        <v>-1.22E-4</v>
      </c>
      <c r="D130" s="35">
        <v>-8.8999999999999995E-5</v>
      </c>
      <c r="E130" s="35">
        <v>-1.21E-4</v>
      </c>
      <c r="F130" s="35">
        <v>-1.45E-4</v>
      </c>
      <c r="G130" s="35">
        <v>-2.3800000000000001E-4</v>
      </c>
      <c r="H130" s="35">
        <v>-9.7999999999999997E-5</v>
      </c>
      <c r="I130" s="35">
        <v>-5.2599999999999999E-4</v>
      </c>
      <c r="J130" s="35">
        <v>0</v>
      </c>
      <c r="K130" s="35">
        <v>-1.2E-5</v>
      </c>
    </row>
    <row r="131" spans="1:11" ht="13.4" customHeight="1">
      <c r="A131" t="s">
        <v>67</v>
      </c>
      <c r="B131" t="s">
        <v>318</v>
      </c>
      <c r="C131" s="35">
        <v>-8.2000000000000001E-5</v>
      </c>
      <c r="D131" s="35">
        <v>-9.3999999999999994E-5</v>
      </c>
      <c r="E131" s="35">
        <v>-8.6000000000000003E-5</v>
      </c>
      <c r="F131" s="35">
        <v>-8.6000000000000003E-5</v>
      </c>
      <c r="G131" s="35">
        <v>-9.5000000000000005E-5</v>
      </c>
      <c r="H131" s="35">
        <v>-4.6E-5</v>
      </c>
      <c r="I131" s="35">
        <v>-7.1000000000000005E-5</v>
      </c>
      <c r="J131" s="35">
        <v>-7.4999999999999993E-5</v>
      </c>
      <c r="K131" s="35">
        <v>-3.3000000000000003E-5</v>
      </c>
    </row>
    <row r="132" spans="1:11" ht="13.4" customHeight="1">
      <c r="A132" t="s">
        <v>68</v>
      </c>
      <c r="B132" t="s">
        <v>318</v>
      </c>
      <c r="C132" s="35">
        <v>-8.3999999999999995E-5</v>
      </c>
      <c r="D132" s="35">
        <v>-7.3999999999999996E-5</v>
      </c>
      <c r="E132" s="35">
        <v>-1.2999999999999999E-4</v>
      </c>
      <c r="F132" s="35">
        <v>-6.6000000000000005E-5</v>
      </c>
      <c r="G132" s="35">
        <v>-3.6999999999999998E-5</v>
      </c>
      <c r="H132" s="35">
        <v>-2.4000000000000001E-5</v>
      </c>
      <c r="I132" s="35">
        <v>-6.7400000000000001E-4</v>
      </c>
      <c r="J132" s="35">
        <v>0</v>
      </c>
      <c r="K132" s="35">
        <v>0</v>
      </c>
    </row>
    <row r="133" spans="1:11" ht="13.4" customHeight="1">
      <c r="A133" t="s">
        <v>69</v>
      </c>
      <c r="B133" t="s">
        <v>318</v>
      </c>
      <c r="C133" s="35">
        <v>-9.3999999999999994E-5</v>
      </c>
      <c r="D133" s="35">
        <v>-9.2E-5</v>
      </c>
      <c r="E133" s="35">
        <v>-1.6100000000000001E-4</v>
      </c>
      <c r="F133" s="35">
        <v>-6.0999999999999999E-5</v>
      </c>
      <c r="G133" s="35">
        <v>-2.0000000000000001E-4</v>
      </c>
      <c r="H133" s="35">
        <v>-2.6999999999999999E-5</v>
      </c>
      <c r="I133" s="35">
        <v>-1.7E-5</v>
      </c>
      <c r="J133" s="35">
        <v>0</v>
      </c>
      <c r="K133" s="35">
        <v>0</v>
      </c>
    </row>
    <row r="134" spans="1:11" ht="13.4" customHeight="1">
      <c r="A134" t="s">
        <v>70</v>
      </c>
      <c r="B134" t="s">
        <v>318</v>
      </c>
      <c r="C134" s="35">
        <v>-1.2E-4</v>
      </c>
      <c r="D134" s="35">
        <v>-1.35E-4</v>
      </c>
      <c r="E134" s="35">
        <v>-1.83E-4</v>
      </c>
      <c r="F134" s="35">
        <v>-8.8999999999999995E-5</v>
      </c>
      <c r="G134" s="35">
        <v>-9.8999999999999994E-5</v>
      </c>
      <c r="H134" s="35">
        <v>-5.8999999999999998E-5</v>
      </c>
      <c r="I134" s="35">
        <v>-7.2000000000000002E-5</v>
      </c>
      <c r="J134" s="35">
        <v>-8.3999999999999995E-5</v>
      </c>
      <c r="K134" s="35">
        <v>-3.4E-5</v>
      </c>
    </row>
    <row r="135" spans="1:11" ht="13.4" customHeight="1">
      <c r="A135" t="s">
        <v>71</v>
      </c>
      <c r="B135" t="s">
        <v>318</v>
      </c>
      <c r="C135" s="35">
        <v>-3.4200000000000002E-4</v>
      </c>
      <c r="D135" s="35">
        <v>-2.1699999999999999E-4</v>
      </c>
      <c r="E135" s="35">
        <v>-5.3499999999999999E-4</v>
      </c>
      <c r="F135" s="35">
        <v>-3.6200000000000002E-4</v>
      </c>
      <c r="G135" s="35">
        <v>-1.05E-4</v>
      </c>
      <c r="H135" s="35">
        <v>-4.6799999999999999E-4</v>
      </c>
      <c r="I135" s="35">
        <v>-8.1000000000000004E-5</v>
      </c>
      <c r="J135" s="35">
        <v>0</v>
      </c>
      <c r="K135" s="35">
        <v>0</v>
      </c>
    </row>
    <row r="136" spans="1:11" ht="13.4" customHeight="1">
      <c r="A136" t="s">
        <v>72</v>
      </c>
      <c r="B136" t="s">
        <v>318</v>
      </c>
      <c r="C136" s="35">
        <v>-3.8200000000000002E-4</v>
      </c>
      <c r="D136" s="35">
        <v>-4.6700000000000002E-4</v>
      </c>
      <c r="E136" s="35">
        <v>-6.9800000000000005E-4</v>
      </c>
      <c r="F136" s="35">
        <v>-1.7899999999999999E-4</v>
      </c>
      <c r="G136" s="35">
        <v>-1.5799999999999999E-4</v>
      </c>
      <c r="H136" s="35">
        <v>-1.3100000000000001E-4</v>
      </c>
      <c r="I136" s="35">
        <v>-2.03E-4</v>
      </c>
      <c r="J136" s="35">
        <v>-1.03E-4</v>
      </c>
      <c r="K136" s="35">
        <v>-2.0999999999999999E-5</v>
      </c>
    </row>
    <row r="137" spans="1:11" ht="13.4" customHeight="1">
      <c r="A137" t="s">
        <v>73</v>
      </c>
      <c r="B137" t="s">
        <v>318</v>
      </c>
      <c r="C137" s="35">
        <v>-2.0999999999999999E-5</v>
      </c>
      <c r="D137" s="35">
        <v>-5.7000000000000003E-5</v>
      </c>
      <c r="E137" s="35">
        <v>-5.0000000000000004E-6</v>
      </c>
      <c r="F137" s="35">
        <v>-7.9999999999999996E-6</v>
      </c>
      <c r="G137" s="35">
        <v>-1.0000000000000001E-5</v>
      </c>
      <c r="H137" s="35">
        <v>0</v>
      </c>
      <c r="I137" s="35">
        <v>0</v>
      </c>
      <c r="J137" s="35">
        <v>0</v>
      </c>
      <c r="K137" s="35">
        <v>0</v>
      </c>
    </row>
    <row r="138" spans="1:11" ht="13.4" customHeight="1">
      <c r="A138" t="s">
        <v>74</v>
      </c>
      <c r="B138" t="s">
        <v>318</v>
      </c>
      <c r="C138" s="35">
        <v>-4.4799999999999999E-4</v>
      </c>
      <c r="D138" s="35">
        <v>-3.1399999999999999E-4</v>
      </c>
      <c r="E138" s="35">
        <v>-4.0499999999999998E-4</v>
      </c>
      <c r="F138" s="35">
        <v>-6.2699999999999995E-4</v>
      </c>
      <c r="G138" s="35">
        <v>-1.83E-4</v>
      </c>
      <c r="H138" s="35">
        <v>-7.5900000000000002E-4</v>
      </c>
      <c r="I138" s="35">
        <v>-1.92E-4</v>
      </c>
      <c r="J138" s="35">
        <v>-4.84E-4</v>
      </c>
      <c r="K138" s="35">
        <v>-1.7E-5</v>
      </c>
    </row>
    <row r="139" spans="1:11" ht="13.4" customHeight="1">
      <c r="A139" t="s">
        <v>75</v>
      </c>
      <c r="B139" t="s">
        <v>318</v>
      </c>
      <c r="C139" s="35">
        <v>-1.9900000000000001E-4</v>
      </c>
      <c r="D139" s="35">
        <v>-2.6699999999999998E-4</v>
      </c>
      <c r="E139" s="35">
        <v>-3.0299999999999999E-4</v>
      </c>
      <c r="F139" s="35">
        <v>-1.2300000000000001E-4</v>
      </c>
      <c r="G139" s="35">
        <v>-1.5699999999999999E-4</v>
      </c>
      <c r="H139" s="35">
        <v>-6.3999999999999997E-5</v>
      </c>
      <c r="I139" s="35">
        <v>-2.9E-5</v>
      </c>
      <c r="J139" s="35">
        <v>0</v>
      </c>
      <c r="K139" s="35">
        <v>0</v>
      </c>
    </row>
    <row r="140" spans="1:11" ht="13.4" customHeight="1">
      <c r="A140" t="s">
        <v>76</v>
      </c>
      <c r="B140" t="s">
        <v>318</v>
      </c>
      <c r="C140" s="35">
        <v>-2.9999999999999997E-4</v>
      </c>
      <c r="D140" s="35">
        <v>-2.5700000000000001E-4</v>
      </c>
      <c r="E140" s="35">
        <v>-4.9299999999999995E-4</v>
      </c>
      <c r="F140" s="35">
        <v>-2.7399999999999999E-4</v>
      </c>
      <c r="G140" s="35">
        <v>-3.3199999999999999E-4</v>
      </c>
      <c r="H140" s="35">
        <v>-1.7699999999999999E-4</v>
      </c>
      <c r="I140" s="35">
        <v>-1.16E-4</v>
      </c>
      <c r="J140" s="35">
        <v>-2.03E-4</v>
      </c>
      <c r="K140" s="35">
        <v>-2.3E-5</v>
      </c>
    </row>
    <row r="141" spans="1:11" ht="13.4" customHeight="1">
      <c r="A141" t="s">
        <v>77</v>
      </c>
      <c r="B141" t="s">
        <v>318</v>
      </c>
      <c r="C141" s="35">
        <v>-4.3000000000000002E-5</v>
      </c>
      <c r="D141" s="35">
        <v>-3.4E-5</v>
      </c>
      <c r="E141" s="35">
        <v>-5.7000000000000003E-5</v>
      </c>
      <c r="F141" s="35">
        <v>-5.1E-5</v>
      </c>
      <c r="G141" s="35">
        <v>-1.7E-5</v>
      </c>
      <c r="H141" s="35">
        <v>-5.5000000000000002E-5</v>
      </c>
      <c r="I141" s="35">
        <v>0</v>
      </c>
      <c r="J141" s="35">
        <v>0</v>
      </c>
      <c r="K141" s="35">
        <v>0</v>
      </c>
    </row>
    <row r="142" spans="1:11" ht="13.4" customHeight="1">
      <c r="A142" t="s">
        <v>78</v>
      </c>
      <c r="B142" t="s">
        <v>318</v>
      </c>
      <c r="C142" s="35">
        <v>-9.7999999999999997E-5</v>
      </c>
      <c r="D142" s="35">
        <v>-1.03E-4</v>
      </c>
      <c r="E142" s="35">
        <v>-1.22E-4</v>
      </c>
      <c r="F142" s="35">
        <v>-8.7000000000000001E-5</v>
      </c>
      <c r="G142" s="35">
        <v>-2.2499999999999999E-4</v>
      </c>
      <c r="H142" s="35">
        <v>-3.6000000000000001E-5</v>
      </c>
      <c r="I142" s="35">
        <v>-5.1E-5</v>
      </c>
      <c r="J142" s="35">
        <v>-6.4999999999999994E-5</v>
      </c>
      <c r="K142" s="35">
        <v>-2.4000000000000001E-5</v>
      </c>
    </row>
    <row r="143" spans="1:11" ht="13.4" customHeight="1">
      <c r="A143" t="s">
        <v>79</v>
      </c>
      <c r="B143" t="s">
        <v>318</v>
      </c>
      <c r="C143" s="35">
        <v>-3.0000000000000001E-5</v>
      </c>
      <c r="D143" s="35">
        <v>-3.1000000000000001E-5</v>
      </c>
      <c r="E143" s="35">
        <v>-2.9E-5</v>
      </c>
      <c r="F143" s="35">
        <v>-1.1E-5</v>
      </c>
      <c r="G143" s="35">
        <v>-2.6999999999999999E-5</v>
      </c>
      <c r="H143" s="35">
        <v>-4.3000000000000002E-5</v>
      </c>
      <c r="I143" s="35">
        <v>-2.9E-5</v>
      </c>
      <c r="J143" s="35">
        <v>-2.5500000000000002E-4</v>
      </c>
      <c r="K143" s="35">
        <v>0</v>
      </c>
    </row>
    <row r="144" spans="1:11" ht="13.4" customHeight="1">
      <c r="A144" t="s">
        <v>80</v>
      </c>
      <c r="B144" t="s">
        <v>318</v>
      </c>
      <c r="C144" s="35">
        <v>-5.1E-5</v>
      </c>
      <c r="D144" s="35">
        <v>-5.5999999999999999E-5</v>
      </c>
      <c r="E144" s="35">
        <v>-3.3000000000000003E-5</v>
      </c>
      <c r="F144" s="35">
        <v>-7.1000000000000005E-5</v>
      </c>
      <c r="G144" s="35">
        <v>-4.5000000000000003E-5</v>
      </c>
      <c r="H144" s="35">
        <v>-5.0000000000000002E-5</v>
      </c>
      <c r="I144" s="35">
        <v>-7.4999999999999993E-5</v>
      </c>
      <c r="J144" s="35">
        <v>-1.5999999999999999E-5</v>
      </c>
      <c r="K144" s="35">
        <v>-1.0000000000000001E-5</v>
      </c>
    </row>
    <row r="145" spans="1:11" ht="13.4" customHeight="1">
      <c r="A145" t="s">
        <v>81</v>
      </c>
      <c r="B145" t="s">
        <v>318</v>
      </c>
      <c r="C145" s="35">
        <v>-1.0000000000000001E-5</v>
      </c>
      <c r="D145" s="35">
        <v>-9.0000000000000002E-6</v>
      </c>
      <c r="E145" s="35">
        <v>-1.2E-5</v>
      </c>
      <c r="F145" s="35">
        <v>-1.2E-5</v>
      </c>
      <c r="G145" s="35">
        <v>-7.9999999999999996E-6</v>
      </c>
      <c r="H145" s="35">
        <v>-5.0000000000000004E-6</v>
      </c>
      <c r="I145" s="35">
        <v>-1.1E-5</v>
      </c>
      <c r="J145" s="35">
        <v>-9.0000000000000002E-6</v>
      </c>
      <c r="K145" s="35">
        <v>-9.9999999999999995E-7</v>
      </c>
    </row>
    <row r="146" spans="1:11" ht="13.4" customHeight="1">
      <c r="A146" t="s">
        <v>82</v>
      </c>
      <c r="B146" t="s">
        <v>318</v>
      </c>
      <c r="C146" s="35">
        <v>-5.1E-5</v>
      </c>
      <c r="D146" s="35">
        <v>-4.6E-5</v>
      </c>
      <c r="E146" s="35">
        <v>-6.0000000000000002E-5</v>
      </c>
      <c r="F146" s="35">
        <v>-6.2000000000000003E-5</v>
      </c>
      <c r="G146" s="35">
        <v>-4.3999999999999999E-5</v>
      </c>
      <c r="H146" s="35">
        <v>-2.5999999999999998E-5</v>
      </c>
      <c r="I146" s="35">
        <v>-4.3999999999999999E-5</v>
      </c>
      <c r="J146" s="35">
        <v>-2.34E-4</v>
      </c>
      <c r="K146" s="35">
        <v>-1.1E-5</v>
      </c>
    </row>
    <row r="147" spans="1:11" ht="13.4" customHeight="1">
      <c r="A147" t="s">
        <v>83</v>
      </c>
      <c r="B147" t="s">
        <v>318</v>
      </c>
      <c r="C147" s="35">
        <v>-2.13E-4</v>
      </c>
      <c r="D147" s="35">
        <v>-2.8699999999999998E-4</v>
      </c>
      <c r="E147" s="35">
        <v>-1.8000000000000001E-4</v>
      </c>
      <c r="F147" s="35">
        <v>-1.7799999999999999E-4</v>
      </c>
      <c r="G147" s="35">
        <v>-3.4200000000000002E-4</v>
      </c>
      <c r="H147" s="35">
        <v>-1.4999999999999999E-4</v>
      </c>
      <c r="I147" s="35">
        <v>-1.6200000000000001E-4</v>
      </c>
      <c r="J147" s="35">
        <v>-6.8999999999999997E-5</v>
      </c>
      <c r="K147" s="35">
        <v>-1.5E-5</v>
      </c>
    </row>
    <row r="148" spans="1:11" ht="13.4" customHeight="1">
      <c r="A148" t="s">
        <v>84</v>
      </c>
      <c r="B148" t="s">
        <v>318</v>
      </c>
      <c r="C148" s="35">
        <v>-5.2300000000000003E-4</v>
      </c>
      <c r="D148" s="35">
        <v>-1.9799999999999999E-4</v>
      </c>
      <c r="E148" s="35">
        <v>-1.8900000000000001E-4</v>
      </c>
      <c r="F148" s="35">
        <v>-6.8599999999999998E-4</v>
      </c>
      <c r="G148" s="35">
        <v>-3.4499999999999998E-4</v>
      </c>
      <c r="H148" s="35">
        <v>-1.5790000000000001E-3</v>
      </c>
      <c r="I148" s="35">
        <v>-1.382E-3</v>
      </c>
      <c r="J148" s="35">
        <v>-5.0100000000000003E-4</v>
      </c>
      <c r="K148" s="35">
        <v>-1.0000000000000001E-5</v>
      </c>
    </row>
    <row r="149" spans="1:11" ht="13.4" customHeight="1">
      <c r="A149" t="s">
        <v>85</v>
      </c>
      <c r="B149" t="s">
        <v>318</v>
      </c>
      <c r="C149" s="35">
        <v>-3.4E-5</v>
      </c>
      <c r="D149" s="35">
        <v>-2.9E-5</v>
      </c>
      <c r="E149" s="35">
        <v>-1.4E-5</v>
      </c>
      <c r="F149" s="35">
        <v>-3.6999999999999998E-5</v>
      </c>
      <c r="G149" s="35">
        <v>0</v>
      </c>
      <c r="H149" s="35">
        <v>0</v>
      </c>
      <c r="I149" s="35">
        <v>0</v>
      </c>
      <c r="J149" s="35">
        <v>-1.158E-3</v>
      </c>
      <c r="K149" s="35">
        <v>0</v>
      </c>
    </row>
    <row r="150" spans="1:11" ht="13.4" customHeight="1">
      <c r="A150" t="s">
        <v>86</v>
      </c>
      <c r="B150" t="s">
        <v>318</v>
      </c>
      <c r="C150" s="35">
        <v>-3.1E-4</v>
      </c>
      <c r="D150" s="35">
        <v>-2.4499999999999999E-4</v>
      </c>
      <c r="E150" s="35">
        <v>-3.2499999999999999E-4</v>
      </c>
      <c r="F150" s="35">
        <v>-4.3899999999999999E-4</v>
      </c>
      <c r="G150" s="35">
        <v>-3.7399999999999998E-4</v>
      </c>
      <c r="H150" s="35">
        <v>-2.5700000000000001E-4</v>
      </c>
      <c r="I150" s="35">
        <v>-3.86E-4</v>
      </c>
      <c r="J150" s="35">
        <v>-4.4299999999999998E-4</v>
      </c>
      <c r="K150" s="35">
        <v>-3.8999999999999999E-5</v>
      </c>
    </row>
    <row r="151" spans="1:11" ht="13.4" customHeight="1">
      <c r="A151" t="s">
        <v>87</v>
      </c>
      <c r="B151" t="s">
        <v>318</v>
      </c>
      <c r="C151" s="35">
        <v>-9.1000000000000003E-5</v>
      </c>
      <c r="D151" s="35">
        <v>-6.3E-5</v>
      </c>
      <c r="E151" s="35">
        <v>-1.15E-4</v>
      </c>
      <c r="F151" s="35">
        <v>-1.11E-4</v>
      </c>
      <c r="G151" s="35">
        <v>-1.8200000000000001E-4</v>
      </c>
      <c r="H151" s="35">
        <v>-7.8999999999999996E-5</v>
      </c>
      <c r="I151" s="35">
        <v>-3.1999999999999999E-5</v>
      </c>
      <c r="J151" s="35">
        <v>0</v>
      </c>
      <c r="K151" s="35">
        <v>-1.2999999999999999E-5</v>
      </c>
    </row>
    <row r="152" spans="1:11" ht="13.4" customHeight="1">
      <c r="A152" t="s">
        <v>88</v>
      </c>
      <c r="B152" t="s">
        <v>318</v>
      </c>
      <c r="C152" s="35">
        <v>-1.6799999999999999E-4</v>
      </c>
      <c r="D152" s="35">
        <v>-1.45E-4</v>
      </c>
      <c r="E152" s="35">
        <v>-2.1499999999999999E-4</v>
      </c>
      <c r="F152" s="35">
        <v>-1.9000000000000001E-4</v>
      </c>
      <c r="G152" s="35">
        <v>-1.16E-4</v>
      </c>
      <c r="H152" s="35">
        <v>-1.7699999999999999E-4</v>
      </c>
      <c r="I152" s="35">
        <v>-8.7000000000000001E-5</v>
      </c>
      <c r="J152" s="35">
        <v>0</v>
      </c>
      <c r="K152" s="35">
        <v>-1.5999999999999999E-5</v>
      </c>
    </row>
    <row r="153" spans="1:11" ht="13.4" customHeight="1">
      <c r="A153" t="s">
        <v>89</v>
      </c>
      <c r="B153" t="s">
        <v>318</v>
      </c>
      <c r="C153" s="35">
        <v>-4.3300000000000001E-4</v>
      </c>
      <c r="D153" s="35">
        <v>-2.1000000000000001E-4</v>
      </c>
      <c r="E153" s="35">
        <v>-9.3499999999999996E-4</v>
      </c>
      <c r="F153" s="35">
        <v>-4.9399999999999997E-4</v>
      </c>
      <c r="G153" s="35">
        <v>-3.77E-4</v>
      </c>
      <c r="H153" s="35">
        <v>-1.74E-4</v>
      </c>
      <c r="I153" s="35">
        <v>-9.2999999999999997E-5</v>
      </c>
      <c r="J153" s="35">
        <v>-2.3499999999999999E-4</v>
      </c>
      <c r="K153" s="35">
        <v>-1.4E-5</v>
      </c>
    </row>
    <row r="154" spans="1:11" ht="13.4" customHeight="1">
      <c r="A154" t="s">
        <v>90</v>
      </c>
      <c r="B154" t="s">
        <v>318</v>
      </c>
      <c r="C154" s="35">
        <v>-2.0000000000000001E-4</v>
      </c>
      <c r="D154" s="35">
        <v>-1.4200000000000001E-4</v>
      </c>
      <c r="E154" s="35">
        <v>-7.6000000000000004E-5</v>
      </c>
      <c r="F154" s="35">
        <v>-1.3799999999999999E-4</v>
      </c>
      <c r="G154" s="35">
        <v>-8.4000000000000003E-4</v>
      </c>
      <c r="H154" s="35">
        <v>-3.3799999999999998E-4</v>
      </c>
      <c r="I154" s="35">
        <v>-3.0299999999999999E-4</v>
      </c>
      <c r="J154" s="35">
        <v>-5.5800000000000001E-4</v>
      </c>
      <c r="K154" s="35">
        <v>-6.4999999999999994E-5</v>
      </c>
    </row>
    <row r="155" spans="1:11" ht="13.4" customHeight="1">
      <c r="A155" t="s">
        <v>91</v>
      </c>
      <c r="B155" t="s">
        <v>318</v>
      </c>
      <c r="C155" s="35">
        <v>-1.01E-4</v>
      </c>
      <c r="D155" s="35">
        <v>-1.2300000000000001E-4</v>
      </c>
      <c r="E155" s="35">
        <v>-1.11E-4</v>
      </c>
      <c r="F155" s="35">
        <v>-9.6000000000000002E-5</v>
      </c>
      <c r="G155" s="35">
        <v>-5.8E-5</v>
      </c>
      <c r="H155" s="35">
        <v>-9.1000000000000003E-5</v>
      </c>
      <c r="I155" s="35">
        <v>0</v>
      </c>
      <c r="J155" s="35">
        <v>0</v>
      </c>
      <c r="K155" s="35">
        <v>0</v>
      </c>
    </row>
    <row r="156" spans="1:11" ht="13.4" customHeight="1">
      <c r="A156" t="s">
        <v>92</v>
      </c>
      <c r="B156" t="s">
        <v>318</v>
      </c>
      <c r="C156" s="35">
        <v>-2.2900000000000001E-4</v>
      </c>
      <c r="D156" s="35">
        <v>-1.7000000000000001E-4</v>
      </c>
      <c r="E156" s="35">
        <v>-1.8699999999999999E-4</v>
      </c>
      <c r="F156" s="35">
        <v>-4.5800000000000002E-4</v>
      </c>
      <c r="G156" s="35">
        <v>-1.5899999999999999E-4</v>
      </c>
      <c r="H156" s="35">
        <v>-9.7999999999999997E-5</v>
      </c>
      <c r="I156" s="35">
        <v>-2.4000000000000001E-5</v>
      </c>
      <c r="J156" s="35">
        <v>-1.181E-3</v>
      </c>
      <c r="K156" s="35">
        <v>-2.4699999999999999E-4</v>
      </c>
    </row>
    <row r="157" spans="1:11" ht="13.4" customHeight="1">
      <c r="A157" t="s">
        <v>93</v>
      </c>
      <c r="B157" t="s">
        <v>318</v>
      </c>
      <c r="C157" s="35">
        <v>-6.02E-4</v>
      </c>
      <c r="D157" s="35">
        <v>-9.9200000000000004E-4</v>
      </c>
      <c r="E157" s="35">
        <v>-5.4000000000000001E-4</v>
      </c>
      <c r="F157" s="35">
        <v>-3.6600000000000001E-4</v>
      </c>
      <c r="G157" s="35">
        <v>-6.6200000000000005E-4</v>
      </c>
      <c r="H157" s="35">
        <v>-2.23E-4</v>
      </c>
      <c r="I157" s="35">
        <v>-1.05E-4</v>
      </c>
      <c r="J157" s="35">
        <v>-2.23E-4</v>
      </c>
      <c r="K157" s="35">
        <v>-6.3400000000000001E-4</v>
      </c>
    </row>
    <row r="158" spans="1:11" ht="13.4" customHeight="1">
      <c r="A158" t="s">
        <v>94</v>
      </c>
      <c r="B158" t="s">
        <v>318</v>
      </c>
      <c r="C158" s="35">
        <v>-1.34E-4</v>
      </c>
      <c r="D158" s="35">
        <v>-1.64E-4</v>
      </c>
      <c r="E158" s="35">
        <v>-1.7000000000000001E-4</v>
      </c>
      <c r="F158" s="35">
        <v>-1.1400000000000001E-4</v>
      </c>
      <c r="G158" s="35">
        <v>-9.7999999999999997E-5</v>
      </c>
      <c r="H158" s="35">
        <v>-6.9999999999999994E-5</v>
      </c>
      <c r="I158" s="35">
        <v>-3.0000000000000001E-5</v>
      </c>
      <c r="J158" s="35">
        <v>-2.6499999999999999E-4</v>
      </c>
      <c r="K158" s="35">
        <v>-9.0000000000000002E-6</v>
      </c>
    </row>
    <row r="159" spans="1:11" ht="13.4" customHeight="1">
      <c r="A159" t="s">
        <v>95</v>
      </c>
      <c r="B159" t="s">
        <v>318</v>
      </c>
      <c r="C159" s="35">
        <v>-6.9999999999999999E-6</v>
      </c>
      <c r="D159" s="35">
        <v>-9.0000000000000002E-6</v>
      </c>
      <c r="E159" s="35">
        <v>-5.0000000000000004E-6</v>
      </c>
      <c r="F159" s="35">
        <v>-3.9999999999999998E-6</v>
      </c>
      <c r="G159" s="35">
        <v>-2.0999999999999999E-5</v>
      </c>
      <c r="H159" s="35">
        <v>-3.9999999999999998E-6</v>
      </c>
      <c r="I159" s="35">
        <v>0</v>
      </c>
      <c r="J159" s="35">
        <v>0</v>
      </c>
      <c r="K159" s="35">
        <v>-9.9999999999999995E-7</v>
      </c>
    </row>
    <row r="160" spans="1:11" ht="13.4" customHeight="1">
      <c r="A160" t="s">
        <v>96</v>
      </c>
      <c r="B160" t="s">
        <v>318</v>
      </c>
      <c r="C160" s="35">
        <v>-5.31E-4</v>
      </c>
      <c r="D160" s="35">
        <v>-5.1699999999999999E-4</v>
      </c>
      <c r="E160" s="35">
        <v>-4.3100000000000001E-4</v>
      </c>
      <c r="F160" s="35">
        <v>-6.2100000000000002E-4</v>
      </c>
      <c r="G160" s="35">
        <v>-3.9599999999999998E-4</v>
      </c>
      <c r="H160" s="35">
        <v>-7.7099999999999998E-4</v>
      </c>
      <c r="I160" s="35">
        <v>-2.72E-4</v>
      </c>
      <c r="J160" s="35">
        <v>-2.6600000000000001E-4</v>
      </c>
      <c r="K160" s="35">
        <v>-2.5000000000000001E-5</v>
      </c>
    </row>
    <row r="161" spans="1:11" ht="13.4" customHeight="1">
      <c r="A161" t="s">
        <v>97</v>
      </c>
      <c r="B161" t="s">
        <v>318</v>
      </c>
      <c r="C161" s="35">
        <v>-6.9999999999999994E-5</v>
      </c>
      <c r="D161" s="35">
        <v>-5.8999999999999998E-5</v>
      </c>
      <c r="E161" s="35">
        <v>-9.8999999999999994E-5</v>
      </c>
      <c r="F161" s="35">
        <v>-8.1000000000000004E-5</v>
      </c>
      <c r="G161" s="35">
        <v>-6.3999999999999997E-5</v>
      </c>
      <c r="H161" s="35">
        <v>-4.6999999999999997E-5</v>
      </c>
      <c r="I161" s="35">
        <v>-4.3000000000000002E-5</v>
      </c>
      <c r="J161" s="35">
        <v>-5.5000000000000002E-5</v>
      </c>
      <c r="K161" s="35">
        <v>-1.0000000000000001E-5</v>
      </c>
    </row>
    <row r="162" spans="1:11" ht="13.4" customHeight="1">
      <c r="A162" t="s">
        <v>98</v>
      </c>
      <c r="B162" t="s">
        <v>318</v>
      </c>
      <c r="C162" s="35">
        <v>-1.8699999999999999E-4</v>
      </c>
      <c r="D162" s="35">
        <v>-1.34E-4</v>
      </c>
      <c r="E162" s="35">
        <v>-2.7399999999999999E-4</v>
      </c>
      <c r="F162" s="35">
        <v>-1.47E-4</v>
      </c>
      <c r="G162" s="35">
        <v>-1.5699999999999999E-4</v>
      </c>
      <c r="H162" s="35">
        <v>-2.2499999999999999E-4</v>
      </c>
      <c r="I162" s="35">
        <v>-9.5000000000000005E-5</v>
      </c>
      <c r="J162" s="35">
        <v>0</v>
      </c>
      <c r="K162" s="35">
        <v>-3.6699999999999998E-4</v>
      </c>
    </row>
    <row r="163" spans="1:11" ht="13.4" customHeight="1">
      <c r="A163" t="s">
        <v>99</v>
      </c>
      <c r="B163" t="s">
        <v>317</v>
      </c>
      <c r="C163" s="35">
        <v>-2.4699999999999999E-4</v>
      </c>
      <c r="D163" s="35">
        <v>-1.6699999999999999E-4</v>
      </c>
      <c r="E163" s="35">
        <v>-2.3499999999999999E-4</v>
      </c>
      <c r="F163" s="35">
        <v>-3.9599999999999998E-4</v>
      </c>
      <c r="G163" s="35">
        <v>-2.4399999999999999E-4</v>
      </c>
      <c r="H163" s="35">
        <v>-2.1499999999999999E-4</v>
      </c>
      <c r="I163" s="35">
        <v>-6.9099999999999999E-4</v>
      </c>
      <c r="J163" s="35">
        <v>-3.6200000000000002E-4</v>
      </c>
      <c r="K163" s="35">
        <v>-8.5000000000000006E-5</v>
      </c>
    </row>
    <row r="164" spans="1:11" ht="13.4" customHeight="1">
      <c r="A164" t="s">
        <v>100</v>
      </c>
      <c r="B164" t="s">
        <v>317</v>
      </c>
      <c r="C164" s="35">
        <v>-1.294E-3</v>
      </c>
      <c r="D164" s="35">
        <v>-1.078E-3</v>
      </c>
      <c r="E164" s="35">
        <v>-1.523E-3</v>
      </c>
      <c r="F164" s="35">
        <v>-1.6149999999999999E-3</v>
      </c>
      <c r="G164" s="35">
        <v>-2.1180000000000001E-3</v>
      </c>
      <c r="H164" s="35">
        <v>-7.18E-4</v>
      </c>
      <c r="I164" s="35">
        <v>-1.289E-3</v>
      </c>
      <c r="J164" s="35">
        <v>-1.2669999999999999E-3</v>
      </c>
      <c r="K164" s="35">
        <v>-1.106E-3</v>
      </c>
    </row>
    <row r="165" spans="1:11" ht="13.4" customHeight="1">
      <c r="A165" t="s">
        <v>101</v>
      </c>
      <c r="B165" t="s">
        <v>317</v>
      </c>
      <c r="C165" s="35">
        <v>-1.35E-4</v>
      </c>
      <c r="D165" s="35">
        <v>-7.3999999999999996E-5</v>
      </c>
      <c r="E165" s="35">
        <v>-1.8699999999999999E-4</v>
      </c>
      <c r="F165" s="35">
        <v>-1.17E-4</v>
      </c>
      <c r="G165" s="35">
        <v>-1.75E-4</v>
      </c>
      <c r="H165" s="35">
        <v>-1.9699999999999999E-4</v>
      </c>
      <c r="I165" s="35">
        <v>-1.2E-4</v>
      </c>
      <c r="J165" s="35">
        <v>-1.15E-4</v>
      </c>
      <c r="K165" s="35">
        <v>-8.7000000000000001E-5</v>
      </c>
    </row>
    <row r="166" spans="1:11" ht="13.4" customHeight="1">
      <c r="A166" t="s">
        <v>102</v>
      </c>
      <c r="B166" t="s">
        <v>317</v>
      </c>
      <c r="C166" s="35">
        <v>-5.71E-4</v>
      </c>
      <c r="D166" s="35">
        <v>-5.0799999999999999E-4</v>
      </c>
      <c r="E166" s="35">
        <v>-6.3199999999999997E-4</v>
      </c>
      <c r="F166" s="35">
        <v>-5.7600000000000001E-4</v>
      </c>
      <c r="G166" s="35">
        <v>-8.7500000000000002E-4</v>
      </c>
      <c r="H166" s="35">
        <v>-4.9799999999999996E-4</v>
      </c>
      <c r="I166" s="35">
        <v>-5.8200000000000005E-4</v>
      </c>
      <c r="J166" s="35">
        <v>-1.5899999999999999E-4</v>
      </c>
      <c r="K166" s="35">
        <v>-7.5699999999999997E-4</v>
      </c>
    </row>
    <row r="167" spans="1:11" ht="13.4" customHeight="1">
      <c r="A167" t="s">
        <v>103</v>
      </c>
      <c r="B167" t="s">
        <v>317</v>
      </c>
      <c r="C167" s="35">
        <v>-2.3599999999999999E-4</v>
      </c>
      <c r="D167" s="35">
        <v>-2.24E-4</v>
      </c>
      <c r="E167" s="35">
        <v>-2.4399999999999999E-4</v>
      </c>
      <c r="F167" s="35">
        <v>-2.7999999999999998E-4</v>
      </c>
      <c r="G167" s="35">
        <v>-3.88E-4</v>
      </c>
      <c r="H167" s="35">
        <v>-1.6899999999999999E-4</v>
      </c>
      <c r="I167" s="35">
        <v>-1.6200000000000001E-4</v>
      </c>
      <c r="J167" s="35">
        <v>-1.2999999999999999E-4</v>
      </c>
      <c r="K167" s="35">
        <v>-1.37E-4</v>
      </c>
    </row>
    <row r="168" spans="1:11" ht="13.4" customHeight="1">
      <c r="A168" t="s">
        <v>104</v>
      </c>
      <c r="B168" t="s">
        <v>316</v>
      </c>
      <c r="C168" s="35">
        <v>-1.9000000000000001E-4</v>
      </c>
      <c r="D168" s="35">
        <v>-2.2000000000000001E-4</v>
      </c>
      <c r="E168" s="35">
        <v>-2.2699999999999999E-4</v>
      </c>
      <c r="F168" s="35">
        <v>-1.7000000000000001E-4</v>
      </c>
      <c r="G168" s="35">
        <v>-1.56E-4</v>
      </c>
      <c r="H168" s="35">
        <v>-1.07E-4</v>
      </c>
      <c r="I168" s="35">
        <v>-2.03E-4</v>
      </c>
      <c r="J168" s="35">
        <v>-9.7999999999999997E-5</v>
      </c>
      <c r="K168" s="35">
        <v>-2.22E-4</v>
      </c>
    </row>
    <row r="169" spans="1:11" ht="13.4" customHeight="1">
      <c r="A169" t="s">
        <v>105</v>
      </c>
      <c r="B169" t="s">
        <v>316</v>
      </c>
      <c r="C169" s="35">
        <v>6.4999999999999994E-5</v>
      </c>
      <c r="D169" s="35">
        <v>7.2999999999999999E-5</v>
      </c>
      <c r="E169" s="35">
        <v>7.3999999999999996E-5</v>
      </c>
      <c r="F169" s="35">
        <v>6.3E-5</v>
      </c>
      <c r="G169" s="35">
        <v>6.3999999999999997E-5</v>
      </c>
      <c r="H169" s="35">
        <v>3.6000000000000001E-5</v>
      </c>
      <c r="I169" s="35">
        <v>4.6E-5</v>
      </c>
      <c r="J169" s="35">
        <v>5.1E-5</v>
      </c>
      <c r="K169" s="35">
        <v>1.0399999999999999E-4</v>
      </c>
    </row>
    <row r="170" spans="1:11" ht="13.4" customHeight="1">
      <c r="A170" t="s">
        <v>106</v>
      </c>
      <c r="B170" t="s">
        <v>316</v>
      </c>
      <c r="C170" s="35">
        <v>-1.3200000000000001E-4</v>
      </c>
      <c r="D170" s="35">
        <v>-1.3100000000000001E-4</v>
      </c>
      <c r="E170" s="35">
        <v>-1.35E-4</v>
      </c>
      <c r="F170" s="35">
        <v>-1.3899999999999999E-4</v>
      </c>
      <c r="G170" s="35">
        <v>-1.26E-4</v>
      </c>
      <c r="H170" s="35">
        <v>-1.4200000000000001E-4</v>
      </c>
      <c r="I170" s="35">
        <v>-9.2E-5</v>
      </c>
      <c r="J170" s="35">
        <v>-1.3300000000000001E-4</v>
      </c>
      <c r="K170" s="35">
        <v>-5.1999999999999997E-5</v>
      </c>
    </row>
    <row r="171" spans="1:11" ht="13.4" customHeight="1">
      <c r="A171" t="s">
        <v>107</v>
      </c>
      <c r="B171" t="s">
        <v>316</v>
      </c>
      <c r="C171" s="35">
        <v>-2.7079999999999999E-3</v>
      </c>
      <c r="D171" s="35">
        <v>-2.6940000000000002E-3</v>
      </c>
      <c r="E171" s="35">
        <v>-2.898E-3</v>
      </c>
      <c r="F171" s="35">
        <v>-2.872E-3</v>
      </c>
      <c r="G171" s="35">
        <v>-2.9870000000000001E-3</v>
      </c>
      <c r="H171" s="35">
        <v>-2.0370000000000002E-3</v>
      </c>
      <c r="I171" s="35">
        <v>-2.879E-3</v>
      </c>
      <c r="J171" s="35">
        <v>-2.9450000000000001E-3</v>
      </c>
      <c r="K171" s="35">
        <v>-3.143E-3</v>
      </c>
    </row>
    <row r="172" spans="1:11" ht="13.4" customHeight="1">
      <c r="A172" t="s">
        <v>108</v>
      </c>
      <c r="B172" t="s">
        <v>315</v>
      </c>
      <c r="C172" s="35">
        <v>-4.2209999999999999E-3</v>
      </c>
      <c r="D172" s="35">
        <v>-4.215E-3</v>
      </c>
      <c r="E172" s="35">
        <v>-4.7790000000000003E-3</v>
      </c>
      <c r="F172" s="35">
        <v>-4.1739999999999998E-3</v>
      </c>
      <c r="G172" s="35">
        <v>-4.8529999999999997E-3</v>
      </c>
      <c r="H172" s="35">
        <v>-3.3059999999999999E-3</v>
      </c>
      <c r="I172" s="35">
        <v>-4.8469999999999997E-3</v>
      </c>
      <c r="J172" s="35">
        <v>-3.7200000000000002E-3</v>
      </c>
      <c r="K172" s="35">
        <v>-3.042E-3</v>
      </c>
    </row>
    <row r="173" spans="1:11" ht="13.4" customHeight="1">
      <c r="A173" t="s">
        <v>109</v>
      </c>
      <c r="B173" t="s">
        <v>314</v>
      </c>
      <c r="C173" s="35">
        <v>-1.58E-3</v>
      </c>
      <c r="D173" s="35">
        <v>-1.6639999999999999E-3</v>
      </c>
      <c r="E173" s="35">
        <v>-1.7719999999999999E-3</v>
      </c>
      <c r="F173" s="35">
        <v>-1.5510000000000001E-3</v>
      </c>
      <c r="G173" s="35">
        <v>-1.8259999999999999E-3</v>
      </c>
      <c r="H173" s="35">
        <v>-1.0809999999999999E-3</v>
      </c>
      <c r="I173" s="35">
        <v>-1.737E-3</v>
      </c>
      <c r="J173" s="35">
        <v>-1.253E-3</v>
      </c>
      <c r="K173" s="35">
        <v>-1.3569999999999999E-3</v>
      </c>
    </row>
    <row r="174" spans="1:11" ht="13.4" customHeight="1">
      <c r="A174" t="s">
        <v>110</v>
      </c>
      <c r="B174" t="s">
        <v>313</v>
      </c>
      <c r="C174" s="35">
        <v>-1.023E-3</v>
      </c>
      <c r="D174" s="35">
        <v>-1.0740000000000001E-3</v>
      </c>
      <c r="E174" s="35">
        <v>-7.9299999999999998E-4</v>
      </c>
      <c r="F174" s="35">
        <v>-1.312E-3</v>
      </c>
      <c r="G174" s="35">
        <v>-1.199E-3</v>
      </c>
      <c r="H174" s="35">
        <v>-7.2800000000000002E-4</v>
      </c>
      <c r="I174" s="35">
        <v>-1.5460000000000001E-3</v>
      </c>
      <c r="J174" s="35">
        <v>-2.3960000000000001E-3</v>
      </c>
      <c r="K174" s="35">
        <v>-6.38E-4</v>
      </c>
    </row>
    <row r="175" spans="1:11" ht="13.4" customHeight="1">
      <c r="A175" t="s">
        <v>111</v>
      </c>
      <c r="B175" t="s">
        <v>313</v>
      </c>
      <c r="C175" s="35">
        <v>-1.3240000000000001E-3</v>
      </c>
      <c r="D175" s="35">
        <v>-1.4760000000000001E-3</v>
      </c>
      <c r="E175" s="35">
        <v>-1.237E-3</v>
      </c>
      <c r="F175" s="35">
        <v>-1.4350000000000001E-3</v>
      </c>
      <c r="G175" s="35">
        <v>-1.5579999999999999E-3</v>
      </c>
      <c r="H175" s="35">
        <v>-9.2900000000000003E-4</v>
      </c>
      <c r="I175" s="35">
        <v>-1.338E-3</v>
      </c>
      <c r="J175" s="35">
        <v>-1.263E-3</v>
      </c>
      <c r="K175" s="35">
        <v>-1.189E-3</v>
      </c>
    </row>
    <row r="176" spans="1:11" ht="13.4" customHeight="1">
      <c r="A176" t="s">
        <v>112</v>
      </c>
      <c r="B176" t="s">
        <v>312</v>
      </c>
      <c r="C176" s="35">
        <v>-1.6670000000000001E-3</v>
      </c>
      <c r="D176" s="35">
        <v>-1.616E-3</v>
      </c>
      <c r="E176" s="35">
        <v>-1.732E-3</v>
      </c>
      <c r="F176" s="35">
        <v>-1.848E-3</v>
      </c>
      <c r="G176" s="35">
        <v>-1.9780000000000002E-3</v>
      </c>
      <c r="H176" s="35">
        <v>-1.421E-3</v>
      </c>
      <c r="I176" s="35">
        <v>-2.019E-3</v>
      </c>
      <c r="J176" s="35">
        <v>-1.238E-3</v>
      </c>
      <c r="K176" s="35">
        <v>-9.3999999999999997E-4</v>
      </c>
    </row>
    <row r="177" spans="1:11" ht="13.4" customHeight="1">
      <c r="A177" t="s">
        <v>113</v>
      </c>
      <c r="B177" t="s">
        <v>312</v>
      </c>
      <c r="C177" s="35">
        <v>-7.0299999999999996E-4</v>
      </c>
      <c r="D177" s="35">
        <v>-7.18E-4</v>
      </c>
      <c r="E177" s="35">
        <v>-5.3899999999999998E-4</v>
      </c>
      <c r="F177" s="35">
        <v>-7.5900000000000002E-4</v>
      </c>
      <c r="G177" s="35">
        <v>-2.0699999999999999E-4</v>
      </c>
      <c r="H177" s="35">
        <v>-1.222E-3</v>
      </c>
      <c r="I177" s="35">
        <v>-1.56E-4</v>
      </c>
      <c r="J177" s="35">
        <v>-1.74E-4</v>
      </c>
      <c r="K177" s="35">
        <v>-1.21E-4</v>
      </c>
    </row>
    <row r="178" spans="1:11" ht="13.4" customHeight="1">
      <c r="A178" t="s">
        <v>114</v>
      </c>
      <c r="B178" t="s">
        <v>312</v>
      </c>
      <c r="C178" s="35">
        <v>-3.48E-4</v>
      </c>
      <c r="D178" s="35">
        <v>-3.1500000000000001E-4</v>
      </c>
      <c r="E178" s="35">
        <v>-2.43E-4</v>
      </c>
      <c r="F178" s="35">
        <v>-4.1599999999999997E-4</v>
      </c>
      <c r="G178" s="35">
        <v>-4.8700000000000002E-4</v>
      </c>
      <c r="H178" s="35">
        <v>-3.6499999999999998E-4</v>
      </c>
      <c r="I178" s="35">
        <v>-1.1429999999999999E-3</v>
      </c>
      <c r="J178" s="35">
        <v>-7.1599999999999995E-4</v>
      </c>
      <c r="K178" s="35">
        <v>-4.6999999999999997E-5</v>
      </c>
    </row>
    <row r="179" spans="1:11" ht="13.4" customHeight="1">
      <c r="A179" t="s">
        <v>115</v>
      </c>
      <c r="B179" t="s">
        <v>312</v>
      </c>
      <c r="C179" s="35">
        <v>-3.4299999999999999E-4</v>
      </c>
      <c r="D179" s="35">
        <v>-4.3300000000000001E-4</v>
      </c>
      <c r="E179" s="35">
        <v>-2.5799999999999998E-4</v>
      </c>
      <c r="F179" s="35">
        <v>-4.0400000000000001E-4</v>
      </c>
      <c r="G179" s="35">
        <v>-2.6899999999999998E-4</v>
      </c>
      <c r="H179" s="35">
        <v>-2.7399999999999999E-4</v>
      </c>
      <c r="I179" s="35">
        <v>-1.44E-4</v>
      </c>
      <c r="J179" s="35">
        <v>-5.4500000000000002E-4</v>
      </c>
      <c r="K179" s="35">
        <v>-1.07E-4</v>
      </c>
    </row>
    <row r="180" spans="1:11" ht="13.4" customHeight="1">
      <c r="A180" t="s">
        <v>116</v>
      </c>
      <c r="B180" t="s">
        <v>312</v>
      </c>
      <c r="C180" s="35">
        <v>-4.2099999999999999E-4</v>
      </c>
      <c r="D180" s="35">
        <v>-4.6200000000000001E-4</v>
      </c>
      <c r="E180" s="35">
        <v>-5.5099999999999995E-4</v>
      </c>
      <c r="F180" s="35">
        <v>-3.8000000000000002E-4</v>
      </c>
      <c r="G180" s="35">
        <v>-3.6400000000000001E-4</v>
      </c>
      <c r="H180" s="35">
        <v>-2.4399999999999999E-4</v>
      </c>
      <c r="I180" s="35">
        <v>-4.28E-4</v>
      </c>
      <c r="J180" s="35">
        <v>-1.83E-4</v>
      </c>
      <c r="K180" s="35">
        <v>-2.5900000000000001E-4</v>
      </c>
    </row>
    <row r="181" spans="1:11" ht="13.4" customHeight="1">
      <c r="A181" t="s">
        <v>117</v>
      </c>
      <c r="B181" t="s">
        <v>312</v>
      </c>
      <c r="C181" s="35">
        <v>-1.9759999999999999E-3</v>
      </c>
      <c r="D181" s="35">
        <v>-2.2190000000000001E-3</v>
      </c>
      <c r="E181" s="35">
        <v>-2.1120000000000002E-3</v>
      </c>
      <c r="F181" s="35">
        <v>-2.1719999999999999E-3</v>
      </c>
      <c r="G181" s="35">
        <v>-1.477E-3</v>
      </c>
      <c r="H181" s="35">
        <v>-1.4630000000000001E-3</v>
      </c>
      <c r="I181" s="35">
        <v>-1.178E-3</v>
      </c>
      <c r="J181" s="35">
        <v>-1.5889999999999999E-3</v>
      </c>
      <c r="K181" s="35">
        <v>-7.54E-4</v>
      </c>
    </row>
    <row r="182" spans="1:11" ht="13.4" customHeight="1">
      <c r="A182" t="s">
        <v>118</v>
      </c>
      <c r="B182" t="s">
        <v>311</v>
      </c>
      <c r="C182" s="35">
        <v>-3.2200000000000002E-4</v>
      </c>
      <c r="D182" s="35">
        <v>-5.2400000000000005E-4</v>
      </c>
      <c r="E182" s="35">
        <v>-3.4699999999999998E-4</v>
      </c>
      <c r="F182" s="35">
        <v>-1.54E-4</v>
      </c>
      <c r="G182" s="35">
        <v>-1.6699999999999999E-4</v>
      </c>
      <c r="H182" s="35">
        <v>-9.6000000000000002E-5</v>
      </c>
      <c r="I182" s="35">
        <v>-4.4000000000000002E-4</v>
      </c>
      <c r="J182" s="35">
        <v>-3.4999999999999997E-5</v>
      </c>
      <c r="K182" s="35">
        <v>-5.8399999999999999E-4</v>
      </c>
    </row>
    <row r="183" spans="1:11" ht="13.4" customHeight="1">
      <c r="A183" t="s">
        <v>119</v>
      </c>
      <c r="B183" t="s">
        <v>311</v>
      </c>
      <c r="C183" s="35">
        <v>-1.26E-4</v>
      </c>
      <c r="D183" s="35">
        <v>-1.95E-4</v>
      </c>
      <c r="E183" s="35">
        <v>-1.2799999999999999E-4</v>
      </c>
      <c r="F183" s="35">
        <v>-1E-4</v>
      </c>
      <c r="G183" s="35">
        <v>-1.12E-4</v>
      </c>
      <c r="H183" s="35">
        <v>-3.4E-5</v>
      </c>
      <c r="I183" s="35">
        <v>-7.6000000000000004E-5</v>
      </c>
      <c r="J183" s="35">
        <v>-6.2000000000000003E-5</v>
      </c>
      <c r="K183" s="35">
        <v>-4.6999999999999997E-5</v>
      </c>
    </row>
    <row r="184" spans="1:11" ht="13.4" customHeight="1">
      <c r="A184" t="s">
        <v>120</v>
      </c>
      <c r="B184" t="s">
        <v>311</v>
      </c>
      <c r="C184" s="35">
        <v>-2.0100000000000001E-4</v>
      </c>
      <c r="D184" s="35">
        <v>-3.4099999999999999E-4</v>
      </c>
      <c r="E184" s="35">
        <v>-1.4200000000000001E-4</v>
      </c>
      <c r="F184" s="35">
        <v>-1.1E-4</v>
      </c>
      <c r="G184" s="35">
        <v>-1.5699999999999999E-4</v>
      </c>
      <c r="H184" s="35">
        <v>-1.1900000000000001E-4</v>
      </c>
      <c r="I184" s="35">
        <v>-3.1700000000000001E-4</v>
      </c>
      <c r="J184" s="35">
        <v>-1.05E-4</v>
      </c>
      <c r="K184" s="35">
        <v>-2.1800000000000001E-4</v>
      </c>
    </row>
    <row r="185" spans="1:11" ht="13.4" customHeight="1">
      <c r="A185" t="s">
        <v>121</v>
      </c>
      <c r="B185" t="s">
        <v>311</v>
      </c>
      <c r="C185" s="35">
        <v>-5.0100000000000003E-4</v>
      </c>
      <c r="D185" s="35">
        <v>-7.7800000000000005E-4</v>
      </c>
      <c r="E185" s="35">
        <v>-5.1999999999999995E-4</v>
      </c>
      <c r="F185" s="35">
        <v>-2.9599999999999998E-4</v>
      </c>
      <c r="G185" s="35">
        <v>-3.8299999999999999E-4</v>
      </c>
      <c r="H185" s="35">
        <v>-2.0000000000000001E-4</v>
      </c>
      <c r="I185" s="35">
        <v>-5.1500000000000005E-4</v>
      </c>
      <c r="J185" s="35">
        <v>-5.1E-5</v>
      </c>
      <c r="K185" s="35">
        <v>-6.38E-4</v>
      </c>
    </row>
    <row r="186" spans="1:11" ht="13.4" customHeight="1">
      <c r="A186" t="s">
        <v>122</v>
      </c>
      <c r="B186" t="s">
        <v>311</v>
      </c>
      <c r="C186" s="35">
        <v>-9.4300000000000004E-4</v>
      </c>
      <c r="D186" s="35">
        <v>-1.1000000000000001E-3</v>
      </c>
      <c r="E186" s="35">
        <v>-1.47E-3</v>
      </c>
      <c r="F186" s="35">
        <v>-4.9799999999999996E-4</v>
      </c>
      <c r="G186" s="35">
        <v>-8.5999999999999998E-4</v>
      </c>
      <c r="H186" s="35">
        <v>-3.5500000000000001E-4</v>
      </c>
      <c r="I186" s="35">
        <v>-1.338E-3</v>
      </c>
      <c r="J186" s="35">
        <v>-1.6000000000000001E-4</v>
      </c>
      <c r="K186" s="35">
        <v>-1.2210000000000001E-3</v>
      </c>
    </row>
    <row r="187" spans="1:11" ht="13.4" customHeight="1">
      <c r="A187" t="s">
        <v>123</v>
      </c>
      <c r="B187" t="s">
        <v>311</v>
      </c>
      <c r="C187" s="35">
        <v>-7.7999999999999999E-5</v>
      </c>
      <c r="D187" s="35">
        <v>-5.0000000000000002E-5</v>
      </c>
      <c r="E187" s="35">
        <v>-8.7999999999999998E-5</v>
      </c>
      <c r="F187" s="35">
        <v>-6.6000000000000005E-5</v>
      </c>
      <c r="G187" s="35">
        <v>-7.3999999999999996E-5</v>
      </c>
      <c r="H187" s="35">
        <v>-3.8000000000000002E-5</v>
      </c>
      <c r="I187" s="35">
        <v>-3.4200000000000002E-4</v>
      </c>
      <c r="J187" s="35">
        <v>-4.3999999999999999E-5</v>
      </c>
      <c r="K187" s="35">
        <v>-6.4800000000000003E-4</v>
      </c>
    </row>
    <row r="188" spans="1:11" ht="13.4" customHeight="1">
      <c r="A188" t="s">
        <v>124</v>
      </c>
      <c r="B188" t="s">
        <v>310</v>
      </c>
      <c r="C188" s="35">
        <v>-4.8910000000000004E-3</v>
      </c>
      <c r="D188" s="35">
        <v>-6.5079999999999999E-3</v>
      </c>
      <c r="E188" s="35">
        <v>-6.3080000000000002E-3</v>
      </c>
      <c r="F188" s="35">
        <v>-3.0959999999999998E-3</v>
      </c>
      <c r="G188" s="35">
        <v>-4.8209999999999998E-3</v>
      </c>
      <c r="H188" s="35">
        <v>-2.3770000000000002E-3</v>
      </c>
      <c r="I188" s="35">
        <v>-3.3519999999999999E-3</v>
      </c>
      <c r="J188" s="35">
        <v>-1.598E-3</v>
      </c>
      <c r="K188" s="35">
        <v>-1.487E-3</v>
      </c>
    </row>
    <row r="189" spans="1:11" ht="13.4" customHeight="1">
      <c r="A189" t="s">
        <v>125</v>
      </c>
      <c r="B189" t="s">
        <v>310</v>
      </c>
      <c r="C189" s="35">
        <v>-4.4299999999999998E-4</v>
      </c>
      <c r="D189" s="35">
        <v>-5.3899999999999998E-4</v>
      </c>
      <c r="E189" s="35">
        <v>-5.0600000000000005E-4</v>
      </c>
      <c r="F189" s="35">
        <v>-4.37E-4</v>
      </c>
      <c r="G189" s="35">
        <v>-3.97E-4</v>
      </c>
      <c r="H189" s="35">
        <v>-2.2699999999999999E-4</v>
      </c>
      <c r="I189" s="35">
        <v>-3.1799999999999998E-4</v>
      </c>
      <c r="J189" s="35">
        <v>-1.74E-4</v>
      </c>
      <c r="K189" s="35">
        <v>-2.31E-4</v>
      </c>
    </row>
    <row r="190" spans="1:11" ht="13.4" customHeight="1">
      <c r="A190" t="s">
        <v>126</v>
      </c>
      <c r="B190" t="s">
        <v>310</v>
      </c>
      <c r="C190" s="35">
        <v>-1.743E-3</v>
      </c>
      <c r="D190" s="35">
        <v>-2.4759999999999999E-3</v>
      </c>
      <c r="E190" s="35">
        <v>-1.8129999999999999E-3</v>
      </c>
      <c r="F190" s="35">
        <v>-1.421E-3</v>
      </c>
      <c r="G190" s="35">
        <v>-1.1540000000000001E-3</v>
      </c>
      <c r="H190" s="35">
        <v>-9.3199999999999999E-4</v>
      </c>
      <c r="I190" s="35">
        <v>-1.0280000000000001E-3</v>
      </c>
      <c r="J190" s="35">
        <v>-5.2599999999999999E-4</v>
      </c>
      <c r="K190" s="35">
        <v>-1.2849999999999999E-3</v>
      </c>
    </row>
    <row r="191" spans="1:11" ht="13.4" customHeight="1">
      <c r="A191" t="s">
        <v>127</v>
      </c>
      <c r="B191" t="s">
        <v>309</v>
      </c>
      <c r="C191" s="35">
        <v>-6.29E-4</v>
      </c>
      <c r="D191" s="35">
        <v>-7.4100000000000001E-4</v>
      </c>
      <c r="E191" s="35">
        <v>-5.53E-4</v>
      </c>
      <c r="F191" s="35">
        <v>-7.9299999999999998E-4</v>
      </c>
      <c r="G191" s="35">
        <v>-4.0200000000000001E-4</v>
      </c>
      <c r="H191" s="35">
        <v>-5.0900000000000001E-4</v>
      </c>
      <c r="I191" s="35">
        <v>-2.9399999999999999E-4</v>
      </c>
      <c r="J191" s="35">
        <v>-3.5199999999999999E-4</v>
      </c>
      <c r="K191" s="35">
        <v>-1.7899999999999999E-4</v>
      </c>
    </row>
    <row r="192" spans="1:11" ht="13.4" customHeight="1">
      <c r="A192" t="s">
        <v>128</v>
      </c>
      <c r="B192" t="s">
        <v>309</v>
      </c>
      <c r="C192" s="35">
        <v>-4.104E-3</v>
      </c>
      <c r="D192" s="35">
        <v>-4.3839999999999999E-3</v>
      </c>
      <c r="E192" s="35">
        <v>-4.4710000000000001E-3</v>
      </c>
      <c r="F192" s="35">
        <v>-4.0660000000000002E-3</v>
      </c>
      <c r="G192" s="35">
        <v>-4.8190000000000004E-3</v>
      </c>
      <c r="H192" s="35">
        <v>-2.771E-3</v>
      </c>
      <c r="I192" s="35">
        <v>-4.5909999999999996E-3</v>
      </c>
      <c r="J192" s="35">
        <v>-3.4889999999999999E-3</v>
      </c>
      <c r="K192" s="35">
        <v>-3.6419999999999998E-3</v>
      </c>
    </row>
    <row r="193" spans="1:11" ht="13.4" customHeight="1">
      <c r="A193" t="s">
        <v>129</v>
      </c>
      <c r="B193" t="s">
        <v>309</v>
      </c>
      <c r="C193" s="35">
        <v>-2.0479999999999999E-3</v>
      </c>
      <c r="D193" s="35">
        <v>-3.2009999999999999E-3</v>
      </c>
      <c r="E193" s="35">
        <v>-2.1359999999999999E-3</v>
      </c>
      <c r="F193" s="35">
        <v>-1.6980000000000001E-3</v>
      </c>
      <c r="G193" s="35">
        <v>-8.61E-4</v>
      </c>
      <c r="H193" s="35">
        <v>-7.7099999999999998E-4</v>
      </c>
      <c r="I193" s="35">
        <v>-5.2999999999999998E-4</v>
      </c>
      <c r="J193" s="35">
        <v>-4.1800000000000002E-4</v>
      </c>
      <c r="K193" s="35">
        <v>-9.7000000000000005E-4</v>
      </c>
    </row>
    <row r="194" spans="1:11" ht="13.4" customHeight="1">
      <c r="A194" t="s">
        <v>130</v>
      </c>
      <c r="B194" t="s">
        <v>308</v>
      </c>
      <c r="C194" s="35">
        <v>-4.9769999999999997E-3</v>
      </c>
      <c r="D194" s="35">
        <v>-5.6389999999999999E-3</v>
      </c>
      <c r="E194" s="35">
        <v>-5.5830000000000003E-3</v>
      </c>
      <c r="F194" s="35">
        <v>-4.4029999999999998E-3</v>
      </c>
      <c r="G194" s="35">
        <v>-3.898E-3</v>
      </c>
      <c r="H194" s="35">
        <v>-3.9950000000000003E-3</v>
      </c>
      <c r="I194" s="35">
        <v>-2.575E-3</v>
      </c>
      <c r="J194" s="35">
        <v>-3.7039999999999998E-3</v>
      </c>
      <c r="K194" s="35">
        <v>-5.8520000000000004E-3</v>
      </c>
    </row>
    <row r="195" spans="1:11" ht="13.4" customHeight="1">
      <c r="A195" t="s">
        <v>131</v>
      </c>
      <c r="B195" t="s">
        <v>308</v>
      </c>
      <c r="C195" s="35">
        <v>-1.407E-3</v>
      </c>
      <c r="D195" s="35">
        <v>-1.9620000000000002E-3</v>
      </c>
      <c r="E195" s="35">
        <v>-1.758E-3</v>
      </c>
      <c r="F195" s="35">
        <v>-8.8800000000000001E-4</v>
      </c>
      <c r="G195" s="35">
        <v>-8.1899999999999996E-4</v>
      </c>
      <c r="H195" s="35">
        <v>-5.4900000000000001E-4</v>
      </c>
      <c r="I195" s="35">
        <v>-3.0299999999999999E-4</v>
      </c>
      <c r="J195" s="35">
        <v>-6.6299999999999996E-4</v>
      </c>
      <c r="K195" s="35">
        <v>-2.7599999999999999E-3</v>
      </c>
    </row>
    <row r="196" spans="1:11" ht="13.4" customHeight="1">
      <c r="A196" t="s">
        <v>132</v>
      </c>
      <c r="B196" t="s">
        <v>307</v>
      </c>
      <c r="C196" s="35">
        <v>-3.2490000000000002E-3</v>
      </c>
      <c r="D196" s="35">
        <v>-4.0280000000000003E-3</v>
      </c>
      <c r="E196" s="35">
        <v>-3.6089999999999998E-3</v>
      </c>
      <c r="F196" s="35">
        <v>-2.9250000000000001E-3</v>
      </c>
      <c r="G196" s="35">
        <v>-2.5920000000000001E-3</v>
      </c>
      <c r="H196" s="35">
        <v>-1.9949999999999998E-3</v>
      </c>
      <c r="I196" s="35">
        <v>-1.624E-3</v>
      </c>
      <c r="J196" s="35">
        <v>-1.7060000000000001E-3</v>
      </c>
      <c r="K196" s="35">
        <v>-3.0850000000000001E-3</v>
      </c>
    </row>
    <row r="197" spans="1:11" ht="13.4" customHeight="1">
      <c r="A197" t="s">
        <v>133</v>
      </c>
      <c r="B197" t="s">
        <v>307</v>
      </c>
      <c r="C197" s="35">
        <v>-5.2800000000000004E-4</v>
      </c>
      <c r="D197" s="35">
        <v>-5.9699999999999998E-4</v>
      </c>
      <c r="E197" s="35">
        <v>-6.6399999999999999E-4</v>
      </c>
      <c r="F197" s="35">
        <v>-4.0299999999999998E-4</v>
      </c>
      <c r="G197" s="35">
        <v>-5.5900000000000004E-4</v>
      </c>
      <c r="H197" s="35">
        <v>-3.5399999999999999E-4</v>
      </c>
      <c r="I197" s="35">
        <v>-2.9E-4</v>
      </c>
      <c r="J197" s="35">
        <v>-3.68E-4</v>
      </c>
      <c r="K197" s="35">
        <v>-4.9600000000000002E-4</v>
      </c>
    </row>
    <row r="198" spans="1:11" ht="13.4" customHeight="1">
      <c r="A198" t="s">
        <v>134</v>
      </c>
      <c r="B198" t="s">
        <v>306</v>
      </c>
      <c r="C198" s="35">
        <v>-2.9550000000000002E-3</v>
      </c>
      <c r="D198" s="35">
        <v>-2.503E-3</v>
      </c>
      <c r="E198" s="35">
        <v>-2.836E-3</v>
      </c>
      <c r="F198" s="35">
        <v>-2.7179999999999999E-3</v>
      </c>
      <c r="G198" s="35">
        <v>-3.0360000000000001E-3</v>
      </c>
      <c r="H198" s="35">
        <v>-1.794E-3</v>
      </c>
      <c r="I198" s="35">
        <v>-4.4409999999999996E-3</v>
      </c>
      <c r="J198" s="35">
        <v>-5.8089999999999999E-3</v>
      </c>
      <c r="K198" s="35">
        <v>-1.9768999999999998E-2</v>
      </c>
    </row>
    <row r="199" spans="1:11" ht="13.4" customHeight="1">
      <c r="A199" t="s">
        <v>135</v>
      </c>
      <c r="B199" t="s">
        <v>306</v>
      </c>
      <c r="C199" s="35">
        <v>-9.59E-4</v>
      </c>
      <c r="D199" s="35">
        <v>-8.4199999999999998E-4</v>
      </c>
      <c r="E199" s="35">
        <v>-9.5100000000000002E-4</v>
      </c>
      <c r="F199" s="35">
        <v>-9.59E-4</v>
      </c>
      <c r="G199" s="35">
        <v>-1.1919999999999999E-3</v>
      </c>
      <c r="H199" s="35">
        <v>-6.4999999999999997E-4</v>
      </c>
      <c r="I199" s="35">
        <v>-1.2849999999999999E-3</v>
      </c>
      <c r="J199" s="35">
        <v>-1.7619999999999999E-3</v>
      </c>
      <c r="K199" s="35">
        <v>-3.9249999999999997E-3</v>
      </c>
    </row>
    <row r="200" spans="1:11" ht="13.4" customHeight="1">
      <c r="A200" t="s">
        <v>136</v>
      </c>
      <c r="B200" t="s">
        <v>306</v>
      </c>
      <c r="C200" s="35">
        <v>-1.042E-3</v>
      </c>
      <c r="D200" s="35">
        <v>-8.6799999999999996E-4</v>
      </c>
      <c r="E200" s="35">
        <v>-1.17E-3</v>
      </c>
      <c r="F200" s="35">
        <v>-1.06E-3</v>
      </c>
      <c r="G200" s="35">
        <v>-1.189E-3</v>
      </c>
      <c r="H200" s="35">
        <v>-9.2500000000000004E-4</v>
      </c>
      <c r="I200" s="35">
        <v>-1.273E-3</v>
      </c>
      <c r="J200" s="35">
        <v>-1.9400000000000001E-3</v>
      </c>
      <c r="K200" s="35">
        <v>-1.9E-3</v>
      </c>
    </row>
    <row r="201" spans="1:11" ht="13.4" customHeight="1">
      <c r="A201" t="s">
        <v>137</v>
      </c>
      <c r="B201" t="s">
        <v>305</v>
      </c>
      <c r="C201" s="35">
        <v>-2.33E-3</v>
      </c>
      <c r="D201" s="35">
        <v>-2.2889999999999998E-3</v>
      </c>
      <c r="E201" s="35">
        <v>-2.336E-3</v>
      </c>
      <c r="F201" s="35">
        <v>-2.5600000000000002E-3</v>
      </c>
      <c r="G201" s="35">
        <v>-3.0950000000000001E-3</v>
      </c>
      <c r="H201" s="35">
        <v>-1.7440000000000001E-3</v>
      </c>
      <c r="I201" s="35">
        <v>-3.0209999999999998E-3</v>
      </c>
      <c r="J201" s="35">
        <v>-2.905E-3</v>
      </c>
      <c r="K201" s="35">
        <v>-2.065E-3</v>
      </c>
    </row>
    <row r="202" spans="1:11" ht="13.4" customHeight="1">
      <c r="A202" t="s">
        <v>138</v>
      </c>
      <c r="B202" t="s">
        <v>305</v>
      </c>
      <c r="C202" s="35">
        <v>-2.8119999999999998E-3</v>
      </c>
      <c r="D202" s="35">
        <v>-2.849E-3</v>
      </c>
      <c r="E202" s="35">
        <v>-3.2569999999999999E-3</v>
      </c>
      <c r="F202" s="35">
        <v>-2.5899999999999999E-3</v>
      </c>
      <c r="G202" s="35">
        <v>-3.529E-3</v>
      </c>
      <c r="H202" s="35">
        <v>-1.7160000000000001E-3</v>
      </c>
      <c r="I202" s="35">
        <v>-3.3470000000000001E-3</v>
      </c>
      <c r="J202" s="35">
        <v>-2.2899999999999999E-3</v>
      </c>
      <c r="K202" s="35">
        <v>-5.2459999999999998E-3</v>
      </c>
    </row>
    <row r="203" spans="1:11" ht="13.4" customHeight="1">
      <c r="A203" t="s">
        <v>139</v>
      </c>
      <c r="B203" t="s">
        <v>304</v>
      </c>
      <c r="C203" s="35">
        <v>-2.7900000000000001E-4</v>
      </c>
      <c r="D203" s="35">
        <v>-2.6800000000000001E-4</v>
      </c>
      <c r="E203" s="35">
        <v>-3.1700000000000001E-4</v>
      </c>
      <c r="F203" s="35">
        <v>-2.7999999999999998E-4</v>
      </c>
      <c r="G203" s="35">
        <v>-3.5E-4</v>
      </c>
      <c r="H203" s="35">
        <v>-2.0100000000000001E-4</v>
      </c>
      <c r="I203" s="35">
        <v>-2.3699999999999999E-4</v>
      </c>
      <c r="J203" s="35">
        <v>-3.21E-4</v>
      </c>
      <c r="K203" s="35">
        <v>-3.9899999999999999E-4</v>
      </c>
    </row>
    <row r="204" spans="1:11" ht="13.4" customHeight="1">
      <c r="A204" t="s">
        <v>140</v>
      </c>
      <c r="B204" t="s">
        <v>304</v>
      </c>
      <c r="C204" s="35">
        <v>-3.2239999999999999E-3</v>
      </c>
      <c r="D204" s="35">
        <v>-2.7920000000000002E-3</v>
      </c>
      <c r="E204" s="35">
        <v>-3.4090000000000001E-3</v>
      </c>
      <c r="F204" s="35">
        <v>-3.6489999999999999E-3</v>
      </c>
      <c r="G204" s="35">
        <v>-4.4169999999999999E-3</v>
      </c>
      <c r="H204" s="35">
        <v>-2.4870000000000001E-3</v>
      </c>
      <c r="I204" s="35">
        <v>-4.9789999999999999E-3</v>
      </c>
      <c r="J204" s="35">
        <v>-3.8679999999999999E-3</v>
      </c>
      <c r="K204" s="35">
        <v>-4.3220000000000003E-3</v>
      </c>
    </row>
    <row r="205" spans="1:11" ht="13.4" customHeight="1">
      <c r="A205" t="s">
        <v>141</v>
      </c>
      <c r="B205" t="s">
        <v>304</v>
      </c>
      <c r="C205" s="35">
        <v>-2.8319999999999999E-3</v>
      </c>
      <c r="D205" s="35">
        <v>-2.7030000000000001E-3</v>
      </c>
      <c r="E205" s="35">
        <v>-3.0820000000000001E-3</v>
      </c>
      <c r="F205" s="35">
        <v>-2.7920000000000002E-3</v>
      </c>
      <c r="G205" s="35">
        <v>-4.1729999999999996E-3</v>
      </c>
      <c r="H205" s="35">
        <v>-1.941E-3</v>
      </c>
      <c r="I205" s="35">
        <v>-5.4190000000000002E-3</v>
      </c>
      <c r="J205" s="35">
        <v>-2.7469999999999999E-3</v>
      </c>
      <c r="K205" s="35">
        <v>-3.1949999999999999E-3</v>
      </c>
    </row>
    <row r="206" spans="1:11" ht="13.4" customHeight="1">
      <c r="A206" t="s">
        <v>142</v>
      </c>
      <c r="B206" t="s">
        <v>303</v>
      </c>
      <c r="C206" s="35">
        <v>-2.24E-4</v>
      </c>
      <c r="D206" s="35">
        <v>-2.7099999999999997E-4</v>
      </c>
      <c r="E206" s="35">
        <v>-2.8600000000000001E-4</v>
      </c>
      <c r="F206" s="35">
        <v>-1.46E-4</v>
      </c>
      <c r="G206" s="35">
        <v>-1.5799999999999999E-4</v>
      </c>
      <c r="H206" s="35">
        <v>-9.0000000000000006E-5</v>
      </c>
      <c r="I206" s="35">
        <v>-4.0299999999999998E-4</v>
      </c>
      <c r="J206" s="35">
        <v>-4.6999999999999999E-4</v>
      </c>
      <c r="K206" s="35">
        <v>-3.97E-4</v>
      </c>
    </row>
    <row r="207" spans="1:11" ht="13.4" customHeight="1">
      <c r="A207" t="s">
        <v>143</v>
      </c>
      <c r="B207" t="s">
        <v>303</v>
      </c>
      <c r="C207" s="35">
        <v>-2.72E-4</v>
      </c>
      <c r="D207" s="35">
        <v>-2.3499999999999999E-4</v>
      </c>
      <c r="E207" s="35">
        <v>-4.0499999999999998E-4</v>
      </c>
      <c r="F207" s="35">
        <v>-2.7500000000000002E-4</v>
      </c>
      <c r="G207" s="35">
        <v>-2.5999999999999998E-4</v>
      </c>
      <c r="H207" s="35">
        <v>-1.5799999999999999E-4</v>
      </c>
      <c r="I207" s="35">
        <v>-2.3699999999999999E-4</v>
      </c>
      <c r="J207" s="35">
        <v>-2.24E-4</v>
      </c>
      <c r="K207" s="35">
        <v>-2.33E-4</v>
      </c>
    </row>
    <row r="208" spans="1:11" ht="13.4" customHeight="1">
      <c r="A208" t="s">
        <v>144</v>
      </c>
      <c r="B208" t="s">
        <v>303</v>
      </c>
      <c r="C208" s="35">
        <v>-1.34E-4</v>
      </c>
      <c r="D208" s="35">
        <v>-1.2E-4</v>
      </c>
      <c r="E208" s="35">
        <v>-1.7799999999999999E-4</v>
      </c>
      <c r="F208" s="35">
        <v>-1.4200000000000001E-4</v>
      </c>
      <c r="G208" s="35">
        <v>-7.7999999999999999E-5</v>
      </c>
      <c r="H208" s="35">
        <v>-1.07E-4</v>
      </c>
      <c r="I208" s="35">
        <v>-1.36E-4</v>
      </c>
      <c r="J208" s="35">
        <v>-2.9999999999999997E-4</v>
      </c>
      <c r="K208" s="35">
        <v>-2.3E-5</v>
      </c>
    </row>
    <row r="209" spans="1:11" ht="13.4" customHeight="1">
      <c r="A209" t="s">
        <v>145</v>
      </c>
      <c r="B209" t="s">
        <v>302</v>
      </c>
      <c r="C209" s="35">
        <v>-4.0900000000000002E-4</v>
      </c>
      <c r="D209" s="35">
        <v>-4.0200000000000001E-4</v>
      </c>
      <c r="E209" s="35">
        <v>-4.2900000000000002E-4</v>
      </c>
      <c r="F209" s="35">
        <v>-4.4700000000000002E-4</v>
      </c>
      <c r="G209" s="35">
        <v>-4.7199999999999998E-4</v>
      </c>
      <c r="H209" s="35">
        <v>-3.39E-4</v>
      </c>
      <c r="I209" s="35">
        <v>-3.7100000000000002E-4</v>
      </c>
      <c r="J209" s="35">
        <v>-3.7500000000000001E-4</v>
      </c>
      <c r="K209" s="35">
        <v>-3.2000000000000003E-4</v>
      </c>
    </row>
    <row r="210" spans="1:11" ht="13.4" customHeight="1">
      <c r="A210" t="s">
        <v>146</v>
      </c>
      <c r="B210" t="s">
        <v>302</v>
      </c>
      <c r="C210" s="35">
        <v>-4.2499999999999998E-4</v>
      </c>
      <c r="D210" s="35">
        <v>-4.0400000000000001E-4</v>
      </c>
      <c r="E210" s="35">
        <v>-3.6699999999999998E-4</v>
      </c>
      <c r="F210" s="35">
        <v>-5.1699999999999999E-4</v>
      </c>
      <c r="G210" s="35">
        <v>-4.1800000000000002E-4</v>
      </c>
      <c r="H210" s="35">
        <v>-4.75E-4</v>
      </c>
      <c r="I210" s="35">
        <v>-3.4000000000000002E-4</v>
      </c>
      <c r="J210" s="35">
        <v>-5.0699999999999996E-4</v>
      </c>
      <c r="K210" s="35">
        <v>-2.3499999999999999E-4</v>
      </c>
    </row>
    <row r="211" spans="1:11" ht="13.4" customHeight="1">
      <c r="A211" t="s">
        <v>147</v>
      </c>
      <c r="B211" t="s">
        <v>302</v>
      </c>
      <c r="C211" s="35">
        <v>-2.5000000000000001E-4</v>
      </c>
      <c r="D211" s="35">
        <v>-1.9799999999999999E-4</v>
      </c>
      <c r="E211" s="35">
        <v>-2.5500000000000002E-4</v>
      </c>
      <c r="F211" s="35">
        <v>-3.0600000000000001E-4</v>
      </c>
      <c r="G211" s="35">
        <v>-3.7199999999999999E-4</v>
      </c>
      <c r="H211" s="35">
        <v>-2.32E-4</v>
      </c>
      <c r="I211" s="35">
        <v>-3.39E-4</v>
      </c>
      <c r="J211" s="35">
        <v>-2.03E-4</v>
      </c>
      <c r="K211" s="35">
        <v>-2.5799999999999998E-4</v>
      </c>
    </row>
    <row r="212" spans="1:11" ht="13.4" customHeight="1">
      <c r="A212" t="s">
        <v>148</v>
      </c>
      <c r="B212" t="s">
        <v>302</v>
      </c>
      <c r="C212" s="35">
        <v>-4.6000000000000001E-4</v>
      </c>
      <c r="D212" s="35">
        <v>-4.9600000000000002E-4</v>
      </c>
      <c r="E212" s="35">
        <v>-4.8999999999999998E-4</v>
      </c>
      <c r="F212" s="35">
        <v>-4.37E-4</v>
      </c>
      <c r="G212" s="35">
        <v>-4.8000000000000001E-4</v>
      </c>
      <c r="H212" s="35">
        <v>-2.8499999999999999E-4</v>
      </c>
      <c r="I212" s="35">
        <v>-4.2299999999999998E-4</v>
      </c>
      <c r="J212" s="35">
        <v>-6.2299999999999996E-4</v>
      </c>
      <c r="K212" s="35">
        <v>-9.6199999999999996E-4</v>
      </c>
    </row>
    <row r="213" spans="1:11" ht="13.4" customHeight="1">
      <c r="A213" s="1" t="s">
        <v>301</v>
      </c>
      <c r="B213" s="1"/>
      <c r="C213" s="34">
        <v>-0.101849</v>
      </c>
      <c r="D213" s="34">
        <v>-8.8513999999999995E-2</v>
      </c>
      <c r="E213" s="34">
        <v>-8.6543999999999996E-2</v>
      </c>
      <c r="F213" s="34">
        <v>-0.109552</v>
      </c>
      <c r="G213" s="34">
        <v>-9.3292E-2</v>
      </c>
      <c r="H213" s="34">
        <v>-0.14884900000000001</v>
      </c>
      <c r="I213" s="34">
        <v>-9.6435000000000007E-2</v>
      </c>
      <c r="J213" s="34">
        <v>-0.12773399999999999</v>
      </c>
      <c r="K213" s="34">
        <v>-8.2603999999999997E-2</v>
      </c>
    </row>
    <row r="214" spans="1:11" ht="13.4" customHeight="1">
      <c r="A214" t="s">
        <v>300</v>
      </c>
      <c r="C214" s="35">
        <v>3.2169999999999998E-3</v>
      </c>
      <c r="D214" s="35">
        <v>2.5439999999999998E-3</v>
      </c>
      <c r="E214" s="35">
        <v>2.5000000000000001E-3</v>
      </c>
      <c r="F214" s="35">
        <v>3.7620000000000002E-3</v>
      </c>
      <c r="G214" s="35">
        <v>2.895E-3</v>
      </c>
      <c r="H214" s="35">
        <v>4.3860000000000001E-3</v>
      </c>
      <c r="I214" s="35">
        <v>2.6900000000000001E-3</v>
      </c>
      <c r="J214" s="35">
        <v>3.46E-3</v>
      </c>
      <c r="K214" s="35">
        <v>1.9009999999999999E-3</v>
      </c>
    </row>
    <row r="215" spans="1:11" ht="13.4" customHeight="1">
      <c r="A215" s="1" t="s">
        <v>299</v>
      </c>
      <c r="B215" s="1"/>
      <c r="C215" s="34">
        <v>-9.8631999999999997E-2</v>
      </c>
      <c r="D215" s="34">
        <v>-8.5970000000000005E-2</v>
      </c>
      <c r="E215" s="34">
        <v>-8.4043999999999994E-2</v>
      </c>
      <c r="F215" s="34">
        <v>-0.105791</v>
      </c>
      <c r="G215" s="34">
        <v>-9.0397000000000005E-2</v>
      </c>
      <c r="H215" s="34">
        <v>-0.14446400000000001</v>
      </c>
      <c r="I215" s="34">
        <v>-9.3744999999999995E-2</v>
      </c>
      <c r="J215" s="34">
        <v>-0.124274</v>
      </c>
      <c r="K215" s="34">
        <v>-8.0702999999999997E-2</v>
      </c>
    </row>
  </sheetData>
  <conditionalFormatting sqref="C15:K61">
    <cfRule type="cellIs" dxfId="1" priority="1" operator="lessThan">
      <formula>0</formula>
    </cfRule>
  </conditionalFormatting>
  <pageMargins left="0.7" right="0.7" top="0.75" bottom="0.75" header="0.3" footer="0.3"/>
  <pageSetup paperSize="9" orientation="portrait" r:id="rId1"/>
  <headerFooter>
    <oddHeader>&amp;C&amp;"Calibri"&amp;12&amp;KFF0000  OFFICIAL // Sensitive&amp;1#_x000D_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35A35-BB43-43DF-B123-4E016CE0DD00}">
  <sheetPr codeName="Sheet16">
    <tabColor rgb="FF4D7028"/>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5" ht="21">
      <c r="A1" s="40" t="s">
        <v>398</v>
      </c>
      <c r="B1" s="40"/>
    </row>
    <row r="3" spans="1:5" ht="13.4" customHeight="1">
      <c r="A3" t="s">
        <v>366</v>
      </c>
      <c r="C3" t="s">
        <v>397</v>
      </c>
    </row>
    <row r="4" spans="1:5" ht="13.4" customHeight="1">
      <c r="A4" t="s">
        <v>364</v>
      </c>
      <c r="C4" t="s">
        <v>396</v>
      </c>
    </row>
    <row r="5" spans="1:5" ht="13.4" customHeight="1">
      <c r="A5" t="s">
        <v>362</v>
      </c>
      <c r="C5" s="38" t="s">
        <v>395</v>
      </c>
    </row>
    <row r="6" spans="1:5" ht="13.4" customHeight="1">
      <c r="C6" s="39"/>
    </row>
    <row r="7" spans="1:5" ht="13.4" customHeight="1">
      <c r="C7" s="39"/>
    </row>
    <row r="10" spans="1:5" ht="17.149999999999999" customHeight="1">
      <c r="A10" s="6" t="s">
        <v>360</v>
      </c>
      <c r="B10" s="6"/>
      <c r="C10" s="37"/>
    </row>
    <row r="11" spans="1:5" ht="13.4" customHeight="1">
      <c r="A11" s="38" t="s">
        <v>394</v>
      </c>
    </row>
    <row r="14" spans="1:5" ht="17.149999999999999" customHeight="1">
      <c r="A14" s="6" t="s">
        <v>358</v>
      </c>
      <c r="B14" s="6"/>
      <c r="C14" s="37"/>
    </row>
    <row r="15" spans="1:5" ht="13.4" customHeight="1">
      <c r="A15" t="s">
        <v>357</v>
      </c>
      <c r="C15" s="23">
        <v>4.3892E-2</v>
      </c>
      <c r="D15" s="30"/>
      <c r="E15" s="32"/>
    </row>
    <row r="16" spans="1:5" ht="13.4" customHeight="1">
      <c r="A16" t="s">
        <v>356</v>
      </c>
      <c r="C16" s="23">
        <v>0.122804</v>
      </c>
      <c r="D16" s="30"/>
    </row>
    <row r="17" spans="1:5" ht="13.4" customHeight="1">
      <c r="A17" t="s">
        <v>355</v>
      </c>
      <c r="C17" s="23">
        <v>5.5134000000000002E-2</v>
      </c>
      <c r="D17" s="30"/>
    </row>
    <row r="18" spans="1:5" ht="13.4" customHeight="1">
      <c r="A18" t="s">
        <v>354</v>
      </c>
      <c r="C18" s="23">
        <v>-0.53143399999999996</v>
      </c>
      <c r="D18" s="30"/>
    </row>
    <row r="19" spans="1:5" ht="13.4" customHeight="1">
      <c r="A19" t="s">
        <v>353</v>
      </c>
      <c r="C19" s="23">
        <v>0.318137</v>
      </c>
      <c r="D19" s="30"/>
    </row>
    <row r="20" spans="1:5" ht="13.4" customHeight="1">
      <c r="A20" t="s">
        <v>352</v>
      </c>
      <c r="C20" s="23">
        <v>4.2596000000000002E-2</v>
      </c>
      <c r="D20" s="30"/>
    </row>
    <row r="21" spans="1:5" ht="13.4" customHeight="1">
      <c r="A21" t="s">
        <v>351</v>
      </c>
      <c r="C21" s="23">
        <v>-6.3959999999999998E-3</v>
      </c>
      <c r="D21" s="30"/>
      <c r="E21" s="31"/>
    </row>
    <row r="22" spans="1:5" ht="13.4" customHeight="1">
      <c r="A22" t="s">
        <v>350</v>
      </c>
      <c r="C22" s="23">
        <v>0</v>
      </c>
      <c r="D22" s="30"/>
    </row>
    <row r="23" spans="1:5" ht="13.4" customHeight="1">
      <c r="A23" t="s">
        <v>349</v>
      </c>
      <c r="C23" s="23">
        <v>0</v>
      </c>
    </row>
    <row r="24" spans="1:5" ht="13.4" customHeight="1">
      <c r="A24" t="s">
        <v>348</v>
      </c>
      <c r="C24" s="23">
        <v>8.8500999999999996E-2</v>
      </c>
    </row>
    <row r="25" spans="1:5" ht="13.4" customHeight="1">
      <c r="A25" t="s">
        <v>347</v>
      </c>
      <c r="C25" s="23">
        <v>0</v>
      </c>
    </row>
    <row r="26" spans="1:5" ht="13.4" customHeight="1">
      <c r="A26" t="s">
        <v>346</v>
      </c>
      <c r="C26" s="23">
        <v>-0.119321</v>
      </c>
      <c r="D26" s="30"/>
    </row>
    <row r="27" spans="1:5" ht="13.4" customHeight="1">
      <c r="A27" t="s">
        <v>345</v>
      </c>
      <c r="C27" s="23">
        <v>-8.9742000000000002E-2</v>
      </c>
      <c r="D27" s="30"/>
    </row>
    <row r="28" spans="1:5" ht="13.4" customHeight="1">
      <c r="A28" t="s">
        <v>344</v>
      </c>
      <c r="C28" s="23">
        <v>-6.4116000000000006E-2</v>
      </c>
      <c r="D28" s="30"/>
    </row>
    <row r="29" spans="1:5" ht="13.4" customHeight="1">
      <c r="A29" t="s">
        <v>343</v>
      </c>
      <c r="C29" s="23">
        <v>0</v>
      </c>
    </row>
    <row r="30" spans="1:5" ht="13.4" customHeight="1">
      <c r="A30" t="s">
        <v>342</v>
      </c>
      <c r="C30" s="23">
        <v>-6.4116000000000006E-2</v>
      </c>
      <c r="D30" s="30"/>
    </row>
    <row r="31" spans="1:5" ht="13.4" customHeight="1">
      <c r="A31" t="s">
        <v>341</v>
      </c>
      <c r="C31" s="23">
        <v>-5.781E-2</v>
      </c>
      <c r="D31" s="30"/>
    </row>
    <row r="32" spans="1:5" ht="13.4" customHeight="1">
      <c r="A32" t="s">
        <v>340</v>
      </c>
      <c r="C32" s="23">
        <v>-5.781E-2</v>
      </c>
      <c r="D32" s="30"/>
    </row>
    <row r="33" spans="1:13" ht="13.4" customHeight="1">
      <c r="A33" t="s">
        <v>339</v>
      </c>
      <c r="C33" s="23">
        <v>-0.21562400000000001</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-199.20895400000001</v>
      </c>
      <c r="D39" s="2">
        <v>0</v>
      </c>
      <c r="E39" s="2">
        <v>0</v>
      </c>
      <c r="F39" s="2">
        <v>0</v>
      </c>
      <c r="G39" s="2">
        <v>0</v>
      </c>
      <c r="H39" s="2">
        <v>0</v>
      </c>
      <c r="I39" s="2">
        <v>0</v>
      </c>
      <c r="J39" s="2">
        <v>0</v>
      </c>
      <c r="K39" s="2">
        <v>0</v>
      </c>
      <c r="L39" s="2">
        <f t="shared" ref="L39:L48" si="0">SUM(D39:K39)</f>
        <v>0</v>
      </c>
      <c r="M39" s="2">
        <f t="shared" ref="M39:M48" si="1">SUM(C39:K39)</f>
        <v>-199.20895400000001</v>
      </c>
    </row>
    <row r="40" spans="1:13" ht="13.4" customHeight="1">
      <c r="A40" t="s">
        <v>13</v>
      </c>
      <c r="C40" s="2">
        <v>-1.1664079999999999</v>
      </c>
      <c r="D40" s="2">
        <v>-6.3713759999999997</v>
      </c>
      <c r="E40" s="2">
        <v>-3.8403040000000002</v>
      </c>
      <c r="F40" s="2">
        <v>-3.0986820000000002</v>
      </c>
      <c r="G40" s="2">
        <v>-0.70590699999999995</v>
      </c>
      <c r="H40" s="2">
        <v>-3.5141119999999999</v>
      </c>
      <c r="I40" s="2">
        <v>-0.24073900000000001</v>
      </c>
      <c r="J40" s="2">
        <v>-0.20563000000000001</v>
      </c>
      <c r="K40" s="2">
        <v>-0.385403</v>
      </c>
      <c r="L40" s="2">
        <f t="shared" si="0"/>
        <v>-18.362152999999999</v>
      </c>
      <c r="M40" s="2">
        <f t="shared" si="1"/>
        <v>-19.528561</v>
      </c>
    </row>
    <row r="41" spans="1:13" ht="13.4" customHeight="1">
      <c r="A41" s="29" t="s">
        <v>14</v>
      </c>
      <c r="B41" s="29"/>
      <c r="C41" s="2">
        <v>104.104202</v>
      </c>
      <c r="D41" s="2">
        <v>12.088364</v>
      </c>
      <c r="E41" s="2">
        <v>9.5637670000000004</v>
      </c>
      <c r="F41" s="2">
        <v>6.9438339999999998</v>
      </c>
      <c r="G41" s="2">
        <v>1.9890939999999999</v>
      </c>
      <c r="H41" s="2">
        <v>3.1511360000000002</v>
      </c>
      <c r="I41" s="2">
        <v>0.48008899999999999</v>
      </c>
      <c r="J41" s="2">
        <v>0.270646</v>
      </c>
      <c r="K41" s="2">
        <v>0.440718</v>
      </c>
      <c r="L41" s="2">
        <f t="shared" si="0"/>
        <v>34.927647999999998</v>
      </c>
      <c r="M41" s="2">
        <f t="shared" si="1"/>
        <v>139.03184999999999</v>
      </c>
    </row>
    <row r="42" spans="1:13" ht="13.4" customHeight="1">
      <c r="A42" t="s">
        <v>15</v>
      </c>
      <c r="C42" s="2">
        <v>0</v>
      </c>
      <c r="D42" s="2">
        <v>6.6095750000000004</v>
      </c>
      <c r="E42" s="2">
        <v>5.1892769999999997</v>
      </c>
      <c r="F42" s="2">
        <v>4.6890590000000003</v>
      </c>
      <c r="G42" s="2">
        <v>2.0180690000000001</v>
      </c>
      <c r="H42" s="2">
        <v>1.5786359999999999</v>
      </c>
      <c r="I42" s="2">
        <v>0.89695199999999997</v>
      </c>
      <c r="J42" s="2">
        <v>0.99954600000000005</v>
      </c>
      <c r="K42" s="2">
        <v>0.42431000000000002</v>
      </c>
      <c r="L42" s="2">
        <f t="shared" si="0"/>
        <v>22.405423999999996</v>
      </c>
      <c r="M42" s="2">
        <f t="shared" si="1"/>
        <v>22.405423999999996</v>
      </c>
    </row>
    <row r="43" spans="1:13" ht="13.4" customHeight="1">
      <c r="A43" t="s">
        <v>16</v>
      </c>
      <c r="C43" s="2">
        <v>0</v>
      </c>
      <c r="D43" s="2">
        <v>-18.998833000000001</v>
      </c>
      <c r="E43" s="2">
        <v>-15.431221000000001</v>
      </c>
      <c r="F43" s="2">
        <v>-11.279109999999999</v>
      </c>
      <c r="G43" s="2">
        <v>-3.6097290000000002</v>
      </c>
      <c r="H43" s="2">
        <v>-6.5753719999999998</v>
      </c>
      <c r="I43" s="2">
        <v>-1.3374680000000001</v>
      </c>
      <c r="J43" s="2">
        <v>-1.1659189999999999</v>
      </c>
      <c r="K43" s="2">
        <v>-1.1679729999999999</v>
      </c>
      <c r="L43" s="2">
        <f t="shared" si="0"/>
        <v>-59.565625000000011</v>
      </c>
      <c r="M43" s="2">
        <f t="shared" si="1"/>
        <v>-59.565625000000011</v>
      </c>
    </row>
    <row r="44" spans="1:13" ht="13.4" customHeight="1">
      <c r="A44" t="s">
        <v>17</v>
      </c>
      <c r="C44" s="2">
        <v>-8.2485949999999999</v>
      </c>
      <c r="D44" s="2">
        <v>-9.1030909999999992</v>
      </c>
      <c r="E44" s="2">
        <v>-8.7903219999999997</v>
      </c>
      <c r="F44" s="2">
        <v>-8.3375900000000005</v>
      </c>
      <c r="G44" s="2">
        <v>-2.8157719999999999</v>
      </c>
      <c r="H44" s="2">
        <v>-3.5398049999999999</v>
      </c>
      <c r="I44" s="2">
        <v>-0.68255900000000003</v>
      </c>
      <c r="J44" s="2">
        <v>-0.43459100000000001</v>
      </c>
      <c r="K44" s="2">
        <v>-0.48297499999999999</v>
      </c>
      <c r="L44" s="2">
        <f t="shared" si="0"/>
        <v>-34.186704999999996</v>
      </c>
      <c r="M44" s="2">
        <f t="shared" si="1"/>
        <v>-42.435300000000005</v>
      </c>
    </row>
    <row r="45" spans="1:13" ht="13.4" customHeight="1">
      <c r="A45" t="s">
        <v>18</v>
      </c>
      <c r="C45" s="2">
        <v>-3.8784909999999999</v>
      </c>
      <c r="D45" s="2">
        <v>-0.28425600000000001</v>
      </c>
      <c r="E45" s="2">
        <v>-0.50284700000000004</v>
      </c>
      <c r="F45" s="2">
        <v>-2.2524449999999998</v>
      </c>
      <c r="G45" s="2">
        <v>-1.3823999999999999E-2</v>
      </c>
      <c r="H45" s="2">
        <v>-0.14601600000000001</v>
      </c>
      <c r="I45" s="2">
        <v>-1.3823999999999999E-2</v>
      </c>
      <c r="J45" s="2">
        <v>-8.8992000000000002E-2</v>
      </c>
      <c r="K45" s="2">
        <v>-0.119232</v>
      </c>
      <c r="L45" s="2">
        <f t="shared" si="0"/>
        <v>-3.4214359999999999</v>
      </c>
      <c r="M45" s="2">
        <f t="shared" si="1"/>
        <v>-7.2999269999999994</v>
      </c>
    </row>
    <row r="46" spans="1:13" ht="13.4" customHeight="1">
      <c r="A46" t="s">
        <v>19</v>
      </c>
      <c r="C46" s="2">
        <v>-9.8919219999999992</v>
      </c>
      <c r="D46" s="2">
        <v>-2.6533410000000002</v>
      </c>
      <c r="E46" s="2">
        <v>-0.46828700000000001</v>
      </c>
      <c r="F46" s="2">
        <v>-0.71193499999999998</v>
      </c>
      <c r="G46" s="2">
        <v>-0.210816</v>
      </c>
      <c r="H46" s="2">
        <v>-0.68515099999999995</v>
      </c>
      <c r="I46" s="2">
        <v>-0.242784</v>
      </c>
      <c r="J46" s="2">
        <v>-4.1472000000000002E-2</v>
      </c>
      <c r="K46" s="2">
        <v>-0.440639</v>
      </c>
      <c r="L46" s="2">
        <f t="shared" si="0"/>
        <v>-5.4544250000000005</v>
      </c>
      <c r="M46" s="2">
        <f t="shared" si="1"/>
        <v>-15.346346999999998</v>
      </c>
    </row>
    <row r="47" spans="1:13" ht="13.4" customHeight="1">
      <c r="A47" t="s">
        <v>20</v>
      </c>
      <c r="C47" s="2">
        <v>0</v>
      </c>
      <c r="D47" s="2">
        <v>0</v>
      </c>
      <c r="E47" s="2">
        <v>0</v>
      </c>
      <c r="F47" s="2">
        <v>0</v>
      </c>
      <c r="G47" s="2">
        <v>0</v>
      </c>
      <c r="H47" s="2">
        <v>0</v>
      </c>
      <c r="I47" s="2">
        <v>0</v>
      </c>
      <c r="J47" s="2">
        <v>0</v>
      </c>
      <c r="K47" s="2">
        <v>0</v>
      </c>
      <c r="L47" s="2">
        <f t="shared" si="0"/>
        <v>0</v>
      </c>
      <c r="M47" s="2">
        <f t="shared" si="1"/>
        <v>0</v>
      </c>
    </row>
    <row r="48" spans="1:13" ht="13.4" customHeight="1">
      <c r="A48" t="s">
        <v>21</v>
      </c>
      <c r="C48" s="2">
        <v>-118.290192</v>
      </c>
      <c r="D48" s="2">
        <v>-18.712975</v>
      </c>
      <c r="E48" s="2">
        <v>-14.279938</v>
      </c>
      <c r="F48" s="2">
        <v>-14.04687</v>
      </c>
      <c r="G48" s="2">
        <v>-3.3488880000000001</v>
      </c>
      <c r="H48" s="2">
        <v>-9.7306810000000006</v>
      </c>
      <c r="I48" s="2">
        <v>-1.140333</v>
      </c>
      <c r="J48" s="2">
        <v>-0.66641300000000003</v>
      </c>
      <c r="K48" s="2">
        <v>-1.731195</v>
      </c>
      <c r="L48" s="2">
        <f t="shared" si="0"/>
        <v>-63.657293000000003</v>
      </c>
      <c r="M48" s="2">
        <f t="shared" si="1"/>
        <v>-181.94748500000003</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-45.334915000000002</v>
      </c>
      <c r="D52" s="2">
        <v>-49.945042000000001</v>
      </c>
      <c r="E52" s="2">
        <v>-41.867030999999997</v>
      </c>
      <c r="F52" s="2">
        <v>-36.342055999999999</v>
      </c>
      <c r="G52" s="2">
        <v>-11.884966</v>
      </c>
      <c r="H52" s="2">
        <v>-18.793461000000001</v>
      </c>
      <c r="I52" s="2">
        <v>-4.2267109999999999</v>
      </c>
      <c r="J52" s="2">
        <v>-3.4577749999999998</v>
      </c>
      <c r="K52" s="2">
        <v>-3.5106630000000001</v>
      </c>
      <c r="L52" s="2">
        <f t="shared" ref="L52:L61" si="2">SUM(D52:K52)</f>
        <v>-170.027705</v>
      </c>
      <c r="M52" s="2">
        <f t="shared" ref="M52:M61" si="3">SUM(C52:K52)</f>
        <v>-215.36261999999996</v>
      </c>
      <c r="O52" s="2"/>
    </row>
    <row r="53" spans="1:15" ht="13.4" customHeight="1">
      <c r="A53" t="s">
        <v>24</v>
      </c>
      <c r="C53" s="2">
        <v>-23.965599000000001</v>
      </c>
      <c r="D53" s="2">
        <v>-3.1631</v>
      </c>
      <c r="E53" s="2">
        <v>-2.7898520000000002</v>
      </c>
      <c r="F53" s="2">
        <v>-1.788478</v>
      </c>
      <c r="G53" s="2">
        <v>-0.53999900000000001</v>
      </c>
      <c r="H53" s="2">
        <v>-0.82339099999999998</v>
      </c>
      <c r="I53" s="2">
        <v>-0.21168000000000001</v>
      </c>
      <c r="J53" s="2">
        <v>-0.35251100000000002</v>
      </c>
      <c r="K53" s="2">
        <v>-0.46483099999999999</v>
      </c>
      <c r="L53" s="2">
        <f t="shared" si="2"/>
        <v>-10.133842</v>
      </c>
      <c r="M53" s="2">
        <f t="shared" si="3"/>
        <v>-34.099440999999999</v>
      </c>
    </row>
    <row r="54" spans="1:15" ht="13.4" customHeight="1">
      <c r="A54" t="s">
        <v>25</v>
      </c>
      <c r="C54" s="2">
        <v>0</v>
      </c>
      <c r="D54" s="2">
        <v>0</v>
      </c>
      <c r="E54" s="2">
        <v>0</v>
      </c>
      <c r="F54" s="2">
        <v>0</v>
      </c>
      <c r="G54" s="2">
        <v>0</v>
      </c>
      <c r="H54" s="2">
        <v>0</v>
      </c>
      <c r="I54" s="2">
        <v>0</v>
      </c>
      <c r="J54" s="2">
        <v>-3.4559999999999999E-3</v>
      </c>
      <c r="K54" s="2">
        <v>0</v>
      </c>
      <c r="L54" s="2">
        <f t="shared" si="2"/>
        <v>-3.4559999999999999E-3</v>
      </c>
      <c r="M54" s="2">
        <f t="shared" si="3"/>
        <v>-3.4559999999999999E-3</v>
      </c>
    </row>
    <row r="55" spans="1:15" ht="13.4" customHeight="1">
      <c r="A55" t="s">
        <v>26</v>
      </c>
      <c r="C55" s="2">
        <v>22.405428000000001</v>
      </c>
      <c r="D55" s="2">
        <v>0</v>
      </c>
      <c r="E55" s="2">
        <v>0</v>
      </c>
      <c r="F55" s="2">
        <v>0</v>
      </c>
      <c r="G55" s="2">
        <v>0</v>
      </c>
      <c r="H55" s="2">
        <v>0</v>
      </c>
      <c r="I55" s="2">
        <v>0</v>
      </c>
      <c r="J55" s="2">
        <v>0</v>
      </c>
      <c r="K55" s="2">
        <v>0</v>
      </c>
      <c r="L55" s="2">
        <f t="shared" si="2"/>
        <v>0</v>
      </c>
      <c r="M55" s="2">
        <f t="shared" si="3"/>
        <v>22.405428000000001</v>
      </c>
    </row>
    <row r="56" spans="1:15" ht="13.4" customHeight="1">
      <c r="A56" t="s">
        <v>27</v>
      </c>
      <c r="C56" s="2">
        <v>-59.565624</v>
      </c>
      <c r="D56" s="2">
        <v>0</v>
      </c>
      <c r="E56" s="2">
        <v>0</v>
      </c>
      <c r="F56" s="2">
        <v>0</v>
      </c>
      <c r="G56" s="2">
        <v>0</v>
      </c>
      <c r="H56" s="2">
        <v>0</v>
      </c>
      <c r="I56" s="2">
        <v>0</v>
      </c>
      <c r="J56" s="2">
        <v>0</v>
      </c>
      <c r="K56" s="2">
        <v>0</v>
      </c>
      <c r="L56" s="2">
        <f t="shared" si="2"/>
        <v>0</v>
      </c>
      <c r="M56" s="2">
        <f t="shared" si="3"/>
        <v>-59.565624</v>
      </c>
    </row>
    <row r="57" spans="1:15" ht="13.4" customHeight="1">
      <c r="A57" t="s">
        <v>28</v>
      </c>
      <c r="C57" s="2">
        <v>-13.093038</v>
      </c>
      <c r="D57" s="2">
        <v>-2.9479639999999998</v>
      </c>
      <c r="E57" s="2">
        <v>-3.100892</v>
      </c>
      <c r="F57" s="2">
        <v>-1.801437</v>
      </c>
      <c r="G57" s="2">
        <v>-0.61862300000000003</v>
      </c>
      <c r="H57" s="2">
        <v>-0.84412699999999996</v>
      </c>
      <c r="I57" s="2">
        <v>-2.0736000000000001E-2</v>
      </c>
      <c r="J57" s="2">
        <v>-0.16934399999999999</v>
      </c>
      <c r="K57" s="2">
        <v>-1.7279999999999999E-3</v>
      </c>
      <c r="L57" s="2">
        <f t="shared" si="2"/>
        <v>-9.5048510000000004</v>
      </c>
      <c r="M57" s="2">
        <f t="shared" si="3"/>
        <v>-22.597888999999999</v>
      </c>
    </row>
    <row r="58" spans="1:15" ht="13.4" customHeight="1">
      <c r="A58" t="s">
        <v>29</v>
      </c>
      <c r="C58" s="2">
        <v>-16.499783999999998</v>
      </c>
      <c r="D58" s="2">
        <v>-14.227471</v>
      </c>
      <c r="E58" s="2">
        <v>-10.497585000000001</v>
      </c>
      <c r="F58" s="2">
        <v>-2.8330519999999999</v>
      </c>
      <c r="G58" s="2">
        <v>-0.48988700000000002</v>
      </c>
      <c r="H58" s="2">
        <v>-0.78105500000000005</v>
      </c>
      <c r="I58" s="2">
        <v>-0.108864</v>
      </c>
      <c r="J58" s="2">
        <v>-8.1215999999999997E-2</v>
      </c>
      <c r="K58" s="2">
        <v>-0.52358300000000002</v>
      </c>
      <c r="L58" s="2">
        <f t="shared" si="2"/>
        <v>-29.542712999999999</v>
      </c>
      <c r="M58" s="2">
        <f t="shared" si="3"/>
        <v>-46.042497000000004</v>
      </c>
    </row>
    <row r="59" spans="1:15" ht="13.4" customHeight="1">
      <c r="A59" t="s">
        <v>30</v>
      </c>
      <c r="C59" s="2">
        <v>-180.59730500000001</v>
      </c>
      <c r="D59" s="2">
        <v>0</v>
      </c>
      <c r="E59" s="2">
        <v>0</v>
      </c>
      <c r="F59" s="2">
        <v>0</v>
      </c>
      <c r="G59" s="2">
        <v>0</v>
      </c>
      <c r="H59" s="2">
        <v>0</v>
      </c>
      <c r="I59" s="2">
        <v>0</v>
      </c>
      <c r="J59" s="2">
        <v>0</v>
      </c>
      <c r="K59" s="2">
        <v>0</v>
      </c>
      <c r="L59" s="2">
        <f t="shared" si="2"/>
        <v>0</v>
      </c>
      <c r="M59" s="2">
        <f t="shared" si="3"/>
        <v>-180.59730500000001</v>
      </c>
    </row>
    <row r="60" spans="1:15" ht="13.4" customHeight="1">
      <c r="A60" t="s">
        <v>31</v>
      </c>
      <c r="C60" s="2">
        <v>-18.995018000000002</v>
      </c>
      <c r="D60" s="2">
        <v>-0.72403099999999998</v>
      </c>
      <c r="E60" s="2">
        <v>-2.0260769999999999</v>
      </c>
      <c r="F60" s="2">
        <v>-0.775007</v>
      </c>
      <c r="G60" s="2">
        <v>-0.342144</v>
      </c>
      <c r="H60" s="2">
        <v>-0.96249499999999999</v>
      </c>
      <c r="I60" s="2">
        <v>-3.456E-2</v>
      </c>
      <c r="J60" s="2">
        <v>-9.9360000000000004E-2</v>
      </c>
      <c r="K60" s="2">
        <v>-2.2464000000000001E-2</v>
      </c>
      <c r="L60" s="2">
        <f t="shared" si="2"/>
        <v>-4.9861379999999995</v>
      </c>
      <c r="M60" s="2">
        <f t="shared" si="3"/>
        <v>-23.981156000000002</v>
      </c>
    </row>
    <row r="61" spans="1:15" ht="13.4" customHeight="1">
      <c r="A61" t="s">
        <v>32</v>
      </c>
      <c r="C61" s="2">
        <v>-335.64587399999999</v>
      </c>
      <c r="D61" s="2">
        <v>-71.007606999999993</v>
      </c>
      <c r="E61" s="2">
        <v>-60.281441000000001</v>
      </c>
      <c r="F61" s="2">
        <v>-43.540030999999999</v>
      </c>
      <c r="G61" s="2">
        <v>-13.87562</v>
      </c>
      <c r="H61" s="2">
        <v>-22.204529000000001</v>
      </c>
      <c r="I61" s="2">
        <v>-4.6025499999999999</v>
      </c>
      <c r="J61" s="2">
        <v>-4.1636620000000004</v>
      </c>
      <c r="K61" s="2">
        <v>-4.5232679999999998</v>
      </c>
      <c r="L61" s="2">
        <f t="shared" si="2"/>
        <v>-224.19870799999998</v>
      </c>
      <c r="M61" s="2">
        <f t="shared" si="3"/>
        <v>-559.84458200000006</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-118.290192</v>
      </c>
      <c r="D66" s="2">
        <f t="shared" si="4"/>
        <v>-18.712975</v>
      </c>
      <c r="E66" s="2">
        <f t="shared" si="4"/>
        <v>-14.279938</v>
      </c>
      <c r="F66" s="2">
        <f t="shared" si="4"/>
        <v>-14.04687</v>
      </c>
      <c r="G66" s="2">
        <f t="shared" si="4"/>
        <v>-3.3488880000000001</v>
      </c>
      <c r="H66" s="2">
        <f t="shared" si="4"/>
        <v>-9.7306810000000006</v>
      </c>
      <c r="I66" s="2">
        <f t="shared" si="4"/>
        <v>-1.140333</v>
      </c>
      <c r="J66" s="2">
        <f t="shared" si="4"/>
        <v>-0.66641300000000003</v>
      </c>
      <c r="K66" s="2">
        <f t="shared" si="4"/>
        <v>-1.731195</v>
      </c>
      <c r="L66" s="2">
        <f t="shared" si="4"/>
        <v>-63.657293000000003</v>
      </c>
      <c r="M66" s="2">
        <f t="shared" si="4"/>
        <v>-181.94748500000003</v>
      </c>
    </row>
    <row r="67" spans="1:13" ht="13.4" customHeight="1">
      <c r="A67" t="s">
        <v>32</v>
      </c>
      <c r="C67" s="2">
        <f t="shared" ref="C67:M67" si="5">C61</f>
        <v>-335.64587399999999</v>
      </c>
      <c r="D67" s="2">
        <f t="shared" si="5"/>
        <v>-71.007606999999993</v>
      </c>
      <c r="E67" s="2">
        <f t="shared" si="5"/>
        <v>-60.281441000000001</v>
      </c>
      <c r="F67" s="2">
        <f t="shared" si="5"/>
        <v>-43.540030999999999</v>
      </c>
      <c r="G67" s="2">
        <f t="shared" si="5"/>
        <v>-13.87562</v>
      </c>
      <c r="H67" s="2">
        <f t="shared" si="5"/>
        <v>-22.204529000000001</v>
      </c>
      <c r="I67" s="2">
        <f t="shared" si="5"/>
        <v>-4.6025499999999999</v>
      </c>
      <c r="J67" s="2">
        <f t="shared" si="5"/>
        <v>-4.1636620000000004</v>
      </c>
      <c r="K67" s="2">
        <f t="shared" si="5"/>
        <v>-4.5232679999999998</v>
      </c>
      <c r="L67" s="2">
        <f t="shared" si="5"/>
        <v>-224.19870799999998</v>
      </c>
      <c r="M67" s="2">
        <f t="shared" si="5"/>
        <v>-559.84458200000006</v>
      </c>
    </row>
    <row r="68" spans="1:13" ht="13.4" customHeight="1">
      <c r="A68" t="s">
        <v>34</v>
      </c>
      <c r="C68" s="2">
        <f t="shared" ref="C68:M68" si="6">C66-C67</f>
        <v>217.355682</v>
      </c>
      <c r="D68" s="2">
        <f t="shared" si="6"/>
        <v>52.294631999999993</v>
      </c>
      <c r="E68" s="2">
        <f t="shared" si="6"/>
        <v>46.001503</v>
      </c>
      <c r="F68" s="2">
        <f t="shared" si="6"/>
        <v>29.493161000000001</v>
      </c>
      <c r="G68" s="2">
        <f t="shared" si="6"/>
        <v>10.526731999999999</v>
      </c>
      <c r="H68" s="2">
        <f t="shared" si="6"/>
        <v>12.473848</v>
      </c>
      <c r="I68" s="2">
        <f t="shared" si="6"/>
        <v>3.4622169999999999</v>
      </c>
      <c r="J68" s="2">
        <f t="shared" si="6"/>
        <v>3.4972490000000005</v>
      </c>
      <c r="K68" s="2">
        <f t="shared" si="6"/>
        <v>2.7920729999999998</v>
      </c>
      <c r="L68" s="2">
        <f t="shared" si="6"/>
        <v>160.54141499999997</v>
      </c>
      <c r="M68" s="2">
        <f t="shared" si="6"/>
        <v>377.89709700000003</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-6.0611999999999999E-2</v>
      </c>
    </row>
    <row r="74" spans="1:13" ht="13.4" customHeight="1">
      <c r="A74" t="s">
        <v>334</v>
      </c>
      <c r="C74" s="23">
        <v>-5.8394000000000001E-2</v>
      </c>
    </row>
    <row r="75" spans="1:13" ht="13.4" customHeight="1">
      <c r="A75" t="s">
        <v>333</v>
      </c>
      <c r="C75" s="23">
        <v>-5.0492000000000002E-2</v>
      </c>
    </row>
    <row r="76" spans="1:13" ht="13.4" customHeight="1">
      <c r="A76" t="s">
        <v>332</v>
      </c>
      <c r="C76" s="23">
        <v>-3.9155000000000002E-2</v>
      </c>
    </row>
    <row r="77" spans="1:13" ht="13.4" customHeight="1">
      <c r="A77" t="s">
        <v>331</v>
      </c>
      <c r="C77" s="23">
        <v>-5.8944999999999997E-2</v>
      </c>
    </row>
    <row r="78" spans="1:13" ht="13.4" customHeight="1">
      <c r="A78" t="s">
        <v>330</v>
      </c>
      <c r="C78" s="23">
        <v>-0.453183</v>
      </c>
    </row>
    <row r="79" spans="1:13" ht="13.4" customHeight="1">
      <c r="A79" t="s">
        <v>329</v>
      </c>
      <c r="C79" s="23">
        <v>-4.3513999999999997E-2</v>
      </c>
    </row>
    <row r="80" spans="1:13" ht="13.4" customHeight="1">
      <c r="A80" t="s">
        <v>328</v>
      </c>
      <c r="C80" s="23">
        <v>-6.5624000000000002E-2</v>
      </c>
    </row>
    <row r="81" spans="1:3" ht="13.4" customHeight="1">
      <c r="A81" t="s">
        <v>327</v>
      </c>
      <c r="C81" s="23">
        <v>-5.0083000000000003E-2</v>
      </c>
    </row>
    <row r="82" spans="1:3" ht="13.4" customHeight="1">
      <c r="A82" t="s">
        <v>326</v>
      </c>
      <c r="C82" s="23">
        <v>-8.2442000000000001E-2</v>
      </c>
    </row>
    <row r="83" spans="1:3" ht="13.4" customHeight="1">
      <c r="A83" t="s">
        <v>325</v>
      </c>
      <c r="C83" s="23">
        <v>-8.0839999999999995E-2</v>
      </c>
    </row>
    <row r="84" spans="1:3" ht="13.4" customHeight="1">
      <c r="C84" s="26"/>
    </row>
    <row r="85" spans="1:3" ht="15.5">
      <c r="A85" s="6" t="s">
        <v>324</v>
      </c>
      <c r="B85" s="6"/>
    </row>
    <row r="86" spans="1:3" ht="13.4" customHeight="1">
      <c r="A86" t="s">
        <v>2</v>
      </c>
      <c r="C86" s="25">
        <v>3.3225999999999999E-2</v>
      </c>
    </row>
    <row r="87" spans="1:3" ht="13.4" customHeight="1">
      <c r="A87" t="s">
        <v>3</v>
      </c>
      <c r="C87" s="25">
        <v>2.4882000000000001E-2</v>
      </c>
    </row>
    <row r="88" spans="1:3" ht="13.4" customHeight="1">
      <c r="A88" t="s">
        <v>4</v>
      </c>
      <c r="C88" s="25">
        <v>5.5801999999999997E-2</v>
      </c>
    </row>
    <row r="89" spans="1:3" ht="13.4" customHeight="1">
      <c r="A89" t="s">
        <v>5</v>
      </c>
      <c r="C89" s="25">
        <v>2.6599999999999999E-2</v>
      </c>
    </row>
    <row r="90" spans="1:3" ht="13.4" customHeight="1">
      <c r="A90" t="s">
        <v>6</v>
      </c>
      <c r="C90" s="25">
        <v>0.121111</v>
      </c>
    </row>
    <row r="91" spans="1:3" ht="13.4" customHeight="1">
      <c r="A91" t="s">
        <v>7</v>
      </c>
      <c r="C91" s="25">
        <v>1.6802999999999998E-2</v>
      </c>
    </row>
    <row r="92" spans="1:3" ht="13.4" customHeight="1">
      <c r="A92" t="s">
        <v>8</v>
      </c>
      <c r="C92" s="25">
        <v>5.1248000000000002E-2</v>
      </c>
    </row>
    <row r="93" spans="1:3" ht="13.4" customHeight="1">
      <c r="A93" t="s">
        <v>9</v>
      </c>
      <c r="C93" s="25">
        <v>-9.7789000000000001E-2</v>
      </c>
    </row>
    <row r="94" spans="1:3" ht="13.4" customHeight="1">
      <c r="A94" t="s">
        <v>321</v>
      </c>
      <c r="C94" s="25">
        <v>4.5508E-2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2.006E-3</v>
      </c>
      <c r="D99" s="23">
        <v>1.5039999999999999E-3</v>
      </c>
      <c r="E99" s="23">
        <v>1.8159999999999999E-3</v>
      </c>
      <c r="F99" s="23">
        <v>1.8619999999999999E-3</v>
      </c>
      <c r="G99" s="23">
        <v>4.1949999999999999E-3</v>
      </c>
      <c r="H99" s="23">
        <v>2.1900000000000001E-3</v>
      </c>
      <c r="I99" s="23">
        <v>7.391E-3</v>
      </c>
      <c r="J99" s="23">
        <v>4.568E-3</v>
      </c>
      <c r="K99" s="23">
        <v>3.0000000000000001E-5</v>
      </c>
    </row>
    <row r="100" spans="1:11" ht="13.4" customHeight="1">
      <c r="A100" t="s">
        <v>36</v>
      </c>
      <c r="B100" t="s">
        <v>320</v>
      </c>
      <c r="C100" s="23">
        <v>4.2200000000000001E-4</v>
      </c>
      <c r="D100" s="23">
        <v>4.7100000000000001E-4</v>
      </c>
      <c r="E100" s="23">
        <v>3.6000000000000002E-4</v>
      </c>
      <c r="F100" s="23">
        <v>4.2499999999999998E-4</v>
      </c>
      <c r="G100" s="23">
        <v>7.0600000000000003E-4</v>
      </c>
      <c r="H100" s="23">
        <v>3.6499999999999998E-4</v>
      </c>
      <c r="I100" s="23">
        <v>5.31E-4</v>
      </c>
      <c r="J100" s="23">
        <v>1.9599999999999999E-4</v>
      </c>
      <c r="K100" s="23">
        <v>3.0000000000000001E-5</v>
      </c>
    </row>
    <row r="101" spans="1:11" ht="13.4" customHeight="1">
      <c r="A101" t="s">
        <v>37</v>
      </c>
      <c r="B101" t="s">
        <v>320</v>
      </c>
      <c r="C101" s="23">
        <v>1.155E-3</v>
      </c>
      <c r="D101" s="23">
        <v>5.9199999999999997E-4</v>
      </c>
      <c r="E101" s="23">
        <v>1.088E-3</v>
      </c>
      <c r="F101" s="23">
        <v>1.7600000000000001E-3</v>
      </c>
      <c r="G101" s="23">
        <v>3.1029999999999999E-3</v>
      </c>
      <c r="H101" s="23">
        <v>8.0999999999999996E-4</v>
      </c>
      <c r="I101" s="23">
        <v>4.3579999999999999E-3</v>
      </c>
      <c r="J101" s="23">
        <v>6.4700000000000001E-4</v>
      </c>
      <c r="K101" s="23">
        <v>2.3E-5</v>
      </c>
    </row>
    <row r="102" spans="1:11" ht="13.4" customHeight="1">
      <c r="A102" t="s">
        <v>38</v>
      </c>
      <c r="B102" t="s">
        <v>320</v>
      </c>
      <c r="C102" s="23">
        <v>5.3999999999999998E-5</v>
      </c>
      <c r="D102" s="23">
        <v>2.0000000000000002E-5</v>
      </c>
      <c r="E102" s="23">
        <v>6.0000000000000002E-6</v>
      </c>
      <c r="F102" s="23">
        <v>2.5999999999999998E-5</v>
      </c>
      <c r="G102" s="23">
        <v>7.2999999999999999E-5</v>
      </c>
      <c r="H102" s="23">
        <v>2.4000000000000001E-5</v>
      </c>
      <c r="I102" s="23">
        <v>1.7899999999999999E-3</v>
      </c>
      <c r="J102" s="23">
        <v>2.8800000000000001E-4</v>
      </c>
      <c r="K102" s="23">
        <v>0</v>
      </c>
    </row>
    <row r="103" spans="1:11" ht="13.4" customHeight="1">
      <c r="A103" t="s">
        <v>39</v>
      </c>
      <c r="B103" t="s">
        <v>320</v>
      </c>
      <c r="C103" s="23">
        <v>1.6699999999999999E-4</v>
      </c>
      <c r="D103" s="23">
        <v>1.06E-4</v>
      </c>
      <c r="E103" s="23">
        <v>1.5100000000000001E-4</v>
      </c>
      <c r="F103" s="23">
        <v>8.2000000000000001E-5</v>
      </c>
      <c r="G103" s="23">
        <v>4.7199999999999998E-4</v>
      </c>
      <c r="H103" s="23">
        <v>1.7899999999999999E-4</v>
      </c>
      <c r="I103" s="23">
        <v>1.5939999999999999E-3</v>
      </c>
      <c r="J103" s="23">
        <v>1.7699999999999999E-4</v>
      </c>
      <c r="K103" s="23">
        <v>5.0000000000000004E-6</v>
      </c>
    </row>
    <row r="104" spans="1:11" ht="13.4" customHeight="1">
      <c r="A104" t="s">
        <v>40</v>
      </c>
      <c r="B104" t="s">
        <v>320</v>
      </c>
      <c r="C104" s="23">
        <v>1.25E-4</v>
      </c>
      <c r="D104" s="23">
        <v>2.5000000000000001E-5</v>
      </c>
      <c r="E104" s="23">
        <v>3.4E-5</v>
      </c>
      <c r="F104" s="23">
        <v>5.5000000000000002E-5</v>
      </c>
      <c r="G104" s="23">
        <v>4.6500000000000003E-4</v>
      </c>
      <c r="H104" s="23">
        <v>4.0299999999999998E-4</v>
      </c>
      <c r="I104" s="23">
        <v>7.1199999999999996E-4</v>
      </c>
      <c r="J104" s="23">
        <v>0</v>
      </c>
      <c r="K104" s="23">
        <v>0</v>
      </c>
    </row>
    <row r="105" spans="1:11" ht="13.4" customHeight="1">
      <c r="A105" t="s">
        <v>41</v>
      </c>
      <c r="B105" t="s">
        <v>320</v>
      </c>
      <c r="C105" s="23">
        <v>3.3199999999999999E-4</v>
      </c>
      <c r="D105" s="23">
        <v>2.72E-4</v>
      </c>
      <c r="E105" s="23">
        <v>2.8600000000000001E-4</v>
      </c>
      <c r="F105" s="23">
        <v>3.79E-4</v>
      </c>
      <c r="G105" s="23">
        <v>7.0399999999999998E-4</v>
      </c>
      <c r="H105" s="23">
        <v>2.9E-4</v>
      </c>
      <c r="I105" s="23">
        <v>1.0950000000000001E-3</v>
      </c>
      <c r="J105" s="23">
        <v>3.6900000000000002E-4</v>
      </c>
      <c r="K105" s="23">
        <v>1.1E-5</v>
      </c>
    </row>
    <row r="106" spans="1:11" ht="13.4" customHeight="1">
      <c r="A106" t="s">
        <v>42</v>
      </c>
      <c r="B106" t="s">
        <v>319</v>
      </c>
      <c r="C106" s="23">
        <v>7.646E-3</v>
      </c>
      <c r="D106" s="23">
        <v>8.5599999999999999E-3</v>
      </c>
      <c r="E106" s="23">
        <v>3.3199999999999999E-4</v>
      </c>
      <c r="F106" s="23">
        <v>2.3646E-2</v>
      </c>
      <c r="G106" s="23">
        <v>3.7399999999999998E-4</v>
      </c>
      <c r="H106" s="23">
        <v>1.993E-3</v>
      </c>
      <c r="I106" s="23">
        <v>4.0000000000000002E-4</v>
      </c>
      <c r="J106" s="23">
        <v>2.1900000000000001E-3</v>
      </c>
      <c r="K106" s="23">
        <v>0</v>
      </c>
    </row>
    <row r="107" spans="1:11" ht="13.4" customHeight="1">
      <c r="A107" t="s">
        <v>43</v>
      </c>
      <c r="B107" t="s">
        <v>319</v>
      </c>
      <c r="C107" s="23">
        <v>9.1260000000000004E-3</v>
      </c>
      <c r="D107" s="23">
        <v>2.3599999999999999E-4</v>
      </c>
      <c r="E107" s="23">
        <v>2.4880000000000002E-3</v>
      </c>
      <c r="F107" s="23">
        <v>1.3901999999999999E-2</v>
      </c>
      <c r="G107" s="23">
        <v>5.4999999999999997E-3</v>
      </c>
      <c r="H107" s="23">
        <v>3.3038999999999999E-2</v>
      </c>
      <c r="I107" s="23">
        <v>4.5600000000000003E-4</v>
      </c>
      <c r="J107" s="23">
        <v>4.5564E-2</v>
      </c>
      <c r="K107" s="23">
        <v>0</v>
      </c>
    </row>
    <row r="108" spans="1:11" ht="13.4" customHeight="1">
      <c r="A108" t="s">
        <v>44</v>
      </c>
      <c r="B108" t="s">
        <v>319</v>
      </c>
      <c r="C108" s="23">
        <v>9.894E-3</v>
      </c>
      <c r="D108" s="23">
        <v>1.22E-4</v>
      </c>
      <c r="E108" s="23">
        <v>1.6799999999999999E-4</v>
      </c>
      <c r="F108" s="23">
        <v>1.4239999999999999E-3</v>
      </c>
      <c r="G108" s="23">
        <v>1.2650000000000001E-3</v>
      </c>
      <c r="H108" s="23">
        <v>6.2203000000000001E-2</v>
      </c>
      <c r="I108" s="23">
        <v>5.927E-3</v>
      </c>
      <c r="J108" s="23">
        <v>3.3860000000000001E-3</v>
      </c>
      <c r="K108" s="23">
        <v>0</v>
      </c>
    </row>
    <row r="109" spans="1:11" ht="13.4" customHeight="1">
      <c r="A109" t="s">
        <v>45</v>
      </c>
      <c r="B109" t="s">
        <v>319</v>
      </c>
      <c r="C109" s="23">
        <v>2.31E-3</v>
      </c>
      <c r="D109" s="23">
        <v>5.6400000000000005E-4</v>
      </c>
      <c r="E109" s="23">
        <v>4.9600000000000002E-4</v>
      </c>
      <c r="F109" s="23">
        <v>2.003E-3</v>
      </c>
      <c r="G109" s="23">
        <v>2.4069999999999999E-3</v>
      </c>
      <c r="H109" s="23">
        <v>8.3049999999999999E-3</v>
      </c>
      <c r="I109" s="23">
        <v>2.539E-3</v>
      </c>
      <c r="J109" s="23">
        <v>1.6979999999999999E-2</v>
      </c>
      <c r="K109" s="23">
        <v>4.8000000000000001E-5</v>
      </c>
    </row>
    <row r="110" spans="1:11" ht="13.4" customHeight="1">
      <c r="A110" t="s">
        <v>46</v>
      </c>
      <c r="B110" t="s">
        <v>319</v>
      </c>
      <c r="C110" s="23">
        <v>2.0599999999999999E-4</v>
      </c>
      <c r="D110" s="23">
        <v>9.5000000000000005E-5</v>
      </c>
      <c r="E110" s="23">
        <v>1.36E-4</v>
      </c>
      <c r="F110" s="23">
        <v>1.6699999999999999E-4</v>
      </c>
      <c r="G110" s="23">
        <v>1.15E-4</v>
      </c>
      <c r="H110" s="23">
        <v>6.6100000000000002E-4</v>
      </c>
      <c r="I110" s="23">
        <v>2.05E-4</v>
      </c>
      <c r="J110" s="23">
        <v>1.4300000000000001E-4</v>
      </c>
      <c r="K110" s="23">
        <v>5.3000000000000001E-5</v>
      </c>
    </row>
    <row r="111" spans="1:11" ht="13.4" customHeight="1">
      <c r="A111" t="s">
        <v>47</v>
      </c>
      <c r="B111" t="s">
        <v>319</v>
      </c>
      <c r="C111" s="23">
        <v>9.5699999999999995E-4</v>
      </c>
      <c r="D111" s="23">
        <v>1.6799999999999999E-4</v>
      </c>
      <c r="E111" s="23">
        <v>1.6000000000000001E-4</v>
      </c>
      <c r="F111" s="23">
        <v>8.43E-4</v>
      </c>
      <c r="G111" s="23">
        <v>7.0399999999999998E-4</v>
      </c>
      <c r="H111" s="23">
        <v>4.3109999999999997E-3</v>
      </c>
      <c r="I111" s="23">
        <v>2.9799999999999998E-4</v>
      </c>
      <c r="J111" s="23">
        <v>1.0950000000000001E-3</v>
      </c>
      <c r="K111" s="23">
        <v>5.1999999999999997E-5</v>
      </c>
    </row>
    <row r="112" spans="1:11" ht="13.4" customHeight="1">
      <c r="A112" t="s">
        <v>48</v>
      </c>
      <c r="B112" t="s">
        <v>318</v>
      </c>
      <c r="C112" s="23">
        <v>7.4600000000000003E-4</v>
      </c>
      <c r="D112" s="23">
        <v>6.6200000000000005E-4</v>
      </c>
      <c r="E112" s="23">
        <v>6.8300000000000001E-4</v>
      </c>
      <c r="F112" s="23">
        <v>1.2290000000000001E-3</v>
      </c>
      <c r="G112" s="23">
        <v>1.0319999999999999E-3</v>
      </c>
      <c r="H112" s="23">
        <v>4.66E-4</v>
      </c>
      <c r="I112" s="23">
        <v>5.9199999999999997E-4</v>
      </c>
      <c r="J112" s="23">
        <v>2.2599999999999999E-4</v>
      </c>
      <c r="K112" s="23">
        <v>0</v>
      </c>
    </row>
    <row r="113" spans="1:11" ht="13.4" customHeight="1">
      <c r="A113" t="s">
        <v>49</v>
      </c>
      <c r="B113" t="s">
        <v>318</v>
      </c>
      <c r="C113" s="23">
        <v>2.8E-5</v>
      </c>
      <c r="D113" s="23">
        <v>1.5E-5</v>
      </c>
      <c r="E113" s="23">
        <v>1.5999999999999999E-5</v>
      </c>
      <c r="F113" s="23">
        <v>2.3E-5</v>
      </c>
      <c r="G113" s="23">
        <v>6.4999999999999994E-5</v>
      </c>
      <c r="H113" s="23">
        <v>3.4E-5</v>
      </c>
      <c r="I113" s="23">
        <v>3.57E-4</v>
      </c>
      <c r="J113" s="23">
        <v>0</v>
      </c>
      <c r="K113" s="23">
        <v>0</v>
      </c>
    </row>
    <row r="114" spans="1:11" ht="13.4" customHeight="1">
      <c r="A114" t="s">
        <v>50</v>
      </c>
      <c r="B114" t="s">
        <v>318</v>
      </c>
      <c r="C114" s="23">
        <v>2.1800000000000001E-4</v>
      </c>
      <c r="D114" s="23">
        <v>1.3100000000000001E-4</v>
      </c>
      <c r="E114" s="23">
        <v>5.3600000000000002E-4</v>
      </c>
      <c r="F114" s="23">
        <v>1.06E-4</v>
      </c>
      <c r="G114" s="23">
        <v>1.54E-4</v>
      </c>
      <c r="H114" s="23">
        <v>5.5999999999999999E-5</v>
      </c>
      <c r="I114" s="23">
        <v>6.3299999999999999E-4</v>
      </c>
      <c r="J114" s="23">
        <v>1.21E-4</v>
      </c>
      <c r="K114" s="23">
        <v>1.5E-5</v>
      </c>
    </row>
    <row r="115" spans="1:11" ht="13.4" customHeight="1">
      <c r="A115" t="s">
        <v>51</v>
      </c>
      <c r="B115" t="s">
        <v>318</v>
      </c>
      <c r="C115" s="23">
        <v>1.22E-4</v>
      </c>
      <c r="D115" s="23">
        <v>8.7999999999999998E-5</v>
      </c>
      <c r="E115" s="23">
        <v>2.32E-4</v>
      </c>
      <c r="F115" s="23">
        <v>9.0000000000000006E-5</v>
      </c>
      <c r="G115" s="23">
        <v>1.03E-4</v>
      </c>
      <c r="H115" s="23">
        <v>2.8E-5</v>
      </c>
      <c r="I115" s="23">
        <v>7.0399999999999998E-4</v>
      </c>
      <c r="J115" s="23">
        <v>0</v>
      </c>
      <c r="K115" s="23">
        <v>0</v>
      </c>
    </row>
    <row r="116" spans="1:11" ht="13.4" customHeight="1">
      <c r="A116" t="s">
        <v>52</v>
      </c>
      <c r="B116" t="s">
        <v>318</v>
      </c>
      <c r="C116" s="23">
        <v>3.8999999999999999E-5</v>
      </c>
      <c r="D116" s="23">
        <v>5.0000000000000002E-5</v>
      </c>
      <c r="E116" s="23">
        <v>7.2000000000000002E-5</v>
      </c>
      <c r="F116" s="23">
        <v>1.8E-5</v>
      </c>
      <c r="G116" s="23">
        <v>1.2999999999999999E-5</v>
      </c>
      <c r="H116" s="23">
        <v>1.2999999999999999E-5</v>
      </c>
      <c r="I116" s="23">
        <v>0</v>
      </c>
      <c r="J116" s="23">
        <v>0</v>
      </c>
      <c r="K116" s="23">
        <v>0</v>
      </c>
    </row>
    <row r="117" spans="1:11" ht="13.4" customHeight="1">
      <c r="A117" t="s">
        <v>53</v>
      </c>
      <c r="B117" t="s">
        <v>318</v>
      </c>
      <c r="C117" s="23">
        <v>9.8999999999999994E-5</v>
      </c>
      <c r="D117" s="23">
        <v>1.9699999999999999E-4</v>
      </c>
      <c r="E117" s="23">
        <v>8.1000000000000004E-5</v>
      </c>
      <c r="F117" s="23">
        <v>2.5999999999999998E-5</v>
      </c>
      <c r="G117" s="23">
        <v>1.12E-4</v>
      </c>
      <c r="H117" s="23">
        <v>3.1999999999999999E-5</v>
      </c>
      <c r="I117" s="23">
        <v>2.4000000000000001E-5</v>
      </c>
      <c r="J117" s="23">
        <v>0</v>
      </c>
      <c r="K117" s="23">
        <v>0</v>
      </c>
    </row>
    <row r="118" spans="1:11" ht="13.4" customHeight="1">
      <c r="A118" t="s">
        <v>54</v>
      </c>
      <c r="B118" t="s">
        <v>318</v>
      </c>
      <c r="C118" s="23">
        <v>2.02E-4</v>
      </c>
      <c r="D118" s="23">
        <v>2.1699999999999999E-4</v>
      </c>
      <c r="E118" s="23">
        <v>2.31E-4</v>
      </c>
      <c r="F118" s="23">
        <v>1.8799999999999999E-4</v>
      </c>
      <c r="G118" s="23">
        <v>2.9E-4</v>
      </c>
      <c r="H118" s="23">
        <v>1.2300000000000001E-4</v>
      </c>
      <c r="I118" s="23">
        <v>3.1100000000000002E-4</v>
      </c>
      <c r="J118" s="23">
        <v>1.25E-4</v>
      </c>
      <c r="K118" s="23">
        <v>7.4999999999999993E-5</v>
      </c>
    </row>
    <row r="119" spans="1:11" ht="13.4" customHeight="1">
      <c r="A119" t="s">
        <v>55</v>
      </c>
      <c r="B119" t="s">
        <v>318</v>
      </c>
      <c r="C119" s="23">
        <v>2.9700000000000001E-4</v>
      </c>
      <c r="D119" s="23">
        <v>2.6899999999999998E-4</v>
      </c>
      <c r="E119" s="23">
        <v>3.4499999999999998E-4</v>
      </c>
      <c r="F119" s="23">
        <v>5.6499999999999996E-4</v>
      </c>
      <c r="G119" s="23">
        <v>1.15E-4</v>
      </c>
      <c r="H119" s="23">
        <v>3.0000000000000001E-5</v>
      </c>
      <c r="I119" s="23">
        <v>6.5200000000000002E-4</v>
      </c>
      <c r="J119" s="23">
        <v>0</v>
      </c>
      <c r="K119" s="23">
        <v>1.0000000000000001E-5</v>
      </c>
    </row>
    <row r="120" spans="1:11" ht="13.4" customHeight="1">
      <c r="A120" t="s">
        <v>56</v>
      </c>
      <c r="B120" t="s">
        <v>318</v>
      </c>
      <c r="C120" s="23">
        <v>2.8400000000000002E-4</v>
      </c>
      <c r="D120" s="23">
        <v>3.5599999999999998E-4</v>
      </c>
      <c r="E120" s="23">
        <v>3.2200000000000002E-4</v>
      </c>
      <c r="F120" s="23">
        <v>3.1599999999999998E-4</v>
      </c>
      <c r="G120" s="23">
        <v>2.1900000000000001E-4</v>
      </c>
      <c r="H120" s="23">
        <v>1.08E-4</v>
      </c>
      <c r="I120" s="23">
        <v>2.6600000000000001E-4</v>
      </c>
      <c r="J120" s="23">
        <v>5.8999999999999998E-5</v>
      </c>
      <c r="K120" s="23">
        <v>1.7E-5</v>
      </c>
    </row>
    <row r="121" spans="1:11" ht="13.4" customHeight="1">
      <c r="A121" t="s">
        <v>57</v>
      </c>
      <c r="B121" t="s">
        <v>318</v>
      </c>
      <c r="C121" s="23">
        <v>1.2E-4</v>
      </c>
      <c r="D121" s="23">
        <v>1.4200000000000001E-4</v>
      </c>
      <c r="E121" s="23">
        <v>1.3899999999999999E-4</v>
      </c>
      <c r="F121" s="23">
        <v>1.2E-4</v>
      </c>
      <c r="G121" s="23">
        <v>8.2000000000000001E-5</v>
      </c>
      <c r="H121" s="23">
        <v>7.7000000000000001E-5</v>
      </c>
      <c r="I121" s="23">
        <v>4.0000000000000003E-5</v>
      </c>
      <c r="J121" s="23">
        <v>1.9699999999999999E-4</v>
      </c>
      <c r="K121" s="23">
        <v>0</v>
      </c>
    </row>
    <row r="122" spans="1:11" ht="13.4" customHeight="1">
      <c r="A122" t="s">
        <v>58</v>
      </c>
      <c r="B122" t="s">
        <v>318</v>
      </c>
      <c r="C122" s="23">
        <v>1.5899999999999999E-4</v>
      </c>
      <c r="D122" s="23">
        <v>1.5699999999999999E-4</v>
      </c>
      <c r="E122" s="23">
        <v>1.6100000000000001E-4</v>
      </c>
      <c r="F122" s="23">
        <v>1.7100000000000001E-4</v>
      </c>
      <c r="G122" s="23">
        <v>2.1499999999999999E-4</v>
      </c>
      <c r="H122" s="23">
        <v>1.1900000000000001E-4</v>
      </c>
      <c r="I122" s="23">
        <v>2.6800000000000001E-4</v>
      </c>
      <c r="J122" s="23">
        <v>2.3499999999999999E-4</v>
      </c>
      <c r="K122" s="23">
        <v>5.8999999999999998E-5</v>
      </c>
    </row>
    <row r="123" spans="1:11" ht="13.4" customHeight="1">
      <c r="A123" t="s">
        <v>59</v>
      </c>
      <c r="B123" t="s">
        <v>318</v>
      </c>
      <c r="C123" s="23">
        <v>2.5999999999999998E-4</v>
      </c>
      <c r="D123" s="23">
        <v>2.1100000000000001E-4</v>
      </c>
      <c r="E123" s="23">
        <v>2.4699999999999999E-4</v>
      </c>
      <c r="F123" s="23">
        <v>3.6999999999999998E-5</v>
      </c>
      <c r="G123" s="23">
        <v>1.712E-3</v>
      </c>
      <c r="H123" s="23">
        <v>1.56E-4</v>
      </c>
      <c r="I123" s="23">
        <v>5.0600000000000005E-4</v>
      </c>
      <c r="J123" s="23">
        <v>0</v>
      </c>
      <c r="K123" s="23">
        <v>1.1E-5</v>
      </c>
    </row>
    <row r="124" spans="1:11" ht="13.4" customHeight="1">
      <c r="A124" t="s">
        <v>60</v>
      </c>
      <c r="B124" t="s">
        <v>318</v>
      </c>
      <c r="C124" s="23">
        <v>2.6999999999999999E-5</v>
      </c>
      <c r="D124" s="23">
        <v>1.9000000000000001E-5</v>
      </c>
      <c r="E124" s="23">
        <v>4.5000000000000003E-5</v>
      </c>
      <c r="F124" s="23">
        <v>2.8E-5</v>
      </c>
      <c r="G124" s="23">
        <v>5.5999999999999999E-5</v>
      </c>
      <c r="H124" s="23">
        <v>1.4E-5</v>
      </c>
      <c r="I124" s="23">
        <v>0</v>
      </c>
      <c r="J124" s="23">
        <v>0</v>
      </c>
      <c r="K124" s="23">
        <v>0</v>
      </c>
    </row>
    <row r="125" spans="1:11" ht="13.4" customHeight="1">
      <c r="A125" t="s">
        <v>61</v>
      </c>
      <c r="B125" t="s">
        <v>318</v>
      </c>
      <c r="C125" s="23">
        <v>4.8000000000000001E-5</v>
      </c>
      <c r="D125" s="23">
        <v>4.5000000000000003E-5</v>
      </c>
      <c r="E125" s="23">
        <v>6.8999999999999997E-5</v>
      </c>
      <c r="F125" s="23">
        <v>7.2999999999999999E-5</v>
      </c>
      <c r="G125" s="23">
        <v>2.8E-5</v>
      </c>
      <c r="H125" s="23">
        <v>1.5999999999999999E-5</v>
      </c>
      <c r="I125" s="23">
        <v>0</v>
      </c>
      <c r="J125" s="23">
        <v>0</v>
      </c>
      <c r="K125" s="23">
        <v>0</v>
      </c>
    </row>
    <row r="126" spans="1:11" ht="13.4" customHeight="1">
      <c r="A126" t="s">
        <v>62</v>
      </c>
      <c r="B126" t="s">
        <v>318</v>
      </c>
      <c r="C126" s="23">
        <v>1.4200000000000001E-4</v>
      </c>
      <c r="D126" s="23">
        <v>1.1E-4</v>
      </c>
      <c r="E126" s="23">
        <v>2.6600000000000001E-4</v>
      </c>
      <c r="F126" s="23">
        <v>1.11E-4</v>
      </c>
      <c r="G126" s="23">
        <v>1.3300000000000001E-4</v>
      </c>
      <c r="H126" s="23">
        <v>8.6000000000000003E-5</v>
      </c>
      <c r="I126" s="23">
        <v>9.1000000000000003E-5</v>
      </c>
      <c r="J126" s="23">
        <v>7.3999999999999996E-5</v>
      </c>
      <c r="K126" s="23">
        <v>0</v>
      </c>
    </row>
    <row r="127" spans="1:11" ht="13.4" customHeight="1">
      <c r="A127" t="s">
        <v>63</v>
      </c>
      <c r="B127" t="s">
        <v>318</v>
      </c>
      <c r="C127" s="23">
        <v>-3.0000000000000001E-6</v>
      </c>
      <c r="D127" s="23">
        <v>-1.9999999999999999E-6</v>
      </c>
      <c r="E127" s="23">
        <v>-7.9999999999999996E-6</v>
      </c>
      <c r="F127" s="23">
        <v>-1.9999999999999999E-6</v>
      </c>
      <c r="G127" s="23">
        <v>0</v>
      </c>
      <c r="H127" s="23">
        <v>0</v>
      </c>
      <c r="I127" s="23">
        <v>-6.9999999999999999E-6</v>
      </c>
      <c r="J127" s="23">
        <v>0</v>
      </c>
      <c r="K127" s="23">
        <v>0</v>
      </c>
    </row>
    <row r="128" spans="1:11" ht="13.4" customHeight="1">
      <c r="A128" t="s">
        <v>64</v>
      </c>
      <c r="B128" t="s">
        <v>318</v>
      </c>
      <c r="C128" s="23">
        <v>1.74E-4</v>
      </c>
      <c r="D128" s="23">
        <v>1.9599999999999999E-4</v>
      </c>
      <c r="E128" s="23">
        <v>2.5000000000000001E-4</v>
      </c>
      <c r="F128" s="23">
        <v>1.4200000000000001E-4</v>
      </c>
      <c r="G128" s="23">
        <v>1.25E-4</v>
      </c>
      <c r="H128" s="23">
        <v>9.2999999999999997E-5</v>
      </c>
      <c r="I128" s="23">
        <v>8.2000000000000001E-5</v>
      </c>
      <c r="J128" s="23">
        <v>1.7899999999999999E-4</v>
      </c>
      <c r="K128" s="23">
        <v>6.4999999999999994E-5</v>
      </c>
    </row>
    <row r="129" spans="1:11" ht="13.4" customHeight="1">
      <c r="A129" t="s">
        <v>65</v>
      </c>
      <c r="B129" t="s">
        <v>318</v>
      </c>
      <c r="C129" s="23">
        <v>3.1999999999999999E-5</v>
      </c>
      <c r="D129" s="23">
        <v>2.8E-5</v>
      </c>
      <c r="E129" s="23">
        <v>2.5000000000000001E-5</v>
      </c>
      <c r="F129" s="23">
        <v>1.1E-5</v>
      </c>
      <c r="G129" s="23">
        <v>1.83E-4</v>
      </c>
      <c r="H129" s="23">
        <v>2.0999999999999999E-5</v>
      </c>
      <c r="I129" s="23">
        <v>8.5000000000000006E-5</v>
      </c>
      <c r="J129" s="23">
        <v>0</v>
      </c>
      <c r="K129" s="23">
        <v>5.0000000000000004E-6</v>
      </c>
    </row>
    <row r="130" spans="1:11" ht="13.4" customHeight="1">
      <c r="A130" t="s">
        <v>66</v>
      </c>
      <c r="B130" t="s">
        <v>318</v>
      </c>
      <c r="C130" s="23">
        <v>1.3799999999999999E-4</v>
      </c>
      <c r="D130" s="23">
        <v>1.01E-4</v>
      </c>
      <c r="E130" s="23">
        <v>1.37E-4</v>
      </c>
      <c r="F130" s="23">
        <v>1.64E-4</v>
      </c>
      <c r="G130" s="23">
        <v>2.7E-4</v>
      </c>
      <c r="H130" s="23">
        <v>1.12E-4</v>
      </c>
      <c r="I130" s="23">
        <v>5.9699999999999998E-4</v>
      </c>
      <c r="J130" s="23">
        <v>0</v>
      </c>
      <c r="K130" s="23">
        <v>1.2999999999999999E-5</v>
      </c>
    </row>
    <row r="131" spans="1:11" ht="13.4" customHeight="1">
      <c r="A131" t="s">
        <v>67</v>
      </c>
      <c r="B131" t="s">
        <v>318</v>
      </c>
      <c r="C131" s="23">
        <v>1.36E-4</v>
      </c>
      <c r="D131" s="23">
        <v>1.5699999999999999E-4</v>
      </c>
      <c r="E131" s="23">
        <v>1.4300000000000001E-4</v>
      </c>
      <c r="F131" s="23">
        <v>1.44E-4</v>
      </c>
      <c r="G131" s="23">
        <v>1.5899999999999999E-4</v>
      </c>
      <c r="H131" s="23">
        <v>7.6000000000000004E-5</v>
      </c>
      <c r="I131" s="23">
        <v>1.18E-4</v>
      </c>
      <c r="J131" s="23">
        <v>1.26E-4</v>
      </c>
      <c r="K131" s="23">
        <v>5.5999999999999999E-5</v>
      </c>
    </row>
    <row r="132" spans="1:11" ht="13.4" customHeight="1">
      <c r="A132" t="s">
        <v>68</v>
      </c>
      <c r="B132" t="s">
        <v>318</v>
      </c>
      <c r="C132" s="23">
        <v>8.1000000000000004E-5</v>
      </c>
      <c r="D132" s="23">
        <v>7.2000000000000002E-5</v>
      </c>
      <c r="E132" s="23">
        <v>1.25E-4</v>
      </c>
      <c r="F132" s="23">
        <v>6.3999999999999997E-5</v>
      </c>
      <c r="G132" s="23">
        <v>3.6000000000000001E-5</v>
      </c>
      <c r="H132" s="23">
        <v>2.3E-5</v>
      </c>
      <c r="I132" s="23">
        <v>6.4999999999999997E-4</v>
      </c>
      <c r="J132" s="23">
        <v>0</v>
      </c>
      <c r="K132" s="23">
        <v>0</v>
      </c>
    </row>
    <row r="133" spans="1:11" ht="13.4" customHeight="1">
      <c r="A133" t="s">
        <v>69</v>
      </c>
      <c r="B133" t="s">
        <v>318</v>
      </c>
      <c r="C133" s="23">
        <v>1.06E-4</v>
      </c>
      <c r="D133" s="23">
        <v>1.02E-4</v>
      </c>
      <c r="E133" s="23">
        <v>1.8100000000000001E-4</v>
      </c>
      <c r="F133" s="23">
        <v>6.7999999999999999E-5</v>
      </c>
      <c r="G133" s="23">
        <v>2.24E-4</v>
      </c>
      <c r="H133" s="23">
        <v>3.1000000000000001E-5</v>
      </c>
      <c r="I133" s="23">
        <v>1.9000000000000001E-5</v>
      </c>
      <c r="J133" s="23">
        <v>0</v>
      </c>
      <c r="K133" s="23">
        <v>0</v>
      </c>
    </row>
    <row r="134" spans="1:11" ht="13.4" customHeight="1">
      <c r="A134" t="s">
        <v>70</v>
      </c>
      <c r="B134" t="s">
        <v>318</v>
      </c>
      <c r="C134" s="23">
        <v>-4.0000000000000003E-5</v>
      </c>
      <c r="D134" s="23">
        <v>-4.5000000000000003E-5</v>
      </c>
      <c r="E134" s="23">
        <v>-6.0999999999999999E-5</v>
      </c>
      <c r="F134" s="23">
        <v>-3.0000000000000001E-5</v>
      </c>
      <c r="G134" s="23">
        <v>-3.3000000000000003E-5</v>
      </c>
      <c r="H134" s="23">
        <v>-2.0000000000000002E-5</v>
      </c>
      <c r="I134" s="23">
        <v>-2.4000000000000001E-5</v>
      </c>
      <c r="J134" s="23">
        <v>-2.8E-5</v>
      </c>
      <c r="K134" s="23">
        <v>-1.1E-5</v>
      </c>
    </row>
    <row r="135" spans="1:11" ht="13.4" customHeight="1">
      <c r="A135" t="s">
        <v>71</v>
      </c>
      <c r="B135" t="s">
        <v>318</v>
      </c>
      <c r="C135" s="23">
        <v>4.08E-4</v>
      </c>
      <c r="D135" s="23">
        <v>2.5900000000000001E-4</v>
      </c>
      <c r="E135" s="23">
        <v>6.38E-4</v>
      </c>
      <c r="F135" s="23">
        <v>4.3100000000000001E-4</v>
      </c>
      <c r="G135" s="23">
        <v>1.25E-4</v>
      </c>
      <c r="H135" s="23">
        <v>5.5800000000000001E-4</v>
      </c>
      <c r="I135" s="23">
        <v>9.7E-5</v>
      </c>
      <c r="J135" s="23">
        <v>0</v>
      </c>
      <c r="K135" s="23">
        <v>0</v>
      </c>
    </row>
    <row r="136" spans="1:11" ht="13.4" customHeight="1">
      <c r="A136" t="s">
        <v>72</v>
      </c>
      <c r="B136" t="s">
        <v>318</v>
      </c>
      <c r="C136" s="23">
        <v>-1.12E-4</v>
      </c>
      <c r="D136" s="23">
        <v>-1.37E-4</v>
      </c>
      <c r="E136" s="23">
        <v>-2.05E-4</v>
      </c>
      <c r="F136" s="23">
        <v>-5.1999999999999997E-5</v>
      </c>
      <c r="G136" s="23">
        <v>-4.6E-5</v>
      </c>
      <c r="H136" s="23">
        <v>-3.8000000000000002E-5</v>
      </c>
      <c r="I136" s="23">
        <v>-5.8999999999999998E-5</v>
      </c>
      <c r="J136" s="23">
        <v>-3.0000000000000001E-5</v>
      </c>
      <c r="K136" s="23">
        <v>-6.0000000000000002E-6</v>
      </c>
    </row>
    <row r="137" spans="1:11" ht="13.4" customHeight="1">
      <c r="A137" t="s">
        <v>73</v>
      </c>
      <c r="B137" t="s">
        <v>318</v>
      </c>
      <c r="C137" s="23">
        <v>3.1999999999999999E-5</v>
      </c>
      <c r="D137" s="23">
        <v>8.6000000000000003E-5</v>
      </c>
      <c r="E137" s="23">
        <v>6.9999999999999999E-6</v>
      </c>
      <c r="F137" s="23">
        <v>1.1E-5</v>
      </c>
      <c r="G137" s="23">
        <v>1.4E-5</v>
      </c>
      <c r="H137" s="23">
        <v>0</v>
      </c>
      <c r="I137" s="23">
        <v>0</v>
      </c>
      <c r="J137" s="23">
        <v>0</v>
      </c>
      <c r="K137" s="23">
        <v>0</v>
      </c>
    </row>
    <row r="138" spans="1:11" ht="13.4" customHeight="1">
      <c r="A138" t="s">
        <v>74</v>
      </c>
      <c r="B138" t="s">
        <v>318</v>
      </c>
      <c r="C138" s="23">
        <v>5.3600000000000002E-4</v>
      </c>
      <c r="D138" s="23">
        <v>3.7500000000000001E-4</v>
      </c>
      <c r="E138" s="23">
        <v>4.84E-4</v>
      </c>
      <c r="F138" s="23">
        <v>7.4899999999999999E-4</v>
      </c>
      <c r="G138" s="23">
        <v>2.1900000000000001E-4</v>
      </c>
      <c r="H138" s="23">
        <v>9.0799999999999995E-4</v>
      </c>
      <c r="I138" s="23">
        <v>2.2900000000000001E-4</v>
      </c>
      <c r="J138" s="23">
        <v>5.7799999999999995E-4</v>
      </c>
      <c r="K138" s="23">
        <v>2.0999999999999999E-5</v>
      </c>
    </row>
    <row r="139" spans="1:11" ht="13.4" customHeight="1">
      <c r="A139" t="s">
        <v>75</v>
      </c>
      <c r="B139" t="s">
        <v>318</v>
      </c>
      <c r="C139" s="23">
        <v>2.8600000000000001E-4</v>
      </c>
      <c r="D139" s="23">
        <v>3.8400000000000001E-4</v>
      </c>
      <c r="E139" s="23">
        <v>4.3600000000000003E-4</v>
      </c>
      <c r="F139" s="23">
        <v>1.76E-4</v>
      </c>
      <c r="G139" s="23">
        <v>2.2599999999999999E-4</v>
      </c>
      <c r="H139" s="23">
        <v>9.1000000000000003E-5</v>
      </c>
      <c r="I139" s="23">
        <v>4.1999999999999998E-5</v>
      </c>
      <c r="J139" s="23">
        <v>0</v>
      </c>
      <c r="K139" s="23">
        <v>0</v>
      </c>
    </row>
    <row r="140" spans="1:11" ht="13.4" customHeight="1">
      <c r="A140" t="s">
        <v>76</v>
      </c>
      <c r="B140" t="s">
        <v>318</v>
      </c>
      <c r="C140" s="23">
        <v>3.1399999999999999E-4</v>
      </c>
      <c r="D140" s="23">
        <v>2.6800000000000001E-4</v>
      </c>
      <c r="E140" s="23">
        <v>5.1599999999999997E-4</v>
      </c>
      <c r="F140" s="23">
        <v>2.8600000000000001E-4</v>
      </c>
      <c r="G140" s="23">
        <v>3.4699999999999998E-4</v>
      </c>
      <c r="H140" s="23">
        <v>1.85E-4</v>
      </c>
      <c r="I140" s="23">
        <v>1.22E-4</v>
      </c>
      <c r="J140" s="23">
        <v>2.12E-4</v>
      </c>
      <c r="K140" s="23">
        <v>2.4000000000000001E-5</v>
      </c>
    </row>
    <row r="141" spans="1:11" ht="13.4" customHeight="1">
      <c r="A141" t="s">
        <v>77</v>
      </c>
      <c r="B141" t="s">
        <v>318</v>
      </c>
      <c r="C141" s="23">
        <v>4.6999999999999997E-5</v>
      </c>
      <c r="D141" s="23">
        <v>3.6000000000000001E-5</v>
      </c>
      <c r="E141" s="23">
        <v>6.0999999999999999E-5</v>
      </c>
      <c r="F141" s="23">
        <v>5.5000000000000002E-5</v>
      </c>
      <c r="G141" s="23">
        <v>1.9000000000000001E-5</v>
      </c>
      <c r="H141" s="23">
        <v>6.0000000000000002E-5</v>
      </c>
      <c r="I141" s="23">
        <v>0</v>
      </c>
      <c r="J141" s="23">
        <v>0</v>
      </c>
      <c r="K141" s="23">
        <v>0</v>
      </c>
    </row>
    <row r="142" spans="1:11" ht="13.4" customHeight="1">
      <c r="A142" t="s">
        <v>78</v>
      </c>
      <c r="B142" t="s">
        <v>318</v>
      </c>
      <c r="C142" s="23">
        <v>1.06E-4</v>
      </c>
      <c r="D142" s="23">
        <v>1.11E-4</v>
      </c>
      <c r="E142" s="23">
        <v>1.3100000000000001E-4</v>
      </c>
      <c r="F142" s="23">
        <v>9.3999999999999994E-5</v>
      </c>
      <c r="G142" s="23">
        <v>2.42E-4</v>
      </c>
      <c r="H142" s="23">
        <v>3.8999999999999999E-5</v>
      </c>
      <c r="I142" s="23">
        <v>5.5000000000000002E-5</v>
      </c>
      <c r="J142" s="23">
        <v>6.8999999999999997E-5</v>
      </c>
      <c r="K142" s="23">
        <v>2.5999999999999998E-5</v>
      </c>
    </row>
    <row r="143" spans="1:11" ht="13.4" customHeight="1">
      <c r="A143" t="s">
        <v>79</v>
      </c>
      <c r="B143" t="s">
        <v>318</v>
      </c>
      <c r="C143" s="23">
        <v>2.3E-5</v>
      </c>
      <c r="D143" s="23">
        <v>2.3E-5</v>
      </c>
      <c r="E143" s="23">
        <v>2.0999999999999999E-5</v>
      </c>
      <c r="F143" s="23">
        <v>7.9999999999999996E-6</v>
      </c>
      <c r="G143" s="23">
        <v>2.0000000000000002E-5</v>
      </c>
      <c r="H143" s="23">
        <v>3.1999999999999999E-5</v>
      </c>
      <c r="I143" s="23">
        <v>2.1999999999999999E-5</v>
      </c>
      <c r="J143" s="23">
        <v>1.9100000000000001E-4</v>
      </c>
      <c r="K143" s="23">
        <v>0</v>
      </c>
    </row>
    <row r="144" spans="1:11" ht="13.4" customHeight="1">
      <c r="A144" t="s">
        <v>80</v>
      </c>
      <c r="B144" t="s">
        <v>318</v>
      </c>
      <c r="C144" s="23">
        <v>6.8999999999999997E-5</v>
      </c>
      <c r="D144" s="23">
        <v>7.7000000000000001E-5</v>
      </c>
      <c r="E144" s="23">
        <v>4.5000000000000003E-5</v>
      </c>
      <c r="F144" s="23">
        <v>9.6000000000000002E-5</v>
      </c>
      <c r="G144" s="23">
        <v>6.0999999999999999E-5</v>
      </c>
      <c r="H144" s="23">
        <v>6.7000000000000002E-5</v>
      </c>
      <c r="I144" s="23">
        <v>1.03E-4</v>
      </c>
      <c r="J144" s="23">
        <v>2.0999999999999999E-5</v>
      </c>
      <c r="K144" s="23">
        <v>1.2999999999999999E-5</v>
      </c>
    </row>
    <row r="145" spans="1:11" ht="13.4" customHeight="1">
      <c r="A145" t="s">
        <v>81</v>
      </c>
      <c r="B145" t="s">
        <v>318</v>
      </c>
      <c r="C145" s="23">
        <v>1.9999999999999999E-6</v>
      </c>
      <c r="D145" s="23">
        <v>1.9999999999999999E-6</v>
      </c>
      <c r="E145" s="23">
        <v>3.0000000000000001E-6</v>
      </c>
      <c r="F145" s="23">
        <v>3.0000000000000001E-6</v>
      </c>
      <c r="G145" s="23">
        <v>1.9999999999999999E-6</v>
      </c>
      <c r="H145" s="23">
        <v>9.9999999999999995E-7</v>
      </c>
      <c r="I145" s="23">
        <v>3.0000000000000001E-6</v>
      </c>
      <c r="J145" s="23">
        <v>1.9999999999999999E-6</v>
      </c>
      <c r="K145" s="23">
        <v>0</v>
      </c>
    </row>
    <row r="146" spans="1:11" ht="13.4" customHeight="1">
      <c r="A146" t="s">
        <v>82</v>
      </c>
      <c r="B146" t="s">
        <v>318</v>
      </c>
      <c r="C146" s="23">
        <v>6.2000000000000003E-5</v>
      </c>
      <c r="D146" s="23">
        <v>5.5999999999999999E-5</v>
      </c>
      <c r="E146" s="23">
        <v>7.3999999999999996E-5</v>
      </c>
      <c r="F146" s="23">
        <v>7.6000000000000004E-5</v>
      </c>
      <c r="G146" s="23">
        <v>5.3999999999999998E-5</v>
      </c>
      <c r="H146" s="23">
        <v>3.1999999999999999E-5</v>
      </c>
      <c r="I146" s="23">
        <v>5.3000000000000001E-5</v>
      </c>
      <c r="J146" s="23">
        <v>2.8499999999999999E-4</v>
      </c>
      <c r="K146" s="23">
        <v>1.2999999999999999E-5</v>
      </c>
    </row>
    <row r="147" spans="1:11" ht="13.4" customHeight="1">
      <c r="A147" t="s">
        <v>83</v>
      </c>
      <c r="B147" t="s">
        <v>318</v>
      </c>
      <c r="C147" s="23">
        <v>2.33E-4</v>
      </c>
      <c r="D147" s="23">
        <v>3.1300000000000002E-4</v>
      </c>
      <c r="E147" s="23">
        <v>1.9699999999999999E-4</v>
      </c>
      <c r="F147" s="23">
        <v>1.94E-4</v>
      </c>
      <c r="G147" s="23">
        <v>3.7300000000000001E-4</v>
      </c>
      <c r="H147" s="23">
        <v>1.64E-4</v>
      </c>
      <c r="I147" s="23">
        <v>1.7699999999999999E-4</v>
      </c>
      <c r="J147" s="23">
        <v>7.4999999999999993E-5</v>
      </c>
      <c r="K147" s="23">
        <v>1.5999999999999999E-5</v>
      </c>
    </row>
    <row r="148" spans="1:11" ht="13.4" customHeight="1">
      <c r="A148" t="s">
        <v>84</v>
      </c>
      <c r="B148" t="s">
        <v>318</v>
      </c>
      <c r="C148" s="23">
        <v>6.1600000000000001E-4</v>
      </c>
      <c r="D148" s="23">
        <v>2.33E-4</v>
      </c>
      <c r="E148" s="23">
        <v>2.22E-4</v>
      </c>
      <c r="F148" s="23">
        <v>8.0699999999999999E-4</v>
      </c>
      <c r="G148" s="23">
        <v>4.06E-4</v>
      </c>
      <c r="H148" s="23">
        <v>1.8569999999999999E-3</v>
      </c>
      <c r="I148" s="23">
        <v>1.6249999999999999E-3</v>
      </c>
      <c r="J148" s="23">
        <v>5.8900000000000001E-4</v>
      </c>
      <c r="K148" s="23">
        <v>1.1E-5</v>
      </c>
    </row>
    <row r="149" spans="1:11" ht="13.4" customHeight="1">
      <c r="A149" t="s">
        <v>85</v>
      </c>
      <c r="B149" t="s">
        <v>318</v>
      </c>
      <c r="C149" s="23">
        <v>4.0000000000000003E-5</v>
      </c>
      <c r="D149" s="23">
        <v>3.4E-5</v>
      </c>
      <c r="E149" s="23">
        <v>1.5999999999999999E-5</v>
      </c>
      <c r="F149" s="23">
        <v>4.3000000000000002E-5</v>
      </c>
      <c r="G149" s="23">
        <v>0</v>
      </c>
      <c r="H149" s="23">
        <v>0</v>
      </c>
      <c r="I149" s="23">
        <v>0</v>
      </c>
      <c r="J149" s="23">
        <v>1.3500000000000001E-3</v>
      </c>
      <c r="K149" s="23">
        <v>0</v>
      </c>
    </row>
    <row r="150" spans="1:11" ht="13.4" customHeight="1">
      <c r="A150" t="s">
        <v>86</v>
      </c>
      <c r="B150" t="s">
        <v>318</v>
      </c>
      <c r="C150" s="23">
        <v>3.7100000000000002E-4</v>
      </c>
      <c r="D150" s="23">
        <v>2.9300000000000002E-4</v>
      </c>
      <c r="E150" s="23">
        <v>3.8900000000000002E-4</v>
      </c>
      <c r="F150" s="23">
        <v>5.2599999999999999E-4</v>
      </c>
      <c r="G150" s="23">
        <v>4.4799999999999999E-4</v>
      </c>
      <c r="H150" s="23">
        <v>3.0800000000000001E-4</v>
      </c>
      <c r="I150" s="23">
        <v>4.6099999999999998E-4</v>
      </c>
      <c r="J150" s="23">
        <v>5.2999999999999998E-4</v>
      </c>
      <c r="K150" s="23">
        <v>4.6999999999999997E-5</v>
      </c>
    </row>
    <row r="151" spans="1:11" ht="13.4" customHeight="1">
      <c r="A151" t="s">
        <v>87</v>
      </c>
      <c r="B151" t="s">
        <v>318</v>
      </c>
      <c r="C151" s="23">
        <v>1.2400000000000001E-4</v>
      </c>
      <c r="D151" s="23">
        <v>8.6000000000000003E-5</v>
      </c>
      <c r="E151" s="23">
        <v>1.56E-4</v>
      </c>
      <c r="F151" s="23">
        <v>1.4999999999999999E-4</v>
      </c>
      <c r="G151" s="23">
        <v>2.4800000000000001E-4</v>
      </c>
      <c r="H151" s="23">
        <v>1.08E-4</v>
      </c>
      <c r="I151" s="23">
        <v>4.3000000000000002E-5</v>
      </c>
      <c r="J151" s="23">
        <v>0</v>
      </c>
      <c r="K151" s="23">
        <v>1.8E-5</v>
      </c>
    </row>
    <row r="152" spans="1:11" ht="13.4" customHeight="1">
      <c r="A152" t="s">
        <v>88</v>
      </c>
      <c r="B152" t="s">
        <v>318</v>
      </c>
      <c r="C152" s="23">
        <v>1.64E-4</v>
      </c>
      <c r="D152" s="23">
        <v>1.4200000000000001E-4</v>
      </c>
      <c r="E152" s="23">
        <v>2.1000000000000001E-4</v>
      </c>
      <c r="F152" s="23">
        <v>1.8599999999999999E-4</v>
      </c>
      <c r="G152" s="23">
        <v>1.13E-4</v>
      </c>
      <c r="H152" s="23">
        <v>1.74E-4</v>
      </c>
      <c r="I152" s="23">
        <v>8.5000000000000006E-5</v>
      </c>
      <c r="J152" s="23">
        <v>0</v>
      </c>
      <c r="K152" s="23">
        <v>1.5999999999999999E-5</v>
      </c>
    </row>
    <row r="153" spans="1:11" ht="13.4" customHeight="1">
      <c r="A153" t="s">
        <v>89</v>
      </c>
      <c r="B153" t="s">
        <v>318</v>
      </c>
      <c r="C153" s="23">
        <v>5.22E-4</v>
      </c>
      <c r="D153" s="23">
        <v>2.5300000000000002E-4</v>
      </c>
      <c r="E153" s="23">
        <v>1.126E-3</v>
      </c>
      <c r="F153" s="23">
        <v>5.9500000000000004E-4</v>
      </c>
      <c r="G153" s="23">
        <v>4.5399999999999998E-4</v>
      </c>
      <c r="H153" s="23">
        <v>2.0900000000000001E-4</v>
      </c>
      <c r="I153" s="23">
        <v>1.12E-4</v>
      </c>
      <c r="J153" s="23">
        <v>2.8299999999999999E-4</v>
      </c>
      <c r="K153" s="23">
        <v>1.7E-5</v>
      </c>
    </row>
    <row r="154" spans="1:11" ht="13.4" customHeight="1">
      <c r="A154" t="s">
        <v>90</v>
      </c>
      <c r="B154" t="s">
        <v>318</v>
      </c>
      <c r="C154" s="23">
        <v>1.2300000000000001E-4</v>
      </c>
      <c r="D154" s="23">
        <v>8.7000000000000001E-5</v>
      </c>
      <c r="E154" s="23">
        <v>4.6E-5</v>
      </c>
      <c r="F154" s="23">
        <v>8.5000000000000006E-5</v>
      </c>
      <c r="G154" s="23">
        <v>5.1500000000000005E-4</v>
      </c>
      <c r="H154" s="23">
        <v>2.0699999999999999E-4</v>
      </c>
      <c r="I154" s="23">
        <v>1.85E-4</v>
      </c>
      <c r="J154" s="23">
        <v>3.4099999999999999E-4</v>
      </c>
      <c r="K154" s="23">
        <v>4.0000000000000003E-5</v>
      </c>
    </row>
    <row r="155" spans="1:11" ht="13.4" customHeight="1">
      <c r="A155" t="s">
        <v>91</v>
      </c>
      <c r="B155" t="s">
        <v>318</v>
      </c>
      <c r="C155" s="23">
        <v>1.2799999999999999E-4</v>
      </c>
      <c r="D155" s="23">
        <v>1.5699999999999999E-4</v>
      </c>
      <c r="E155" s="23">
        <v>1.4100000000000001E-4</v>
      </c>
      <c r="F155" s="23">
        <v>1.22E-4</v>
      </c>
      <c r="G155" s="23">
        <v>7.3999999999999996E-5</v>
      </c>
      <c r="H155" s="23">
        <v>1.16E-4</v>
      </c>
      <c r="I155" s="23">
        <v>0</v>
      </c>
      <c r="J155" s="23">
        <v>0</v>
      </c>
      <c r="K155" s="23">
        <v>0</v>
      </c>
    </row>
    <row r="156" spans="1:11" ht="13.4" customHeight="1">
      <c r="A156" t="s">
        <v>92</v>
      </c>
      <c r="B156" t="s">
        <v>318</v>
      </c>
      <c r="C156" s="23">
        <v>2.42E-4</v>
      </c>
      <c r="D156" s="23">
        <v>1.8000000000000001E-4</v>
      </c>
      <c r="E156" s="23">
        <v>1.9799999999999999E-4</v>
      </c>
      <c r="F156" s="23">
        <v>4.8500000000000003E-4</v>
      </c>
      <c r="G156" s="23">
        <v>1.6899999999999999E-4</v>
      </c>
      <c r="H156" s="23">
        <v>1.0399999999999999E-4</v>
      </c>
      <c r="I156" s="23">
        <v>2.5000000000000001E-5</v>
      </c>
      <c r="J156" s="23">
        <v>1.2509999999999999E-3</v>
      </c>
      <c r="K156" s="23">
        <v>2.6200000000000003E-4</v>
      </c>
    </row>
    <row r="157" spans="1:11" ht="13.4" customHeight="1">
      <c r="A157" t="s">
        <v>93</v>
      </c>
      <c r="B157" t="s">
        <v>318</v>
      </c>
      <c r="C157" s="23">
        <v>6.6500000000000001E-4</v>
      </c>
      <c r="D157" s="23">
        <v>1.0950000000000001E-3</v>
      </c>
      <c r="E157" s="23">
        <v>5.9699999999999998E-4</v>
      </c>
      <c r="F157" s="23">
        <v>4.0499999999999998E-4</v>
      </c>
      <c r="G157" s="23">
        <v>7.3099999999999999E-4</v>
      </c>
      <c r="H157" s="23">
        <v>2.4600000000000002E-4</v>
      </c>
      <c r="I157" s="23">
        <v>1.16E-4</v>
      </c>
      <c r="J157" s="23">
        <v>2.4600000000000002E-4</v>
      </c>
      <c r="K157" s="23">
        <v>6.9999999999999999E-4</v>
      </c>
    </row>
    <row r="158" spans="1:11" ht="13.4" customHeight="1">
      <c r="A158" t="s">
        <v>94</v>
      </c>
      <c r="B158" t="s">
        <v>318</v>
      </c>
      <c r="C158" s="23">
        <v>1.47E-4</v>
      </c>
      <c r="D158" s="23">
        <v>1.7899999999999999E-4</v>
      </c>
      <c r="E158" s="23">
        <v>1.8599999999999999E-4</v>
      </c>
      <c r="F158" s="23">
        <v>1.2400000000000001E-4</v>
      </c>
      <c r="G158" s="23">
        <v>1.07E-4</v>
      </c>
      <c r="H158" s="23">
        <v>7.6000000000000004E-5</v>
      </c>
      <c r="I158" s="23">
        <v>3.1999999999999999E-5</v>
      </c>
      <c r="J158" s="23">
        <v>2.9E-4</v>
      </c>
      <c r="K158" s="23">
        <v>1.0000000000000001E-5</v>
      </c>
    </row>
    <row r="159" spans="1:11" ht="13.4" customHeight="1">
      <c r="A159" t="s">
        <v>95</v>
      </c>
      <c r="B159" t="s">
        <v>318</v>
      </c>
      <c r="C159" s="23">
        <v>2.3E-5</v>
      </c>
      <c r="D159" s="23">
        <v>3.1999999999999999E-5</v>
      </c>
      <c r="E159" s="23">
        <v>1.8E-5</v>
      </c>
      <c r="F159" s="23">
        <v>1.2E-5</v>
      </c>
      <c r="G159" s="23">
        <v>7.4999999999999993E-5</v>
      </c>
      <c r="H159" s="23">
        <v>1.4E-5</v>
      </c>
      <c r="I159" s="23">
        <v>0</v>
      </c>
      <c r="J159" s="23">
        <v>0</v>
      </c>
      <c r="K159" s="23">
        <v>3.0000000000000001E-6</v>
      </c>
    </row>
    <row r="160" spans="1:11" ht="13.4" customHeight="1">
      <c r="A160" t="s">
        <v>96</v>
      </c>
      <c r="B160" t="s">
        <v>318</v>
      </c>
      <c r="C160" s="23">
        <v>6.1399999999999996E-4</v>
      </c>
      <c r="D160" s="23">
        <v>5.9699999999999998E-4</v>
      </c>
      <c r="E160" s="23">
        <v>4.9799999999999996E-4</v>
      </c>
      <c r="F160" s="23">
        <v>7.18E-4</v>
      </c>
      <c r="G160" s="23">
        <v>4.5800000000000002E-4</v>
      </c>
      <c r="H160" s="23">
        <v>8.9099999999999997E-4</v>
      </c>
      <c r="I160" s="23">
        <v>3.1500000000000001E-4</v>
      </c>
      <c r="J160" s="23">
        <v>3.0800000000000001E-4</v>
      </c>
      <c r="K160" s="23">
        <v>2.9E-5</v>
      </c>
    </row>
    <row r="161" spans="1:11" ht="13.4" customHeight="1">
      <c r="A161" t="s">
        <v>97</v>
      </c>
      <c r="B161" t="s">
        <v>318</v>
      </c>
      <c r="C161" s="23">
        <v>1.18E-4</v>
      </c>
      <c r="D161" s="23">
        <v>1E-4</v>
      </c>
      <c r="E161" s="23">
        <v>1.6699999999999999E-4</v>
      </c>
      <c r="F161" s="23">
        <v>1.3799999999999999E-4</v>
      </c>
      <c r="G161" s="23">
        <v>1.08E-4</v>
      </c>
      <c r="H161" s="23">
        <v>8.0000000000000007E-5</v>
      </c>
      <c r="I161" s="23">
        <v>7.2999999999999999E-5</v>
      </c>
      <c r="J161" s="23">
        <v>9.3999999999999994E-5</v>
      </c>
      <c r="K161" s="23">
        <v>1.7E-5</v>
      </c>
    </row>
    <row r="162" spans="1:11" ht="13.4" customHeight="1">
      <c r="A162" t="s">
        <v>98</v>
      </c>
      <c r="B162" t="s">
        <v>318</v>
      </c>
      <c r="C162" s="23">
        <v>1.84E-4</v>
      </c>
      <c r="D162" s="23">
        <v>1.3200000000000001E-4</v>
      </c>
      <c r="E162" s="23">
        <v>2.6899999999999998E-4</v>
      </c>
      <c r="F162" s="23">
        <v>1.45E-4</v>
      </c>
      <c r="G162" s="23">
        <v>1.55E-4</v>
      </c>
      <c r="H162" s="23">
        <v>2.2100000000000001E-4</v>
      </c>
      <c r="I162" s="23">
        <v>9.2999999999999997E-5</v>
      </c>
      <c r="J162" s="23">
        <v>0</v>
      </c>
      <c r="K162" s="23">
        <v>3.6099999999999999E-4</v>
      </c>
    </row>
    <row r="163" spans="1:11" ht="13.4" customHeight="1">
      <c r="A163" t="s">
        <v>99</v>
      </c>
      <c r="B163" t="s">
        <v>317</v>
      </c>
      <c r="C163" s="23">
        <v>1.6200000000000001E-4</v>
      </c>
      <c r="D163" s="23">
        <v>1.0900000000000001E-4</v>
      </c>
      <c r="E163" s="23">
        <v>1.54E-4</v>
      </c>
      <c r="F163" s="23">
        <v>2.5999999999999998E-4</v>
      </c>
      <c r="G163" s="23">
        <v>1.6000000000000001E-4</v>
      </c>
      <c r="H163" s="23">
        <v>1.4100000000000001E-4</v>
      </c>
      <c r="I163" s="23">
        <v>4.5300000000000001E-4</v>
      </c>
      <c r="J163" s="23">
        <v>2.3699999999999999E-4</v>
      </c>
      <c r="K163" s="23">
        <v>5.5999999999999999E-5</v>
      </c>
    </row>
    <row r="164" spans="1:11" ht="13.4" customHeight="1">
      <c r="A164" t="s">
        <v>100</v>
      </c>
      <c r="B164" t="s">
        <v>317</v>
      </c>
      <c r="C164" s="23">
        <v>9.9099999999999991E-4</v>
      </c>
      <c r="D164" s="23">
        <v>8.25E-4</v>
      </c>
      <c r="E164" s="23">
        <v>1.1659999999999999E-3</v>
      </c>
      <c r="F164" s="23">
        <v>1.2359999999999999E-3</v>
      </c>
      <c r="G164" s="23">
        <v>1.622E-3</v>
      </c>
      <c r="H164" s="23">
        <v>5.4900000000000001E-4</v>
      </c>
      <c r="I164" s="23">
        <v>9.8700000000000003E-4</v>
      </c>
      <c r="J164" s="23">
        <v>9.7000000000000005E-4</v>
      </c>
      <c r="K164" s="23">
        <v>8.4699999999999999E-4</v>
      </c>
    </row>
    <row r="165" spans="1:11" ht="13.4" customHeight="1">
      <c r="A165" t="s">
        <v>101</v>
      </c>
      <c r="B165" t="s">
        <v>317</v>
      </c>
      <c r="C165" s="23">
        <v>1.56E-4</v>
      </c>
      <c r="D165" s="23">
        <v>8.6000000000000003E-5</v>
      </c>
      <c r="E165" s="23">
        <v>2.1599999999999999E-4</v>
      </c>
      <c r="F165" s="23">
        <v>1.36E-4</v>
      </c>
      <c r="G165" s="23">
        <v>2.02E-4</v>
      </c>
      <c r="H165" s="23">
        <v>2.2800000000000001E-4</v>
      </c>
      <c r="I165" s="23">
        <v>1.3899999999999999E-4</v>
      </c>
      <c r="J165" s="23">
        <v>1.3300000000000001E-4</v>
      </c>
      <c r="K165" s="23">
        <v>1.01E-4</v>
      </c>
    </row>
    <row r="166" spans="1:11" ht="13.4" customHeight="1">
      <c r="A166" t="s">
        <v>102</v>
      </c>
      <c r="B166" t="s">
        <v>317</v>
      </c>
      <c r="C166" s="23">
        <v>3.9899999999999999E-4</v>
      </c>
      <c r="D166" s="23">
        <v>3.5500000000000001E-4</v>
      </c>
      <c r="E166" s="23">
        <v>4.4099999999999999E-4</v>
      </c>
      <c r="F166" s="23">
        <v>4.0200000000000001E-4</v>
      </c>
      <c r="G166" s="23">
        <v>6.1200000000000002E-4</v>
      </c>
      <c r="H166" s="23">
        <v>3.48E-4</v>
      </c>
      <c r="I166" s="23">
        <v>4.06E-4</v>
      </c>
      <c r="J166" s="23">
        <v>1.11E-4</v>
      </c>
      <c r="K166" s="23">
        <v>5.2899999999999996E-4</v>
      </c>
    </row>
    <row r="167" spans="1:11" ht="13.4" customHeight="1">
      <c r="A167" t="s">
        <v>103</v>
      </c>
      <c r="B167" t="s">
        <v>317</v>
      </c>
      <c r="C167" s="23">
        <v>4.3999999999999999E-5</v>
      </c>
      <c r="D167" s="23">
        <v>4.1999999999999998E-5</v>
      </c>
      <c r="E167" s="23">
        <v>4.6E-5</v>
      </c>
      <c r="F167" s="23">
        <v>5.3000000000000001E-5</v>
      </c>
      <c r="G167" s="23">
        <v>7.2999999999999999E-5</v>
      </c>
      <c r="H167" s="23">
        <v>3.1999999999999999E-5</v>
      </c>
      <c r="I167" s="23">
        <v>3.0000000000000001E-5</v>
      </c>
      <c r="J167" s="23">
        <v>2.5000000000000001E-5</v>
      </c>
      <c r="K167" s="23">
        <v>2.5999999999999998E-5</v>
      </c>
    </row>
    <row r="168" spans="1:11" ht="13.4" customHeight="1">
      <c r="A168" t="s">
        <v>104</v>
      </c>
      <c r="B168" t="s">
        <v>316</v>
      </c>
      <c r="C168" s="23">
        <v>7.5799999999999999E-4</v>
      </c>
      <c r="D168" s="23">
        <v>8.7799999999999998E-4</v>
      </c>
      <c r="E168" s="23">
        <v>9.0700000000000004E-4</v>
      </c>
      <c r="F168" s="23">
        <v>6.7900000000000002E-4</v>
      </c>
      <c r="G168" s="23">
        <v>6.2500000000000001E-4</v>
      </c>
      <c r="H168" s="23">
        <v>4.26E-4</v>
      </c>
      <c r="I168" s="23">
        <v>8.0900000000000004E-4</v>
      </c>
      <c r="J168" s="23">
        <v>3.9300000000000001E-4</v>
      </c>
      <c r="K168" s="23">
        <v>8.8699999999999998E-4</v>
      </c>
    </row>
    <row r="169" spans="1:11" ht="13.4" customHeight="1">
      <c r="A169" t="s">
        <v>105</v>
      </c>
      <c r="B169" t="s">
        <v>316</v>
      </c>
      <c r="C169" s="23">
        <v>2.3499999999999999E-4</v>
      </c>
      <c r="D169" s="23">
        <v>2.6400000000000002E-4</v>
      </c>
      <c r="E169" s="23">
        <v>2.6800000000000001E-4</v>
      </c>
      <c r="F169" s="23">
        <v>2.2699999999999999E-4</v>
      </c>
      <c r="G169" s="23">
        <v>2.2900000000000001E-4</v>
      </c>
      <c r="H169" s="23">
        <v>1.2999999999999999E-4</v>
      </c>
      <c r="I169" s="23">
        <v>1.66E-4</v>
      </c>
      <c r="J169" s="23">
        <v>1.84E-4</v>
      </c>
      <c r="K169" s="23">
        <v>3.7300000000000001E-4</v>
      </c>
    </row>
    <row r="170" spans="1:11" ht="13.4" customHeight="1">
      <c r="A170" t="s">
        <v>106</v>
      </c>
      <c r="B170" t="s">
        <v>316</v>
      </c>
      <c r="C170" s="23">
        <v>1.016E-3</v>
      </c>
      <c r="D170" s="23">
        <v>1.0009999999999999E-3</v>
      </c>
      <c r="E170" s="23">
        <v>1.0330000000000001E-3</v>
      </c>
      <c r="F170" s="23">
        <v>1.0679999999999999E-3</v>
      </c>
      <c r="G170" s="23">
        <v>9.6299999999999999E-4</v>
      </c>
      <c r="H170" s="23">
        <v>1.09E-3</v>
      </c>
      <c r="I170" s="23">
        <v>7.0799999999999997E-4</v>
      </c>
      <c r="J170" s="23">
        <v>1.016E-3</v>
      </c>
      <c r="K170" s="23">
        <v>4.0200000000000001E-4</v>
      </c>
    </row>
    <row r="171" spans="1:11" ht="13.4" customHeight="1">
      <c r="A171" t="s">
        <v>107</v>
      </c>
      <c r="B171" t="s">
        <v>316</v>
      </c>
      <c r="C171" s="23">
        <v>1.219E-3</v>
      </c>
      <c r="D171" s="23">
        <v>1.2130000000000001E-3</v>
      </c>
      <c r="E171" s="23">
        <v>1.305E-3</v>
      </c>
      <c r="F171" s="23">
        <v>1.2930000000000001E-3</v>
      </c>
      <c r="G171" s="23">
        <v>1.3439999999999999E-3</v>
      </c>
      <c r="H171" s="23">
        <v>9.1699999999999995E-4</v>
      </c>
      <c r="I171" s="23">
        <v>1.2960000000000001E-3</v>
      </c>
      <c r="J171" s="23">
        <v>1.3259999999999999E-3</v>
      </c>
      <c r="K171" s="23">
        <v>1.415E-3</v>
      </c>
    </row>
    <row r="172" spans="1:11" ht="13.4" customHeight="1">
      <c r="A172" t="s">
        <v>108</v>
      </c>
      <c r="B172" t="s">
        <v>315</v>
      </c>
      <c r="C172" s="23">
        <v>4.6369999999999996E-3</v>
      </c>
      <c r="D172" s="23">
        <v>4.6309999999999997E-3</v>
      </c>
      <c r="E172" s="23">
        <v>5.2500000000000003E-3</v>
      </c>
      <c r="F172" s="23">
        <v>4.5849999999999997E-3</v>
      </c>
      <c r="G172" s="23">
        <v>5.3299999999999997E-3</v>
      </c>
      <c r="H172" s="23">
        <v>3.6310000000000001E-3</v>
      </c>
      <c r="I172" s="23">
        <v>5.3249999999999999E-3</v>
      </c>
      <c r="J172" s="23">
        <v>4.0860000000000002E-3</v>
      </c>
      <c r="K172" s="23">
        <v>3.3409999999999998E-3</v>
      </c>
    </row>
    <row r="173" spans="1:11" ht="13.4" customHeight="1">
      <c r="A173" t="s">
        <v>109</v>
      </c>
      <c r="B173" t="s">
        <v>314</v>
      </c>
      <c r="C173" s="23">
        <v>2.735E-3</v>
      </c>
      <c r="D173" s="23">
        <v>2.882E-3</v>
      </c>
      <c r="E173" s="23">
        <v>3.068E-3</v>
      </c>
      <c r="F173" s="23">
        <v>2.686E-3</v>
      </c>
      <c r="G173" s="23">
        <v>3.163E-3</v>
      </c>
      <c r="H173" s="23">
        <v>1.8710000000000001E-3</v>
      </c>
      <c r="I173" s="23">
        <v>3.0070000000000001E-3</v>
      </c>
      <c r="J173" s="23">
        <v>2.1689999999999999E-3</v>
      </c>
      <c r="K173" s="23">
        <v>2.349E-3</v>
      </c>
    </row>
    <row r="174" spans="1:11" ht="13.4" customHeight="1">
      <c r="A174" t="s">
        <v>110</v>
      </c>
      <c r="B174" t="s">
        <v>313</v>
      </c>
      <c r="C174" s="23">
        <v>1.212E-3</v>
      </c>
      <c r="D174" s="23">
        <v>1.2719999999999999E-3</v>
      </c>
      <c r="E174" s="23">
        <v>9.3899999999999995E-4</v>
      </c>
      <c r="F174" s="23">
        <v>1.554E-3</v>
      </c>
      <c r="G174" s="23">
        <v>1.42E-3</v>
      </c>
      <c r="H174" s="23">
        <v>8.6200000000000003E-4</v>
      </c>
      <c r="I174" s="23">
        <v>1.8309999999999999E-3</v>
      </c>
      <c r="J174" s="23">
        <v>2.8379999999999998E-3</v>
      </c>
      <c r="K174" s="23">
        <v>7.5600000000000005E-4</v>
      </c>
    </row>
    <row r="175" spans="1:11" ht="13.4" customHeight="1">
      <c r="A175" t="s">
        <v>111</v>
      </c>
      <c r="B175" t="s">
        <v>313</v>
      </c>
      <c r="C175" s="23">
        <v>1.9919999999999998E-3</v>
      </c>
      <c r="D175" s="23">
        <v>2.2209999999999999E-3</v>
      </c>
      <c r="E175" s="23">
        <v>1.861E-3</v>
      </c>
      <c r="F175" s="23">
        <v>2.16E-3</v>
      </c>
      <c r="G175" s="23">
        <v>2.3440000000000002E-3</v>
      </c>
      <c r="H175" s="23">
        <v>1.3979999999999999E-3</v>
      </c>
      <c r="I175" s="23">
        <v>2.0140000000000002E-3</v>
      </c>
      <c r="J175" s="23">
        <v>1.9E-3</v>
      </c>
      <c r="K175" s="23">
        <v>1.789E-3</v>
      </c>
    </row>
    <row r="176" spans="1:11" ht="13.4" customHeight="1">
      <c r="A176" t="s">
        <v>112</v>
      </c>
      <c r="B176" t="s">
        <v>312</v>
      </c>
      <c r="C176" s="23">
        <v>1.9449999999999999E-3</v>
      </c>
      <c r="D176" s="23">
        <v>1.8860000000000001E-3</v>
      </c>
      <c r="E176" s="23">
        <v>2.0209999999999998E-3</v>
      </c>
      <c r="F176" s="23">
        <v>2.1559999999999999E-3</v>
      </c>
      <c r="G176" s="23">
        <v>2.3080000000000002E-3</v>
      </c>
      <c r="H176" s="23">
        <v>1.6590000000000001E-3</v>
      </c>
      <c r="I176" s="23">
        <v>2.356E-3</v>
      </c>
      <c r="J176" s="23">
        <v>1.444E-3</v>
      </c>
      <c r="K176" s="23">
        <v>1.0970000000000001E-3</v>
      </c>
    </row>
    <row r="177" spans="1:11" ht="13.4" customHeight="1">
      <c r="A177" t="s">
        <v>113</v>
      </c>
      <c r="B177" t="s">
        <v>312</v>
      </c>
      <c r="C177" s="23">
        <v>9.1600000000000004E-4</v>
      </c>
      <c r="D177" s="23">
        <v>9.3499999999999996E-4</v>
      </c>
      <c r="E177" s="23">
        <v>7.0299999999999996E-4</v>
      </c>
      <c r="F177" s="23">
        <v>9.8900000000000008E-4</v>
      </c>
      <c r="G177" s="23">
        <v>2.7E-4</v>
      </c>
      <c r="H177" s="23">
        <v>1.5920000000000001E-3</v>
      </c>
      <c r="I177" s="23">
        <v>2.04E-4</v>
      </c>
      <c r="J177" s="23">
        <v>2.2699999999999999E-4</v>
      </c>
      <c r="K177" s="23">
        <v>1.5799999999999999E-4</v>
      </c>
    </row>
    <row r="178" spans="1:11" ht="13.4" customHeight="1">
      <c r="A178" t="s">
        <v>114</v>
      </c>
      <c r="B178" t="s">
        <v>312</v>
      </c>
      <c r="C178" s="23">
        <v>3.5399999999999999E-4</v>
      </c>
      <c r="D178" s="23">
        <v>3.2000000000000003E-4</v>
      </c>
      <c r="E178" s="23">
        <v>2.4699999999999999E-4</v>
      </c>
      <c r="F178" s="23">
        <v>4.2400000000000001E-4</v>
      </c>
      <c r="G178" s="23">
        <v>4.9600000000000002E-4</v>
      </c>
      <c r="H178" s="23">
        <v>3.7100000000000002E-4</v>
      </c>
      <c r="I178" s="23">
        <v>1.163E-3</v>
      </c>
      <c r="J178" s="23">
        <v>7.2800000000000002E-4</v>
      </c>
      <c r="K178" s="23">
        <v>4.8000000000000001E-5</v>
      </c>
    </row>
    <row r="179" spans="1:11" ht="13.4" customHeight="1">
      <c r="A179" t="s">
        <v>115</v>
      </c>
      <c r="B179" t="s">
        <v>312</v>
      </c>
      <c r="C179" s="23">
        <v>3.5799999999999997E-4</v>
      </c>
      <c r="D179" s="23">
        <v>4.5199999999999998E-4</v>
      </c>
      <c r="E179" s="23">
        <v>2.6899999999999998E-4</v>
      </c>
      <c r="F179" s="23">
        <v>4.2099999999999999E-4</v>
      </c>
      <c r="G179" s="23">
        <v>2.81E-4</v>
      </c>
      <c r="H179" s="23">
        <v>2.8600000000000001E-4</v>
      </c>
      <c r="I179" s="23">
        <v>1.4999999999999999E-4</v>
      </c>
      <c r="J179" s="23">
        <v>5.6899999999999995E-4</v>
      </c>
      <c r="K179" s="23">
        <v>1.11E-4</v>
      </c>
    </row>
    <row r="180" spans="1:11" ht="13.4" customHeight="1">
      <c r="A180" t="s">
        <v>116</v>
      </c>
      <c r="B180" t="s">
        <v>312</v>
      </c>
      <c r="C180" s="23">
        <v>2.2599999999999999E-4</v>
      </c>
      <c r="D180" s="23">
        <v>2.4800000000000001E-4</v>
      </c>
      <c r="E180" s="23">
        <v>2.9599999999999998E-4</v>
      </c>
      <c r="F180" s="23">
        <v>2.04E-4</v>
      </c>
      <c r="G180" s="23">
        <v>1.9599999999999999E-4</v>
      </c>
      <c r="H180" s="23">
        <v>1.3100000000000001E-4</v>
      </c>
      <c r="I180" s="23">
        <v>2.3000000000000001E-4</v>
      </c>
      <c r="J180" s="23">
        <v>9.7999999999999997E-5</v>
      </c>
      <c r="K180" s="23">
        <v>1.3899999999999999E-4</v>
      </c>
    </row>
    <row r="181" spans="1:11" ht="13.4" customHeight="1">
      <c r="A181" t="s">
        <v>117</v>
      </c>
      <c r="B181" t="s">
        <v>312</v>
      </c>
      <c r="C181" s="23">
        <v>-2.0950000000000001E-3</v>
      </c>
      <c r="D181" s="23">
        <v>-2.3519999999999999E-3</v>
      </c>
      <c r="E181" s="23">
        <v>-2.2390000000000001E-3</v>
      </c>
      <c r="F181" s="23">
        <v>-2.3019999999999998E-3</v>
      </c>
      <c r="G181" s="23">
        <v>-1.5659999999999999E-3</v>
      </c>
      <c r="H181" s="23">
        <v>-1.5510000000000001E-3</v>
      </c>
      <c r="I181" s="23">
        <v>-1.248E-3</v>
      </c>
      <c r="J181" s="23">
        <v>-1.684E-3</v>
      </c>
      <c r="K181" s="23">
        <v>-8.0000000000000004E-4</v>
      </c>
    </row>
    <row r="182" spans="1:11" ht="13.4" customHeight="1">
      <c r="A182" t="s">
        <v>118</v>
      </c>
      <c r="B182" t="s">
        <v>311</v>
      </c>
      <c r="C182" s="23">
        <v>3.2000000000000003E-4</v>
      </c>
      <c r="D182" s="23">
        <v>5.22E-4</v>
      </c>
      <c r="E182" s="23">
        <v>3.4499999999999998E-4</v>
      </c>
      <c r="F182" s="23">
        <v>1.5300000000000001E-4</v>
      </c>
      <c r="G182" s="23">
        <v>1.6699999999999999E-4</v>
      </c>
      <c r="H182" s="23">
        <v>9.5000000000000005E-5</v>
      </c>
      <c r="I182" s="23">
        <v>4.3899999999999999E-4</v>
      </c>
      <c r="J182" s="23">
        <v>3.4999999999999997E-5</v>
      </c>
      <c r="K182" s="23">
        <v>5.8200000000000005E-4</v>
      </c>
    </row>
    <row r="183" spans="1:11" ht="13.4" customHeight="1">
      <c r="A183" t="s">
        <v>119</v>
      </c>
      <c r="B183" t="s">
        <v>311</v>
      </c>
      <c r="C183" s="23">
        <v>5.1E-5</v>
      </c>
      <c r="D183" s="23">
        <v>7.8999999999999996E-5</v>
      </c>
      <c r="E183" s="23">
        <v>5.1999999999999997E-5</v>
      </c>
      <c r="F183" s="23">
        <v>4.0000000000000003E-5</v>
      </c>
      <c r="G183" s="23">
        <v>4.5000000000000003E-5</v>
      </c>
      <c r="H183" s="23">
        <v>1.4E-5</v>
      </c>
      <c r="I183" s="23">
        <v>3.1000000000000001E-5</v>
      </c>
      <c r="J183" s="23">
        <v>2.5000000000000001E-5</v>
      </c>
      <c r="K183" s="23">
        <v>1.9000000000000001E-5</v>
      </c>
    </row>
    <row r="184" spans="1:11" ht="13.4" customHeight="1">
      <c r="A184" t="s">
        <v>120</v>
      </c>
      <c r="B184" t="s">
        <v>311</v>
      </c>
      <c r="C184" s="23">
        <v>5.3999999999999998E-5</v>
      </c>
      <c r="D184" s="23">
        <v>9.1000000000000003E-5</v>
      </c>
      <c r="E184" s="23">
        <v>3.8000000000000002E-5</v>
      </c>
      <c r="F184" s="23">
        <v>2.9E-5</v>
      </c>
      <c r="G184" s="23">
        <v>4.1999999999999998E-5</v>
      </c>
      <c r="H184" s="23">
        <v>3.1999999999999999E-5</v>
      </c>
      <c r="I184" s="23">
        <v>8.5000000000000006E-5</v>
      </c>
      <c r="J184" s="23">
        <v>2.8E-5</v>
      </c>
      <c r="K184" s="23">
        <v>5.8E-5</v>
      </c>
    </row>
    <row r="185" spans="1:11" ht="13.4" customHeight="1">
      <c r="A185" t="s">
        <v>121</v>
      </c>
      <c r="B185" t="s">
        <v>311</v>
      </c>
      <c r="C185" s="23">
        <v>2.4499999999999999E-4</v>
      </c>
      <c r="D185" s="23">
        <v>3.8099999999999999E-4</v>
      </c>
      <c r="E185" s="23">
        <v>2.5500000000000002E-4</v>
      </c>
      <c r="F185" s="23">
        <v>1.45E-4</v>
      </c>
      <c r="G185" s="23">
        <v>1.8699999999999999E-4</v>
      </c>
      <c r="H185" s="23">
        <v>9.7999999999999997E-5</v>
      </c>
      <c r="I185" s="23">
        <v>2.52E-4</v>
      </c>
      <c r="J185" s="23">
        <v>2.5000000000000001E-5</v>
      </c>
      <c r="K185" s="23">
        <v>3.1199999999999999E-4</v>
      </c>
    </row>
    <row r="186" spans="1:11" ht="13.4" customHeight="1">
      <c r="A186" t="s">
        <v>122</v>
      </c>
      <c r="B186" t="s">
        <v>311</v>
      </c>
      <c r="C186" s="23">
        <v>6.9999999999999999E-4</v>
      </c>
      <c r="D186" s="23">
        <v>8.1599999999999999E-4</v>
      </c>
      <c r="E186" s="23">
        <v>1.091E-3</v>
      </c>
      <c r="F186" s="23">
        <v>3.6999999999999999E-4</v>
      </c>
      <c r="G186" s="23">
        <v>6.38E-4</v>
      </c>
      <c r="H186" s="23">
        <v>2.63E-4</v>
      </c>
      <c r="I186" s="23">
        <v>9.9299999999999996E-4</v>
      </c>
      <c r="J186" s="23">
        <v>1.18E-4</v>
      </c>
      <c r="K186" s="23">
        <v>9.0600000000000001E-4</v>
      </c>
    </row>
    <row r="187" spans="1:11" ht="13.4" customHeight="1">
      <c r="A187" t="s">
        <v>123</v>
      </c>
      <c r="B187" t="s">
        <v>311</v>
      </c>
      <c r="C187" s="23">
        <v>-2.4000000000000001E-4</v>
      </c>
      <c r="D187" s="23">
        <v>-1.54E-4</v>
      </c>
      <c r="E187" s="23">
        <v>-2.7E-4</v>
      </c>
      <c r="F187" s="23">
        <v>-2.04E-4</v>
      </c>
      <c r="G187" s="23">
        <v>-2.2699999999999999E-4</v>
      </c>
      <c r="H187" s="23">
        <v>-1.18E-4</v>
      </c>
      <c r="I187" s="23">
        <v>-1.0549999999999999E-3</v>
      </c>
      <c r="J187" s="23">
        <v>-1.35E-4</v>
      </c>
      <c r="K187" s="23">
        <v>-1.9959999999999999E-3</v>
      </c>
    </row>
    <row r="188" spans="1:11" ht="13.4" customHeight="1">
      <c r="A188" t="s">
        <v>124</v>
      </c>
      <c r="B188" t="s">
        <v>310</v>
      </c>
      <c r="C188" s="23">
        <v>5.9649999999999998E-3</v>
      </c>
      <c r="D188" s="23">
        <v>7.9369999999999996E-3</v>
      </c>
      <c r="E188" s="23">
        <v>7.6930000000000002E-3</v>
      </c>
      <c r="F188" s="23">
        <v>3.7759999999999998E-3</v>
      </c>
      <c r="G188" s="23">
        <v>5.8799999999999998E-3</v>
      </c>
      <c r="H188" s="23">
        <v>2.8990000000000001E-3</v>
      </c>
      <c r="I188" s="23">
        <v>4.0879999999999996E-3</v>
      </c>
      <c r="J188" s="23">
        <v>1.949E-3</v>
      </c>
      <c r="K188" s="23">
        <v>1.8129999999999999E-3</v>
      </c>
    </row>
    <row r="189" spans="1:11" ht="13.4" customHeight="1">
      <c r="A189" t="s">
        <v>125</v>
      </c>
      <c r="B189" t="s">
        <v>310</v>
      </c>
      <c r="C189" s="23">
        <v>1.0219999999999999E-3</v>
      </c>
      <c r="D189" s="23">
        <v>1.243E-3</v>
      </c>
      <c r="E189" s="23">
        <v>1.1670000000000001E-3</v>
      </c>
      <c r="F189" s="23">
        <v>1.008E-3</v>
      </c>
      <c r="G189" s="23">
        <v>9.1500000000000001E-4</v>
      </c>
      <c r="H189" s="23">
        <v>5.2400000000000005E-4</v>
      </c>
      <c r="I189" s="23">
        <v>7.3399999999999995E-4</v>
      </c>
      <c r="J189" s="23">
        <v>4.0099999999999999E-4</v>
      </c>
      <c r="K189" s="23">
        <v>5.3300000000000005E-4</v>
      </c>
    </row>
    <row r="190" spans="1:11" ht="13.4" customHeight="1">
      <c r="A190" t="s">
        <v>126</v>
      </c>
      <c r="B190" t="s">
        <v>310</v>
      </c>
      <c r="C190" s="23">
        <v>7.9299999999999998E-4</v>
      </c>
      <c r="D190" s="23">
        <v>1.126E-3</v>
      </c>
      <c r="E190" s="23">
        <v>8.25E-4</v>
      </c>
      <c r="F190" s="23">
        <v>6.4700000000000001E-4</v>
      </c>
      <c r="G190" s="23">
        <v>5.2499999999999997E-4</v>
      </c>
      <c r="H190" s="23">
        <v>4.2400000000000001E-4</v>
      </c>
      <c r="I190" s="23">
        <v>4.6799999999999999E-4</v>
      </c>
      <c r="J190" s="23">
        <v>2.3900000000000001E-4</v>
      </c>
      <c r="K190" s="23">
        <v>5.8500000000000002E-4</v>
      </c>
    </row>
    <row r="191" spans="1:11" ht="13.4" customHeight="1">
      <c r="A191" t="s">
        <v>127</v>
      </c>
      <c r="B191" t="s">
        <v>309</v>
      </c>
      <c r="C191" s="23">
        <v>4.57E-4</v>
      </c>
      <c r="D191" s="23">
        <v>5.3799999999999996E-4</v>
      </c>
      <c r="E191" s="23">
        <v>4.0200000000000001E-4</v>
      </c>
      <c r="F191" s="23">
        <v>5.7600000000000001E-4</v>
      </c>
      <c r="G191" s="23">
        <v>2.92E-4</v>
      </c>
      <c r="H191" s="23">
        <v>3.6999999999999999E-4</v>
      </c>
      <c r="I191" s="23">
        <v>2.14E-4</v>
      </c>
      <c r="J191" s="23">
        <v>2.5500000000000002E-4</v>
      </c>
      <c r="K191" s="23">
        <v>1.2999999999999999E-4</v>
      </c>
    </row>
    <row r="192" spans="1:11" ht="13.4" customHeight="1">
      <c r="A192" t="s">
        <v>128</v>
      </c>
      <c r="B192" t="s">
        <v>309</v>
      </c>
      <c r="C192" s="23">
        <v>8.4159999999999999E-3</v>
      </c>
      <c r="D192" s="23">
        <v>8.9890000000000005E-3</v>
      </c>
      <c r="E192" s="23">
        <v>9.1690000000000001E-3</v>
      </c>
      <c r="F192" s="23">
        <v>8.3370000000000007E-3</v>
      </c>
      <c r="G192" s="23">
        <v>9.8820000000000002E-3</v>
      </c>
      <c r="H192" s="23">
        <v>5.6820000000000004E-3</v>
      </c>
      <c r="I192" s="23">
        <v>9.4140000000000005E-3</v>
      </c>
      <c r="J192" s="23">
        <v>7.1549999999999999E-3</v>
      </c>
      <c r="K192" s="23">
        <v>7.4679999999999998E-3</v>
      </c>
    </row>
    <row r="193" spans="1:11" ht="13.4" customHeight="1">
      <c r="A193" t="s">
        <v>129</v>
      </c>
      <c r="B193" t="s">
        <v>309</v>
      </c>
      <c r="C193" s="23">
        <v>1.188E-3</v>
      </c>
      <c r="D193" s="23">
        <v>1.8569999999999999E-3</v>
      </c>
      <c r="E193" s="23">
        <v>1.24E-3</v>
      </c>
      <c r="F193" s="23">
        <v>9.8499999999999998E-4</v>
      </c>
      <c r="G193" s="23">
        <v>4.9899999999999999E-4</v>
      </c>
      <c r="H193" s="23">
        <v>4.4799999999999999E-4</v>
      </c>
      <c r="I193" s="23">
        <v>3.0699999999999998E-4</v>
      </c>
      <c r="J193" s="23">
        <v>2.43E-4</v>
      </c>
      <c r="K193" s="23">
        <v>5.6300000000000002E-4</v>
      </c>
    </row>
    <row r="194" spans="1:11" ht="13.4" customHeight="1">
      <c r="A194" t="s">
        <v>130</v>
      </c>
      <c r="B194" t="s">
        <v>308</v>
      </c>
      <c r="C194" s="23">
        <v>2.434E-3</v>
      </c>
      <c r="D194" s="23">
        <v>2.7569999999999999E-3</v>
      </c>
      <c r="E194" s="23">
        <v>2.7299999999999998E-3</v>
      </c>
      <c r="F194" s="23">
        <v>2.153E-3</v>
      </c>
      <c r="G194" s="23">
        <v>1.9059999999999999E-3</v>
      </c>
      <c r="H194" s="23">
        <v>1.9530000000000001E-3</v>
      </c>
      <c r="I194" s="23">
        <v>1.2589999999999999E-3</v>
      </c>
      <c r="J194" s="23">
        <v>1.8109999999999999E-3</v>
      </c>
      <c r="K194" s="23">
        <v>2.8609999999999998E-3</v>
      </c>
    </row>
    <row r="195" spans="1:11" ht="13.4" customHeight="1">
      <c r="A195" t="s">
        <v>131</v>
      </c>
      <c r="B195" t="s">
        <v>308</v>
      </c>
      <c r="C195" s="23">
        <v>7.9500000000000003E-4</v>
      </c>
      <c r="D195" s="23">
        <v>1.108E-3</v>
      </c>
      <c r="E195" s="23">
        <v>9.9299999999999996E-4</v>
      </c>
      <c r="F195" s="23">
        <v>5.0100000000000003E-4</v>
      </c>
      <c r="G195" s="23">
        <v>4.6200000000000001E-4</v>
      </c>
      <c r="H195" s="23">
        <v>3.1E-4</v>
      </c>
      <c r="I195" s="23">
        <v>1.7100000000000001E-4</v>
      </c>
      <c r="J195" s="23">
        <v>3.7399999999999998E-4</v>
      </c>
      <c r="K195" s="23">
        <v>1.5590000000000001E-3</v>
      </c>
    </row>
    <row r="196" spans="1:11" ht="13.4" customHeight="1">
      <c r="A196" t="s">
        <v>132</v>
      </c>
      <c r="B196" t="s">
        <v>307</v>
      </c>
      <c r="C196" s="23">
        <v>4.1199999999999999E-4</v>
      </c>
      <c r="D196" s="23">
        <v>5.1000000000000004E-4</v>
      </c>
      <c r="E196" s="23">
        <v>4.57E-4</v>
      </c>
      <c r="F196" s="23">
        <v>3.7100000000000002E-4</v>
      </c>
      <c r="G196" s="23">
        <v>3.28E-4</v>
      </c>
      <c r="H196" s="23">
        <v>2.5300000000000002E-4</v>
      </c>
      <c r="I196" s="23">
        <v>2.0599999999999999E-4</v>
      </c>
      <c r="J196" s="23">
        <v>2.1599999999999999E-4</v>
      </c>
      <c r="K196" s="23">
        <v>3.9100000000000002E-4</v>
      </c>
    </row>
    <row r="197" spans="1:11" ht="13.4" customHeight="1">
      <c r="A197" t="s">
        <v>133</v>
      </c>
      <c r="B197" t="s">
        <v>307</v>
      </c>
      <c r="C197" s="23">
        <v>1.21E-4</v>
      </c>
      <c r="D197" s="23">
        <v>1.37E-4</v>
      </c>
      <c r="E197" s="23">
        <v>1.5200000000000001E-4</v>
      </c>
      <c r="F197" s="23">
        <v>9.2E-5</v>
      </c>
      <c r="G197" s="23">
        <v>1.2799999999999999E-4</v>
      </c>
      <c r="H197" s="23">
        <v>8.1000000000000004E-5</v>
      </c>
      <c r="I197" s="23">
        <v>6.7000000000000002E-5</v>
      </c>
      <c r="J197" s="23">
        <v>8.3999999999999995E-5</v>
      </c>
      <c r="K197" s="23">
        <v>1.1400000000000001E-4</v>
      </c>
    </row>
    <row r="198" spans="1:11" ht="13.4" customHeight="1">
      <c r="A198" t="s">
        <v>134</v>
      </c>
      <c r="B198" t="s">
        <v>306</v>
      </c>
      <c r="C198" s="23">
        <v>-1.3485E-2</v>
      </c>
      <c r="D198" s="23">
        <v>-1.1421000000000001E-2</v>
      </c>
      <c r="E198" s="23">
        <v>-1.294E-2</v>
      </c>
      <c r="F198" s="23">
        <v>-1.2401000000000001E-2</v>
      </c>
      <c r="G198" s="23">
        <v>-1.3856E-2</v>
      </c>
      <c r="H198" s="23">
        <v>-8.1880000000000008E-3</v>
      </c>
      <c r="I198" s="23">
        <v>-2.0265999999999999E-2</v>
      </c>
      <c r="J198" s="23">
        <v>-2.6506999999999999E-2</v>
      </c>
      <c r="K198" s="23">
        <v>-9.0212000000000001E-2</v>
      </c>
    </row>
    <row r="199" spans="1:11" ht="13.4" customHeight="1">
      <c r="A199" t="s">
        <v>135</v>
      </c>
      <c r="B199" t="s">
        <v>306</v>
      </c>
      <c r="C199" s="23">
        <v>-5.6239999999999997E-3</v>
      </c>
      <c r="D199" s="23">
        <v>-4.9350000000000002E-3</v>
      </c>
      <c r="E199" s="23">
        <v>-5.5770000000000004E-3</v>
      </c>
      <c r="F199" s="23">
        <v>-5.62E-3</v>
      </c>
      <c r="G199" s="23">
        <v>-6.9880000000000003E-3</v>
      </c>
      <c r="H199" s="23">
        <v>-3.8110000000000002E-3</v>
      </c>
      <c r="I199" s="23">
        <v>-7.5310000000000004E-3</v>
      </c>
      <c r="J199" s="23">
        <v>-1.0328E-2</v>
      </c>
      <c r="K199" s="23">
        <v>-2.3012000000000001E-2</v>
      </c>
    </row>
    <row r="200" spans="1:11" ht="13.4" customHeight="1">
      <c r="A200" t="s">
        <v>136</v>
      </c>
      <c r="B200" t="s">
        <v>306</v>
      </c>
      <c r="C200" s="23">
        <v>-4.2859999999999999E-3</v>
      </c>
      <c r="D200" s="23">
        <v>-3.5690000000000001E-3</v>
      </c>
      <c r="E200" s="23">
        <v>-4.8120000000000003E-3</v>
      </c>
      <c r="F200" s="23">
        <v>-4.3600000000000002E-3</v>
      </c>
      <c r="G200" s="23">
        <v>-4.8900000000000002E-3</v>
      </c>
      <c r="H200" s="23">
        <v>-3.8049999999999998E-3</v>
      </c>
      <c r="I200" s="23">
        <v>-5.2360000000000002E-3</v>
      </c>
      <c r="J200" s="23">
        <v>-7.9780000000000007E-3</v>
      </c>
      <c r="K200" s="23">
        <v>-7.8169999999999993E-3</v>
      </c>
    </row>
    <row r="201" spans="1:11" ht="13.4" customHeight="1">
      <c r="A201" t="s">
        <v>137</v>
      </c>
      <c r="B201" t="s">
        <v>305</v>
      </c>
      <c r="C201" s="23">
        <v>-7.6519999999999999E-3</v>
      </c>
      <c r="D201" s="23">
        <v>-7.5189999999999996E-3</v>
      </c>
      <c r="E201" s="23">
        <v>-7.6709999999999999E-3</v>
      </c>
      <c r="F201" s="23">
        <v>-8.4069999999999995E-3</v>
      </c>
      <c r="G201" s="23">
        <v>-1.0166E-2</v>
      </c>
      <c r="H201" s="23">
        <v>-5.7279999999999996E-3</v>
      </c>
      <c r="I201" s="23">
        <v>-9.9209999999999993E-3</v>
      </c>
      <c r="J201" s="23">
        <v>-9.5409999999999991E-3</v>
      </c>
      <c r="K201" s="23">
        <v>-6.7840000000000001E-3</v>
      </c>
    </row>
    <row r="202" spans="1:11" ht="13.4" customHeight="1">
      <c r="A202" t="s">
        <v>138</v>
      </c>
      <c r="B202" t="s">
        <v>305</v>
      </c>
      <c r="C202" s="23">
        <v>-3.2699999999999998E-4</v>
      </c>
      <c r="D202" s="23">
        <v>-3.3199999999999999E-4</v>
      </c>
      <c r="E202" s="23">
        <v>-3.79E-4</v>
      </c>
      <c r="F202" s="23">
        <v>-3.0200000000000002E-4</v>
      </c>
      <c r="G202" s="23">
        <v>-4.1100000000000002E-4</v>
      </c>
      <c r="H202" s="23">
        <v>-2.0000000000000001E-4</v>
      </c>
      <c r="I202" s="23">
        <v>-3.8999999999999999E-4</v>
      </c>
      <c r="J202" s="23">
        <v>-2.6699999999999998E-4</v>
      </c>
      <c r="K202" s="23">
        <v>-6.11E-4</v>
      </c>
    </row>
    <row r="203" spans="1:11" ht="13.4" customHeight="1">
      <c r="A203" t="s">
        <v>139</v>
      </c>
      <c r="B203" t="s">
        <v>304</v>
      </c>
      <c r="C203" s="23">
        <v>1.01E-4</v>
      </c>
      <c r="D203" s="23">
        <v>9.6000000000000002E-5</v>
      </c>
      <c r="E203" s="23">
        <v>1.1400000000000001E-4</v>
      </c>
      <c r="F203" s="23">
        <v>1.01E-4</v>
      </c>
      <c r="G203" s="23">
        <v>1.26E-4</v>
      </c>
      <c r="H203" s="23">
        <v>7.2999999999999999E-5</v>
      </c>
      <c r="I203" s="23">
        <v>8.5000000000000006E-5</v>
      </c>
      <c r="J203" s="23">
        <v>1.16E-4</v>
      </c>
      <c r="K203" s="23">
        <v>1.44E-4</v>
      </c>
    </row>
    <row r="204" spans="1:11" ht="13.4" customHeight="1">
      <c r="A204" t="s">
        <v>140</v>
      </c>
      <c r="B204" t="s">
        <v>304</v>
      </c>
      <c r="C204" s="23">
        <v>-3.1000000000000001E-5</v>
      </c>
      <c r="D204" s="23">
        <v>-2.6999999999999999E-5</v>
      </c>
      <c r="E204" s="23">
        <v>-3.1999999999999999E-5</v>
      </c>
      <c r="F204" s="23">
        <v>-3.4999999999999997E-5</v>
      </c>
      <c r="G204" s="23">
        <v>-4.1999999999999998E-5</v>
      </c>
      <c r="H204" s="23">
        <v>-2.4000000000000001E-5</v>
      </c>
      <c r="I204" s="23">
        <v>-4.6999999999999997E-5</v>
      </c>
      <c r="J204" s="23">
        <v>-3.6999999999999998E-5</v>
      </c>
      <c r="K204" s="23">
        <v>-4.1E-5</v>
      </c>
    </row>
    <row r="205" spans="1:11" ht="13.4" customHeight="1">
      <c r="A205" t="s">
        <v>141</v>
      </c>
      <c r="B205" t="s">
        <v>304</v>
      </c>
      <c r="C205" s="23">
        <v>-1.1268E-2</v>
      </c>
      <c r="D205" s="23">
        <v>-1.0754E-2</v>
      </c>
      <c r="E205" s="23">
        <v>-1.2260999999999999E-2</v>
      </c>
      <c r="F205" s="23">
        <v>-1.1108E-2</v>
      </c>
      <c r="G205" s="23">
        <v>-1.6603E-2</v>
      </c>
      <c r="H205" s="23">
        <v>-7.7229999999999998E-3</v>
      </c>
      <c r="I205" s="23">
        <v>-2.1561E-2</v>
      </c>
      <c r="J205" s="23">
        <v>-1.0928E-2</v>
      </c>
      <c r="K205" s="23">
        <v>-1.2710000000000001E-2</v>
      </c>
    </row>
    <row r="206" spans="1:11" ht="13.4" customHeight="1">
      <c r="A206" t="s">
        <v>142</v>
      </c>
      <c r="B206" t="s">
        <v>303</v>
      </c>
      <c r="C206" s="23">
        <v>-5.4600000000000004E-4</v>
      </c>
      <c r="D206" s="23">
        <v>-6.5899999999999997E-4</v>
      </c>
      <c r="E206" s="23">
        <v>-6.96E-4</v>
      </c>
      <c r="F206" s="23">
        <v>-3.5500000000000001E-4</v>
      </c>
      <c r="G206" s="23">
        <v>-3.8400000000000001E-4</v>
      </c>
      <c r="H206" s="23">
        <v>-2.2000000000000001E-4</v>
      </c>
      <c r="I206" s="23">
        <v>-9.8200000000000002E-4</v>
      </c>
      <c r="J206" s="23">
        <v>-1.1440000000000001E-3</v>
      </c>
      <c r="K206" s="23">
        <v>-9.6599999999999995E-4</v>
      </c>
    </row>
    <row r="207" spans="1:11" ht="13.4" customHeight="1">
      <c r="A207" t="s">
        <v>143</v>
      </c>
      <c r="B207" t="s">
        <v>303</v>
      </c>
      <c r="C207" s="23">
        <v>-1.0399999999999999E-4</v>
      </c>
      <c r="D207" s="23">
        <v>-9.0000000000000006E-5</v>
      </c>
      <c r="E207" s="23">
        <v>-1.55E-4</v>
      </c>
      <c r="F207" s="23">
        <v>-1.05E-4</v>
      </c>
      <c r="G207" s="23">
        <v>-9.8999999999999994E-5</v>
      </c>
      <c r="H207" s="23">
        <v>-6.0999999999999999E-5</v>
      </c>
      <c r="I207" s="23">
        <v>-9.1000000000000003E-5</v>
      </c>
      <c r="J207" s="23">
        <v>-8.6000000000000003E-5</v>
      </c>
      <c r="K207" s="23">
        <v>-8.8999999999999995E-5</v>
      </c>
    </row>
    <row r="208" spans="1:11" ht="13.4" customHeight="1">
      <c r="A208" t="s">
        <v>144</v>
      </c>
      <c r="B208" t="s">
        <v>303</v>
      </c>
      <c r="C208" s="23">
        <v>2.2699999999999999E-4</v>
      </c>
      <c r="D208" s="23">
        <v>2.03E-4</v>
      </c>
      <c r="E208" s="23">
        <v>2.9999999999999997E-4</v>
      </c>
      <c r="F208" s="23">
        <v>2.3900000000000001E-4</v>
      </c>
      <c r="G208" s="23">
        <v>1.3200000000000001E-4</v>
      </c>
      <c r="H208" s="23">
        <v>1.8000000000000001E-4</v>
      </c>
      <c r="I208" s="23">
        <v>2.3000000000000001E-4</v>
      </c>
      <c r="J208" s="23">
        <v>5.0699999999999996E-4</v>
      </c>
      <c r="K208" s="23">
        <v>4.0000000000000003E-5</v>
      </c>
    </row>
    <row r="209" spans="1:11" ht="13.4" customHeight="1">
      <c r="A209" t="s">
        <v>145</v>
      </c>
      <c r="B209" t="s">
        <v>302</v>
      </c>
      <c r="C209" s="23">
        <v>4.8200000000000001E-4</v>
      </c>
      <c r="D209" s="23">
        <v>4.7399999999999997E-4</v>
      </c>
      <c r="E209" s="23">
        <v>5.0500000000000002E-4</v>
      </c>
      <c r="F209" s="23">
        <v>5.2700000000000002E-4</v>
      </c>
      <c r="G209" s="23">
        <v>5.5599999999999996E-4</v>
      </c>
      <c r="H209" s="23">
        <v>3.9899999999999999E-4</v>
      </c>
      <c r="I209" s="23">
        <v>4.37E-4</v>
      </c>
      <c r="J209" s="23">
        <v>4.4200000000000001E-4</v>
      </c>
      <c r="K209" s="23">
        <v>3.77E-4</v>
      </c>
    </row>
    <row r="210" spans="1:11" ht="13.4" customHeight="1">
      <c r="A210" t="s">
        <v>146</v>
      </c>
      <c r="B210" t="s">
        <v>302</v>
      </c>
      <c r="C210" s="23">
        <v>2.6200000000000003E-4</v>
      </c>
      <c r="D210" s="23">
        <v>2.4899999999999998E-4</v>
      </c>
      <c r="E210" s="23">
        <v>2.2599999999999999E-4</v>
      </c>
      <c r="F210" s="23">
        <v>3.19E-4</v>
      </c>
      <c r="G210" s="23">
        <v>2.5799999999999998E-4</v>
      </c>
      <c r="H210" s="23">
        <v>2.9300000000000002E-4</v>
      </c>
      <c r="I210" s="23">
        <v>2.1000000000000001E-4</v>
      </c>
      <c r="J210" s="23">
        <v>3.1300000000000002E-4</v>
      </c>
      <c r="K210" s="23">
        <v>1.45E-4</v>
      </c>
    </row>
    <row r="211" spans="1:11" ht="13.4" customHeight="1">
      <c r="A211" t="s">
        <v>147</v>
      </c>
      <c r="B211" t="s">
        <v>302</v>
      </c>
      <c r="C211" s="23">
        <v>2.1599999999999999E-4</v>
      </c>
      <c r="D211" s="23">
        <v>1.7100000000000001E-4</v>
      </c>
      <c r="E211" s="23">
        <v>2.1900000000000001E-4</v>
      </c>
      <c r="F211" s="23">
        <v>2.63E-4</v>
      </c>
      <c r="G211" s="23">
        <v>3.21E-4</v>
      </c>
      <c r="H211" s="23">
        <v>2.0000000000000001E-4</v>
      </c>
      <c r="I211" s="23">
        <v>2.92E-4</v>
      </c>
      <c r="J211" s="23">
        <v>1.75E-4</v>
      </c>
      <c r="K211" s="23">
        <v>2.22E-4</v>
      </c>
    </row>
    <row r="212" spans="1:11" ht="13.4" customHeight="1">
      <c r="A212" t="s">
        <v>148</v>
      </c>
      <c r="B212" t="s">
        <v>302</v>
      </c>
      <c r="C212" s="23">
        <v>7.1500000000000003E-4</v>
      </c>
      <c r="D212" s="23">
        <v>7.6999999999999996E-4</v>
      </c>
      <c r="E212" s="23">
        <v>7.6099999999999996E-4</v>
      </c>
      <c r="F212" s="23">
        <v>6.78E-4</v>
      </c>
      <c r="G212" s="23">
        <v>7.45E-4</v>
      </c>
      <c r="H212" s="23">
        <v>4.4200000000000001E-4</v>
      </c>
      <c r="I212" s="23">
        <v>6.5600000000000001E-4</v>
      </c>
      <c r="J212" s="23">
        <v>9.6699999999999998E-4</v>
      </c>
      <c r="K212" s="23">
        <v>1.493E-3</v>
      </c>
    </row>
    <row r="213" spans="1:11" ht="13.4" customHeight="1">
      <c r="A213" s="1" t="s">
        <v>301</v>
      </c>
      <c r="B213" s="1"/>
      <c r="C213" s="22">
        <v>4.2571999999999999E-2</v>
      </c>
      <c r="D213" s="22">
        <v>2.9336999999999998E-2</v>
      </c>
      <c r="E213" s="22">
        <v>2.0296999999999999E-2</v>
      </c>
      <c r="F213" s="22">
        <v>5.3547999999999998E-2</v>
      </c>
      <c r="G213" s="22">
        <v>2.1527999999999999E-2</v>
      </c>
      <c r="H213" s="22">
        <v>0.122444</v>
      </c>
      <c r="I213" s="22">
        <v>1.085E-2</v>
      </c>
      <c r="J213" s="22">
        <v>4.8899999999999999E-2</v>
      </c>
      <c r="K213" s="22">
        <v>-0.108096</v>
      </c>
    </row>
    <row r="214" spans="1:11" ht="13.4" customHeight="1">
      <c r="A214" t="s">
        <v>300</v>
      </c>
      <c r="C214" s="23">
        <v>2.9260000000000002E-3</v>
      </c>
      <c r="D214" s="23">
        <v>3.8839999999999999E-3</v>
      </c>
      <c r="E214" s="23">
        <v>4.5820000000000001E-3</v>
      </c>
      <c r="F214" s="23">
        <v>2.238E-3</v>
      </c>
      <c r="G214" s="23">
        <v>5.0679999999999996E-3</v>
      </c>
      <c r="H214" s="23">
        <v>-1.4059999999999999E-3</v>
      </c>
      <c r="I214" s="23">
        <v>5.9509999999999997E-3</v>
      </c>
      <c r="J214" s="23">
        <v>2.3349999999999998E-3</v>
      </c>
      <c r="K214" s="23">
        <v>1.0259000000000001E-2</v>
      </c>
    </row>
    <row r="215" spans="1:11" ht="13.4" customHeight="1">
      <c r="A215" s="1" t="s">
        <v>299</v>
      </c>
      <c r="B215" s="1"/>
      <c r="C215" s="22">
        <v>4.5497999999999997E-2</v>
      </c>
      <c r="D215" s="22">
        <v>3.3221000000000001E-2</v>
      </c>
      <c r="E215" s="22">
        <v>2.4878999999999998E-2</v>
      </c>
      <c r="F215" s="22">
        <v>5.5786000000000002E-2</v>
      </c>
      <c r="G215" s="22">
        <v>2.6596000000000002E-2</v>
      </c>
      <c r="H215" s="22">
        <v>0.12103800000000001</v>
      </c>
      <c r="I215" s="22">
        <v>1.6801E-2</v>
      </c>
      <c r="J215" s="22">
        <v>5.1235000000000003E-2</v>
      </c>
      <c r="K215" s="22">
        <v>-9.7836999999999993E-2</v>
      </c>
    </row>
  </sheetData>
  <pageMargins left="0.7" right="0.7" top="0.75" bottom="0.75" header="0.3" footer="0.3"/>
  <pageSetup paperSize="9" orientation="portrait" r:id="rId1"/>
  <headerFooter>
    <oddHeader>&amp;C&amp;"Calibri"&amp;12&amp;KFF0000  OFFICIAL // Sensitive&amp;1#_x000D_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C35B3-7B46-4BCB-80BF-9FBEED7F54F4}">
  <sheetPr codeName="Sheet17">
    <tabColor rgb="FF4D7028"/>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5" ht="21">
      <c r="A1" s="40" t="s">
        <v>552</v>
      </c>
      <c r="B1" s="40"/>
    </row>
    <row r="3" spans="1:5" ht="13.4" customHeight="1">
      <c r="A3" t="s">
        <v>366</v>
      </c>
      <c r="C3" t="s">
        <v>527</v>
      </c>
    </row>
    <row r="4" spans="1:5" ht="13.4" customHeight="1">
      <c r="A4" t="s">
        <v>364</v>
      </c>
      <c r="C4" t="s">
        <v>396</v>
      </c>
    </row>
    <row r="5" spans="1:5" ht="13.4" customHeight="1">
      <c r="A5" t="s">
        <v>362</v>
      </c>
      <c r="C5" s="38" t="s">
        <v>395</v>
      </c>
    </row>
    <row r="6" spans="1:5" ht="13.4" customHeight="1">
      <c r="C6" s="39"/>
    </row>
    <row r="7" spans="1:5" ht="13.4" customHeight="1">
      <c r="C7" s="39"/>
    </row>
    <row r="10" spans="1:5" ht="17.149999999999999" customHeight="1">
      <c r="A10" s="6" t="s">
        <v>360</v>
      </c>
      <c r="B10" s="6"/>
      <c r="C10" s="37"/>
    </row>
    <row r="11" spans="1:5" ht="13.4" customHeight="1">
      <c r="A11" s="38" t="s">
        <v>399</v>
      </c>
    </row>
    <row r="14" spans="1:5" ht="17.149999999999999" customHeight="1">
      <c r="A14" s="6" t="s">
        <v>358</v>
      </c>
      <c r="B14" s="6"/>
      <c r="C14" s="37"/>
    </row>
    <row r="15" spans="1:5" ht="13.4" customHeight="1">
      <c r="A15" t="s">
        <v>357</v>
      </c>
      <c r="C15" s="23">
        <v>2.1239999999999998E-2</v>
      </c>
      <c r="D15" s="30"/>
      <c r="E15" s="32"/>
    </row>
    <row r="16" spans="1:5" ht="13.4" customHeight="1">
      <c r="A16" t="s">
        <v>356</v>
      </c>
      <c r="C16" s="23">
        <v>5.9479999999999998E-2</v>
      </c>
      <c r="D16" s="30"/>
    </row>
    <row r="17" spans="1:5" ht="13.4" customHeight="1">
      <c r="A17" t="s">
        <v>355</v>
      </c>
      <c r="C17" s="23">
        <v>2.6688E-2</v>
      </c>
      <c r="D17" s="30"/>
    </row>
    <row r="18" spans="1:5" ht="13.4" customHeight="1">
      <c r="A18" t="s">
        <v>354</v>
      </c>
      <c r="C18" s="23">
        <v>-0.25720199999999999</v>
      </c>
      <c r="D18" s="30"/>
    </row>
    <row r="19" spans="1:5" ht="13.4" customHeight="1">
      <c r="A19" t="s">
        <v>353</v>
      </c>
      <c r="C19" s="23">
        <v>0.15393100000000001</v>
      </c>
      <c r="D19" s="30"/>
    </row>
    <row r="20" spans="1:5" ht="13.4" customHeight="1">
      <c r="A20" t="s">
        <v>352</v>
      </c>
      <c r="C20" s="23">
        <v>2.0612999999999999E-2</v>
      </c>
      <c r="D20" s="30"/>
    </row>
    <row r="21" spans="1:5" ht="13.4" customHeight="1">
      <c r="A21" t="s">
        <v>351</v>
      </c>
      <c r="C21" s="23">
        <v>-3.0569999999999998E-3</v>
      </c>
      <c r="D21" s="30"/>
      <c r="E21" s="31"/>
    </row>
    <row r="22" spans="1:5" ht="13.4" customHeight="1">
      <c r="A22" t="s">
        <v>350</v>
      </c>
      <c r="C22" s="23">
        <v>0</v>
      </c>
      <c r="D22" s="30"/>
    </row>
    <row r="23" spans="1:5" ht="13.4" customHeight="1">
      <c r="A23" t="s">
        <v>349</v>
      </c>
      <c r="C23" s="23">
        <v>0</v>
      </c>
    </row>
    <row r="24" spans="1:5" ht="13.4" customHeight="1">
      <c r="A24" t="s">
        <v>348</v>
      </c>
      <c r="C24" s="23">
        <v>4.2816E-2</v>
      </c>
    </row>
    <row r="25" spans="1:5" ht="13.4" customHeight="1">
      <c r="A25" t="s">
        <v>347</v>
      </c>
      <c r="C25" s="23">
        <v>0</v>
      </c>
    </row>
    <row r="26" spans="1:5" ht="13.4" customHeight="1">
      <c r="A26" t="s">
        <v>346</v>
      </c>
      <c r="C26" s="23">
        <v>-5.7893E-2</v>
      </c>
      <c r="D26" s="30"/>
    </row>
    <row r="27" spans="1:5" ht="13.4" customHeight="1">
      <c r="A27" t="s">
        <v>345</v>
      </c>
      <c r="C27" s="23">
        <v>-4.3506999999999997E-2</v>
      </c>
      <c r="D27" s="30"/>
    </row>
    <row r="28" spans="1:5" ht="13.4" customHeight="1">
      <c r="A28" t="s">
        <v>344</v>
      </c>
      <c r="C28" s="23">
        <v>-3.1053000000000001E-2</v>
      </c>
      <c r="D28" s="30"/>
    </row>
    <row r="29" spans="1:5" ht="13.4" customHeight="1">
      <c r="A29" t="s">
        <v>343</v>
      </c>
      <c r="C29" s="23">
        <v>0</v>
      </c>
    </row>
    <row r="30" spans="1:5" ht="13.4" customHeight="1">
      <c r="A30" t="s">
        <v>342</v>
      </c>
      <c r="C30" s="23">
        <v>-3.1053000000000001E-2</v>
      </c>
      <c r="D30" s="30"/>
    </row>
    <row r="31" spans="1:5" ht="13.4" customHeight="1">
      <c r="A31" t="s">
        <v>341</v>
      </c>
      <c r="C31" s="23">
        <v>-2.8001000000000002E-2</v>
      </c>
      <c r="D31" s="30"/>
    </row>
    <row r="32" spans="1:5" ht="13.4" customHeight="1">
      <c r="A32" t="s">
        <v>340</v>
      </c>
      <c r="C32" s="23">
        <v>-2.8001000000000002E-2</v>
      </c>
      <c r="D32" s="30"/>
    </row>
    <row r="33" spans="1:14" ht="13.4" customHeight="1">
      <c r="A33" t="s">
        <v>339</v>
      </c>
      <c r="C33" s="23">
        <v>-0.10474</v>
      </c>
      <c r="D33" s="30"/>
    </row>
    <row r="34" spans="1:14" ht="13.4" customHeight="1">
      <c r="C34" s="23"/>
      <c r="D34" s="30"/>
    </row>
    <row r="35" spans="1:14" ht="13.4" customHeight="1">
      <c r="C35" s="23"/>
    </row>
    <row r="36" spans="1:14" ht="15.5">
      <c r="A36" s="6" t="s">
        <v>338</v>
      </c>
      <c r="B36" s="6"/>
      <c r="C36" s="24"/>
    </row>
    <row r="37" spans="1:14" ht="13.4" customHeight="1">
      <c r="A37" s="1" t="s">
        <v>0</v>
      </c>
      <c r="B37" s="1"/>
      <c r="C37" s="2"/>
      <c r="D37" s="2"/>
      <c r="E37" s="2"/>
      <c r="F37" s="2"/>
      <c r="G37" s="2"/>
      <c r="H37" s="2"/>
      <c r="I37" s="2"/>
      <c r="J37" s="2"/>
      <c r="K37" s="2"/>
      <c r="L37" s="2"/>
    </row>
    <row r="38" spans="1:14" ht="13.4" customHeight="1">
      <c r="C38" s="4" t="s">
        <v>1</v>
      </c>
      <c r="D38" s="4" t="s">
        <v>2</v>
      </c>
      <c r="E38" s="4" t="s">
        <v>3</v>
      </c>
      <c r="F38" s="4" t="s">
        <v>4</v>
      </c>
      <c r="G38" s="4" t="s">
        <v>5</v>
      </c>
      <c r="H38" s="4" t="s">
        <v>6</v>
      </c>
      <c r="I38" s="4" t="s">
        <v>7</v>
      </c>
      <c r="J38" s="4" t="s">
        <v>8</v>
      </c>
      <c r="K38" s="4" t="s">
        <v>9</v>
      </c>
      <c r="L38" s="4" t="s">
        <v>10</v>
      </c>
      <c r="M38" s="4" t="s">
        <v>11</v>
      </c>
    </row>
    <row r="39" spans="1:14" ht="13.4" customHeight="1">
      <c r="A39" t="s">
        <v>12</v>
      </c>
      <c r="C39" s="2">
        <v>-96.904578999999998</v>
      </c>
      <c r="D39" s="2">
        <v>0</v>
      </c>
      <c r="E39" s="2">
        <v>0</v>
      </c>
      <c r="F39" s="2">
        <v>0</v>
      </c>
      <c r="G39" s="2">
        <v>0</v>
      </c>
      <c r="H39" s="2">
        <v>0</v>
      </c>
      <c r="I39" s="2">
        <v>0</v>
      </c>
      <c r="J39" s="2">
        <v>0</v>
      </c>
      <c r="K39" s="2">
        <v>0</v>
      </c>
      <c r="L39" s="2">
        <f t="shared" ref="L39:L48" si="0">SUM(D39:K39)</f>
        <v>0</v>
      </c>
      <c r="M39" s="2">
        <f t="shared" ref="M39:M48" si="1">SUM(C39:K39)</f>
        <v>-96.904578999999998</v>
      </c>
      <c r="N39" s="2"/>
    </row>
    <row r="40" spans="1:14" ht="13.4" customHeight="1">
      <c r="A40" t="s">
        <v>13</v>
      </c>
      <c r="C40" s="2">
        <v>-0.56496900000000005</v>
      </c>
      <c r="D40" s="2">
        <v>-3.090611</v>
      </c>
      <c r="E40" s="2">
        <v>-1.8650279999999999</v>
      </c>
      <c r="F40" s="2">
        <v>-1.503881</v>
      </c>
      <c r="G40" s="2">
        <v>-0.343024</v>
      </c>
      <c r="H40" s="2">
        <v>-1.703784</v>
      </c>
      <c r="I40" s="2">
        <v>-0.11688999999999999</v>
      </c>
      <c r="J40" s="2">
        <v>-9.9666000000000005E-2</v>
      </c>
      <c r="K40" s="2">
        <v>-0.18709400000000001</v>
      </c>
      <c r="L40" s="2">
        <f t="shared" si="0"/>
        <v>-8.9099779999999988</v>
      </c>
      <c r="M40" s="2">
        <f t="shared" si="1"/>
        <v>-9.4749469999999985</v>
      </c>
    </row>
    <row r="41" spans="1:14" ht="13.4" customHeight="1">
      <c r="A41" s="29" t="s">
        <v>14</v>
      </c>
      <c r="B41" s="29"/>
      <c r="C41" s="2">
        <v>50.376677999999998</v>
      </c>
      <c r="D41" s="2">
        <v>5.8480660000000002</v>
      </c>
      <c r="E41" s="2">
        <v>4.6270899999999999</v>
      </c>
      <c r="F41" s="2">
        <v>3.3597250000000001</v>
      </c>
      <c r="G41" s="2">
        <v>0.96235999999999999</v>
      </c>
      <c r="H41" s="2">
        <v>1.524548</v>
      </c>
      <c r="I41" s="2">
        <v>0.232235</v>
      </c>
      <c r="J41" s="2">
        <v>0.13091900000000001</v>
      </c>
      <c r="K41" s="2">
        <v>0.21324100000000001</v>
      </c>
      <c r="L41" s="2">
        <f t="shared" si="0"/>
        <v>16.898183999999997</v>
      </c>
      <c r="M41" s="2">
        <f t="shared" si="1"/>
        <v>67.274862000000013</v>
      </c>
    </row>
    <row r="42" spans="1:14" ht="13.4" customHeight="1">
      <c r="A42" t="s">
        <v>15</v>
      </c>
      <c r="C42" s="2">
        <v>0</v>
      </c>
      <c r="D42" s="2">
        <v>3.1985250000000001</v>
      </c>
      <c r="E42" s="2">
        <v>2.5112100000000002</v>
      </c>
      <c r="F42" s="2">
        <v>2.2691430000000001</v>
      </c>
      <c r="G42" s="2">
        <v>0.97658900000000004</v>
      </c>
      <c r="H42" s="2">
        <v>0.76393800000000001</v>
      </c>
      <c r="I42" s="2">
        <v>0.434056</v>
      </c>
      <c r="J42" s="2">
        <v>0.48370299999999999</v>
      </c>
      <c r="K42" s="2">
        <v>0.20533399999999999</v>
      </c>
      <c r="L42" s="2">
        <f t="shared" si="0"/>
        <v>10.842498000000001</v>
      </c>
      <c r="M42" s="2">
        <f t="shared" si="1"/>
        <v>10.842498000000001</v>
      </c>
    </row>
    <row r="43" spans="1:14" ht="13.4" customHeight="1">
      <c r="A43" t="s">
        <v>16</v>
      </c>
      <c r="C43" s="2">
        <v>0</v>
      </c>
      <c r="D43" s="2">
        <v>-9.2106899999999996</v>
      </c>
      <c r="E43" s="2">
        <v>-7.4811009999999998</v>
      </c>
      <c r="F43" s="2">
        <v>-5.468146</v>
      </c>
      <c r="G43" s="2">
        <v>-1.750006</v>
      </c>
      <c r="H43" s="2">
        <v>-3.1877589999999998</v>
      </c>
      <c r="I43" s="2">
        <v>-0.64840799999999998</v>
      </c>
      <c r="J43" s="2">
        <v>-0.56524099999999999</v>
      </c>
      <c r="K43" s="2">
        <v>-0.56623699999999999</v>
      </c>
      <c r="L43" s="2">
        <f t="shared" si="0"/>
        <v>-28.877587999999999</v>
      </c>
      <c r="M43" s="2">
        <f t="shared" si="1"/>
        <v>-28.877587999999999</v>
      </c>
    </row>
    <row r="44" spans="1:14" ht="13.4" customHeight="1">
      <c r="A44" t="s">
        <v>17</v>
      </c>
      <c r="C44" s="2">
        <v>-4.0068039999999998</v>
      </c>
      <c r="D44" s="2">
        <v>-4.421881</v>
      </c>
      <c r="E44" s="2">
        <v>-4.2699509999999998</v>
      </c>
      <c r="F44" s="2">
        <v>-4.050033</v>
      </c>
      <c r="G44" s="2">
        <v>-1.3677779999999999</v>
      </c>
      <c r="H44" s="2">
        <v>-1.719481</v>
      </c>
      <c r="I44" s="2">
        <v>-0.33155699999999999</v>
      </c>
      <c r="J44" s="2">
        <v>-0.21110499999999999</v>
      </c>
      <c r="K44" s="2">
        <v>-0.23460800000000001</v>
      </c>
      <c r="L44" s="2">
        <f t="shared" si="0"/>
        <v>-16.606394000000002</v>
      </c>
      <c r="M44" s="2">
        <f t="shared" si="1"/>
        <v>-20.613198000000004</v>
      </c>
    </row>
    <row r="45" spans="1:14" ht="13.4" customHeight="1">
      <c r="A45" t="s">
        <v>18</v>
      </c>
      <c r="C45" s="2">
        <v>-1.8839999999999999</v>
      </c>
      <c r="D45" s="2">
        <v>-0.13807900000000001</v>
      </c>
      <c r="E45" s="2">
        <v>-0.24426100000000001</v>
      </c>
      <c r="F45" s="2">
        <v>-1.0941380000000001</v>
      </c>
      <c r="G45" s="2">
        <v>-6.7149999999999996E-3</v>
      </c>
      <c r="H45" s="2">
        <v>-7.0928000000000005E-2</v>
      </c>
      <c r="I45" s="2">
        <v>-6.7149999999999996E-3</v>
      </c>
      <c r="J45" s="2">
        <v>-4.3228000000000003E-2</v>
      </c>
      <c r="K45" s="2">
        <v>-5.7917999999999997E-2</v>
      </c>
      <c r="L45" s="2">
        <f t="shared" si="0"/>
        <v>-1.6619820000000003</v>
      </c>
      <c r="M45" s="2">
        <f t="shared" si="1"/>
        <v>-3.5459819999999991</v>
      </c>
    </row>
    <row r="46" spans="1:14" ht="13.4" customHeight="1">
      <c r="A46" t="s">
        <v>19</v>
      </c>
      <c r="C46" s="2">
        <v>-4.8050610000000002</v>
      </c>
      <c r="D46" s="2">
        <v>-1.2888759999999999</v>
      </c>
      <c r="E46" s="2">
        <v>-0.22747300000000001</v>
      </c>
      <c r="F46" s="2">
        <v>-0.345827</v>
      </c>
      <c r="G46" s="2">
        <v>-0.102405</v>
      </c>
      <c r="H46" s="2">
        <v>-0.332816</v>
      </c>
      <c r="I46" s="2">
        <v>-0.117934</v>
      </c>
      <c r="J46" s="2">
        <v>-2.0145E-2</v>
      </c>
      <c r="K46" s="2">
        <v>-0.21404300000000001</v>
      </c>
      <c r="L46" s="2">
        <f t="shared" si="0"/>
        <v>-2.6495190000000002</v>
      </c>
      <c r="M46" s="2">
        <f t="shared" si="1"/>
        <v>-7.4545800000000009</v>
      </c>
    </row>
    <row r="47" spans="1:14" ht="13.4" customHeight="1">
      <c r="A47" t="s">
        <v>20</v>
      </c>
      <c r="C47" s="2">
        <v>-10.335352</v>
      </c>
      <c r="D47" s="2">
        <v>-5.3431050000000004</v>
      </c>
      <c r="E47" s="2">
        <v>-3.1577670000000002</v>
      </c>
      <c r="F47" s="2">
        <v>-6.575323</v>
      </c>
      <c r="G47" s="2">
        <v>-1.0861639999999999</v>
      </c>
      <c r="H47" s="2">
        <v>-5.7976330000000003</v>
      </c>
      <c r="I47" s="2">
        <v>-0.31644800000000001</v>
      </c>
      <c r="J47" s="2">
        <v>-0.32610099999999997</v>
      </c>
      <c r="K47" s="2">
        <v>-0.18340600000000001</v>
      </c>
      <c r="L47" s="2">
        <f t="shared" si="0"/>
        <v>-22.785947000000007</v>
      </c>
      <c r="M47" s="2">
        <f t="shared" si="1"/>
        <v>-33.121299</v>
      </c>
    </row>
    <row r="48" spans="1:14" ht="13.4" customHeight="1">
      <c r="A48" t="s">
        <v>21</v>
      </c>
      <c r="C48" s="2">
        <v>-68.124099999999999</v>
      </c>
      <c r="D48" s="2">
        <v>-14.446650999999999</v>
      </c>
      <c r="E48" s="2">
        <v>-10.107284</v>
      </c>
      <c r="F48" s="2">
        <v>-13.408481</v>
      </c>
      <c r="G48" s="2">
        <v>-2.7171439999999998</v>
      </c>
      <c r="H48" s="2">
        <v>-10.523914</v>
      </c>
      <c r="I48" s="2">
        <v>-0.87166200000000005</v>
      </c>
      <c r="J48" s="2">
        <v>-0.65086500000000003</v>
      </c>
      <c r="K48" s="2">
        <v>-1.024732</v>
      </c>
      <c r="L48" s="2">
        <f t="shared" si="0"/>
        <v>-53.750732999999997</v>
      </c>
      <c r="M48" s="2">
        <f t="shared" si="1"/>
        <v>-121.874833</v>
      </c>
      <c r="N48" s="2"/>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-21.962564</v>
      </c>
      <c r="D52" s="2">
        <v>-24.194931</v>
      </c>
      <c r="E52" s="2">
        <v>-20.281307000000002</v>
      </c>
      <c r="F52" s="2">
        <v>-17.605801</v>
      </c>
      <c r="G52" s="2">
        <v>-5.757396</v>
      </c>
      <c r="H52" s="2">
        <v>-9.1040869999999998</v>
      </c>
      <c r="I52" s="2">
        <v>-2.047542</v>
      </c>
      <c r="J52" s="2">
        <v>-1.675071</v>
      </c>
      <c r="K52" s="2">
        <v>-1.700639</v>
      </c>
      <c r="L52" s="2">
        <f t="shared" ref="L52:L61" si="2">SUM(D52:K52)</f>
        <v>-82.366773999999992</v>
      </c>
      <c r="M52" s="2">
        <f t="shared" ref="M52:M61" si="3">SUM(C52:K52)</f>
        <v>-104.32933799999998</v>
      </c>
      <c r="O52" s="2"/>
    </row>
    <row r="53" spans="1:15" ht="13.4" customHeight="1">
      <c r="A53" t="s">
        <v>24</v>
      </c>
      <c r="C53" s="2">
        <v>-11.641434</v>
      </c>
      <c r="D53" s="2">
        <v>-1.536494</v>
      </c>
      <c r="E53" s="2">
        <v>-1.3551869999999999</v>
      </c>
      <c r="F53" s="2">
        <v>-0.86876399999999998</v>
      </c>
      <c r="G53" s="2">
        <v>-0.26230799999999999</v>
      </c>
      <c r="H53" s="2">
        <v>-0.39996700000000002</v>
      </c>
      <c r="I53" s="2">
        <v>-0.102825</v>
      </c>
      <c r="J53" s="2">
        <v>-0.171235</v>
      </c>
      <c r="K53" s="2">
        <v>-0.225795</v>
      </c>
      <c r="L53" s="2">
        <f t="shared" si="2"/>
        <v>-4.9225750000000001</v>
      </c>
      <c r="M53" s="2">
        <f t="shared" si="3"/>
        <v>-16.564008999999999</v>
      </c>
    </row>
    <row r="54" spans="1:15" ht="13.4" customHeight="1">
      <c r="A54" t="s">
        <v>25</v>
      </c>
      <c r="C54" s="2">
        <v>0</v>
      </c>
      <c r="D54" s="2">
        <v>0</v>
      </c>
      <c r="E54" s="2">
        <v>0</v>
      </c>
      <c r="F54" s="2">
        <v>0</v>
      </c>
      <c r="G54" s="2">
        <v>0</v>
      </c>
      <c r="H54" s="2">
        <v>0</v>
      </c>
      <c r="I54" s="2">
        <v>0</v>
      </c>
      <c r="J54" s="2">
        <v>-1.6789999999999999E-3</v>
      </c>
      <c r="K54" s="2">
        <v>0</v>
      </c>
      <c r="L54" s="2">
        <f t="shared" si="2"/>
        <v>-1.6789999999999999E-3</v>
      </c>
      <c r="M54" s="2">
        <f t="shared" si="3"/>
        <v>-1.6789999999999999E-3</v>
      </c>
    </row>
    <row r="55" spans="1:15" ht="13.4" customHeight="1">
      <c r="A55" t="s">
        <v>26</v>
      </c>
      <c r="C55" s="2">
        <v>10.842495</v>
      </c>
      <c r="D55" s="2">
        <v>0</v>
      </c>
      <c r="E55" s="2">
        <v>0</v>
      </c>
      <c r="F55" s="2">
        <v>0</v>
      </c>
      <c r="G55" s="2">
        <v>0</v>
      </c>
      <c r="H55" s="2">
        <v>0</v>
      </c>
      <c r="I55" s="2">
        <v>0</v>
      </c>
      <c r="J55" s="2">
        <v>0</v>
      </c>
      <c r="K55" s="2">
        <v>0</v>
      </c>
      <c r="L55" s="2">
        <f t="shared" si="2"/>
        <v>0</v>
      </c>
      <c r="M55" s="2">
        <f t="shared" si="3"/>
        <v>10.842495</v>
      </c>
    </row>
    <row r="56" spans="1:15" ht="13.4" customHeight="1">
      <c r="A56" t="s">
        <v>27</v>
      </c>
      <c r="C56" s="2">
        <v>-28.877590000000001</v>
      </c>
      <c r="D56" s="2">
        <v>0</v>
      </c>
      <c r="E56" s="2">
        <v>0</v>
      </c>
      <c r="F56" s="2">
        <v>0</v>
      </c>
      <c r="G56" s="2">
        <v>0</v>
      </c>
      <c r="H56" s="2">
        <v>0</v>
      </c>
      <c r="I56" s="2">
        <v>0</v>
      </c>
      <c r="J56" s="2">
        <v>0</v>
      </c>
      <c r="K56" s="2">
        <v>0</v>
      </c>
      <c r="L56" s="2">
        <f t="shared" si="2"/>
        <v>0</v>
      </c>
      <c r="M56" s="2">
        <f t="shared" si="3"/>
        <v>-28.877590000000001</v>
      </c>
    </row>
    <row r="57" spans="1:15" ht="13.4" customHeight="1">
      <c r="A57" t="s">
        <v>28</v>
      </c>
      <c r="C57" s="2">
        <v>-6.3600219999999998</v>
      </c>
      <c r="D57" s="2">
        <v>-1.431991</v>
      </c>
      <c r="E57" s="2">
        <v>-1.5062770000000001</v>
      </c>
      <c r="F57" s="2">
        <v>-0.87505900000000003</v>
      </c>
      <c r="G57" s="2">
        <v>-0.30049999999999999</v>
      </c>
      <c r="H57" s="2">
        <v>-0.41004000000000002</v>
      </c>
      <c r="I57" s="2">
        <v>-1.0073E-2</v>
      </c>
      <c r="J57" s="2">
        <v>-8.226E-2</v>
      </c>
      <c r="K57" s="2">
        <v>-8.3900000000000001E-4</v>
      </c>
      <c r="L57" s="2">
        <f t="shared" si="2"/>
        <v>-4.617039000000001</v>
      </c>
      <c r="M57" s="2">
        <f t="shared" si="3"/>
        <v>-10.977060999999999</v>
      </c>
    </row>
    <row r="58" spans="1:15" ht="13.4" customHeight="1">
      <c r="A58" t="s">
        <v>29</v>
      </c>
      <c r="C58" s="2">
        <v>-8.0148700000000002</v>
      </c>
      <c r="D58" s="2">
        <v>-6.911079</v>
      </c>
      <c r="E58" s="2">
        <v>-5.0992649999999999</v>
      </c>
      <c r="F58" s="2">
        <v>-1.376172</v>
      </c>
      <c r="G58" s="2">
        <v>-0.23796600000000001</v>
      </c>
      <c r="H58" s="2">
        <v>-0.37940200000000002</v>
      </c>
      <c r="I58" s="2">
        <v>-5.2880999999999997E-2</v>
      </c>
      <c r="J58" s="2">
        <v>-3.9451E-2</v>
      </c>
      <c r="K58" s="2">
        <v>-0.254334</v>
      </c>
      <c r="L58" s="2">
        <f t="shared" si="2"/>
        <v>-14.35055</v>
      </c>
      <c r="M58" s="2">
        <f t="shared" si="3"/>
        <v>-22.365419999999997</v>
      </c>
    </row>
    <row r="59" spans="1:15" ht="13.4" customHeight="1">
      <c r="A59" t="s">
        <v>30</v>
      </c>
      <c r="C59" s="2">
        <v>-87.554085000000001</v>
      </c>
      <c r="D59" s="2">
        <v>-10.965336000000001</v>
      </c>
      <c r="E59" s="2">
        <v>-4.4683799999999998</v>
      </c>
      <c r="F59" s="2">
        <v>-5.1925290000000004</v>
      </c>
      <c r="G59" s="2">
        <v>-1.876312</v>
      </c>
      <c r="H59" s="2">
        <v>-2.3235100000000002</v>
      </c>
      <c r="I59" s="2">
        <v>-1.2612650000000001</v>
      </c>
      <c r="J59" s="2">
        <v>-0.74333099999999996</v>
      </c>
      <c r="K59" s="2">
        <v>-1.0442610000000001</v>
      </c>
      <c r="L59" s="2">
        <f t="shared" si="2"/>
        <v>-27.874924</v>
      </c>
      <c r="M59" s="2">
        <f t="shared" si="3"/>
        <v>-115.42900899999999</v>
      </c>
    </row>
    <row r="60" spans="1:15" ht="13.4" customHeight="1">
      <c r="A60" t="s">
        <v>31</v>
      </c>
      <c r="C60" s="2">
        <v>-9.2269389999999998</v>
      </c>
      <c r="D60" s="2">
        <v>-0.35170200000000001</v>
      </c>
      <c r="E60" s="2">
        <v>-0.98417900000000003</v>
      </c>
      <c r="F60" s="2">
        <v>-0.37646400000000002</v>
      </c>
      <c r="G60" s="2">
        <v>-0.16619800000000001</v>
      </c>
      <c r="H60" s="2">
        <v>-0.46753699999999998</v>
      </c>
      <c r="I60" s="2">
        <v>-1.6788000000000001E-2</v>
      </c>
      <c r="J60" s="2">
        <v>-4.8265000000000002E-2</v>
      </c>
      <c r="K60" s="2">
        <v>-1.0912E-2</v>
      </c>
      <c r="L60" s="2">
        <f t="shared" si="2"/>
        <v>-2.4220450000000002</v>
      </c>
      <c r="M60" s="2">
        <f t="shared" si="3"/>
        <v>-11.648983999999999</v>
      </c>
    </row>
    <row r="61" spans="1:15" ht="13.4" customHeight="1">
      <c r="A61" t="s">
        <v>32</v>
      </c>
      <c r="C61" s="2">
        <v>-162.79501300000001</v>
      </c>
      <c r="D61" s="2">
        <v>-45.391533000000003</v>
      </c>
      <c r="E61" s="2">
        <v>-33.694595</v>
      </c>
      <c r="F61" s="2">
        <v>-26.294788</v>
      </c>
      <c r="G61" s="2">
        <v>-8.6006789999999995</v>
      </c>
      <c r="H61" s="2">
        <v>-13.084543999999999</v>
      </c>
      <c r="I61" s="2">
        <v>-3.491374</v>
      </c>
      <c r="J61" s="2">
        <v>-2.7612909999999999</v>
      </c>
      <c r="K61" s="2">
        <v>-3.23678</v>
      </c>
      <c r="L61" s="2">
        <f t="shared" si="2"/>
        <v>-136.55558400000001</v>
      </c>
      <c r="M61" s="2">
        <f t="shared" si="3"/>
        <v>-299.35059700000005</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-68.124099999999999</v>
      </c>
      <c r="D66" s="2">
        <f t="shared" si="4"/>
        <v>-14.446650999999999</v>
      </c>
      <c r="E66" s="2">
        <f t="shared" si="4"/>
        <v>-10.107284</v>
      </c>
      <c r="F66" s="2">
        <f t="shared" si="4"/>
        <v>-13.408481</v>
      </c>
      <c r="G66" s="2">
        <f t="shared" si="4"/>
        <v>-2.7171439999999998</v>
      </c>
      <c r="H66" s="2">
        <f t="shared" si="4"/>
        <v>-10.523914</v>
      </c>
      <c r="I66" s="2">
        <f t="shared" si="4"/>
        <v>-0.87166200000000005</v>
      </c>
      <c r="J66" s="2">
        <f t="shared" si="4"/>
        <v>-0.65086500000000003</v>
      </c>
      <c r="K66" s="2">
        <f t="shared" si="4"/>
        <v>-1.024732</v>
      </c>
      <c r="L66" s="2">
        <f t="shared" si="4"/>
        <v>-53.750732999999997</v>
      </c>
      <c r="M66" s="2">
        <f t="shared" si="4"/>
        <v>-121.874833</v>
      </c>
    </row>
    <row r="67" spans="1:13" ht="13.4" customHeight="1">
      <c r="A67" t="s">
        <v>32</v>
      </c>
      <c r="C67" s="2">
        <f t="shared" ref="C67:M67" si="5">C61</f>
        <v>-162.79501300000001</v>
      </c>
      <c r="D67" s="2">
        <f t="shared" si="5"/>
        <v>-45.391533000000003</v>
      </c>
      <c r="E67" s="2">
        <f t="shared" si="5"/>
        <v>-33.694595</v>
      </c>
      <c r="F67" s="2">
        <f t="shared" si="5"/>
        <v>-26.294788</v>
      </c>
      <c r="G67" s="2">
        <f t="shared" si="5"/>
        <v>-8.6006789999999995</v>
      </c>
      <c r="H67" s="2">
        <f t="shared" si="5"/>
        <v>-13.084543999999999</v>
      </c>
      <c r="I67" s="2">
        <f t="shared" si="5"/>
        <v>-3.491374</v>
      </c>
      <c r="J67" s="2">
        <f t="shared" si="5"/>
        <v>-2.7612909999999999</v>
      </c>
      <c r="K67" s="2">
        <f t="shared" si="5"/>
        <v>-3.23678</v>
      </c>
      <c r="L67" s="2">
        <f t="shared" si="5"/>
        <v>-136.55558400000001</v>
      </c>
      <c r="M67" s="2">
        <f t="shared" si="5"/>
        <v>-299.35059700000005</v>
      </c>
    </row>
    <row r="68" spans="1:13" ht="13.4" customHeight="1">
      <c r="A68" t="s">
        <v>34</v>
      </c>
      <c r="C68" s="2">
        <f t="shared" ref="C68:M68" si="6">C66-C67</f>
        <v>94.670913000000013</v>
      </c>
      <c r="D68" s="2">
        <f t="shared" si="6"/>
        <v>30.944882000000003</v>
      </c>
      <c r="E68" s="2">
        <f t="shared" si="6"/>
        <v>23.587311</v>
      </c>
      <c r="F68" s="2">
        <f t="shared" si="6"/>
        <v>12.886307</v>
      </c>
      <c r="G68" s="2">
        <f t="shared" si="6"/>
        <v>5.8835350000000002</v>
      </c>
      <c r="H68" s="2">
        <f t="shared" si="6"/>
        <v>2.5606299999999997</v>
      </c>
      <c r="I68" s="2">
        <f t="shared" si="6"/>
        <v>2.6197119999999998</v>
      </c>
      <c r="J68" s="2">
        <f t="shared" si="6"/>
        <v>2.1104259999999999</v>
      </c>
      <c r="K68" s="2">
        <f t="shared" si="6"/>
        <v>2.2120480000000002</v>
      </c>
      <c r="L68" s="2">
        <f t="shared" si="6"/>
        <v>82.804851000000014</v>
      </c>
      <c r="M68" s="2">
        <f t="shared" si="6"/>
        <v>177.47576400000005</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-2.9357999999999999E-2</v>
      </c>
    </row>
    <row r="74" spans="1:13" ht="13.4" customHeight="1">
      <c r="A74" t="s">
        <v>334</v>
      </c>
      <c r="C74" s="23">
        <v>-2.8284E-2</v>
      </c>
    </row>
    <row r="75" spans="1:13" ht="13.4" customHeight="1">
      <c r="A75" t="s">
        <v>333</v>
      </c>
      <c r="C75" s="23">
        <v>-2.4457E-2</v>
      </c>
    </row>
    <row r="76" spans="1:13" ht="13.4" customHeight="1">
      <c r="A76" t="s">
        <v>332</v>
      </c>
      <c r="C76" s="23">
        <v>-1.8964999999999999E-2</v>
      </c>
    </row>
    <row r="77" spans="1:13" ht="13.4" customHeight="1">
      <c r="A77" t="s">
        <v>331</v>
      </c>
      <c r="C77" s="23">
        <v>-2.8552000000000001E-2</v>
      </c>
    </row>
    <row r="78" spans="1:13" ht="13.4" customHeight="1">
      <c r="A78" t="s">
        <v>330</v>
      </c>
      <c r="C78" s="23">
        <v>-0.22017600000000001</v>
      </c>
    </row>
    <row r="79" spans="1:13" ht="13.4" customHeight="1">
      <c r="A79" t="s">
        <v>329</v>
      </c>
      <c r="C79" s="23">
        <v>-2.1075E-2</v>
      </c>
    </row>
    <row r="80" spans="1:13" ht="13.4" customHeight="1">
      <c r="A80" t="s">
        <v>328</v>
      </c>
      <c r="C80" s="23">
        <v>-3.1786000000000002E-2</v>
      </c>
    </row>
    <row r="81" spans="1:3" ht="13.4" customHeight="1">
      <c r="A81" t="s">
        <v>327</v>
      </c>
      <c r="C81" s="23">
        <v>-2.4257999999999998E-2</v>
      </c>
    </row>
    <row r="82" spans="1:3" ht="13.4" customHeight="1">
      <c r="A82" t="s">
        <v>326</v>
      </c>
      <c r="C82" s="23">
        <v>-3.9934999999999998E-2</v>
      </c>
    </row>
    <row r="83" spans="1:3" ht="13.4" customHeight="1">
      <c r="A83" t="s">
        <v>325</v>
      </c>
      <c r="C83" s="23">
        <v>-3.9171999999999998E-2</v>
      </c>
    </row>
    <row r="84" spans="1:3" ht="13.4" customHeight="1">
      <c r="C84" s="26"/>
    </row>
    <row r="85" spans="1:3" ht="15.5">
      <c r="A85" s="6" t="s">
        <v>324</v>
      </c>
      <c r="B85" s="6"/>
    </row>
    <row r="86" spans="1:3" ht="13.4" customHeight="1">
      <c r="A86" t="s">
        <v>2</v>
      </c>
      <c r="C86" s="25">
        <v>1.6077999999999999E-2</v>
      </c>
    </row>
    <row r="87" spans="1:3" ht="13.4" customHeight="1">
      <c r="A87" t="s">
        <v>3</v>
      </c>
      <c r="C87" s="25">
        <v>1.2038E-2</v>
      </c>
    </row>
    <row r="88" spans="1:3" ht="13.4" customHeight="1">
      <c r="A88" t="s">
        <v>4</v>
      </c>
      <c r="C88" s="25">
        <v>2.6998999999999999E-2</v>
      </c>
    </row>
    <row r="89" spans="1:3" ht="13.4" customHeight="1">
      <c r="A89" t="s">
        <v>5</v>
      </c>
      <c r="C89" s="25">
        <v>1.2866000000000001E-2</v>
      </c>
    </row>
    <row r="90" spans="1:3" ht="13.4" customHeight="1">
      <c r="A90" t="s">
        <v>6</v>
      </c>
      <c r="C90" s="25">
        <v>5.8596000000000002E-2</v>
      </c>
    </row>
    <row r="91" spans="1:3" ht="13.4" customHeight="1">
      <c r="A91" t="s">
        <v>7</v>
      </c>
      <c r="C91" s="25">
        <v>8.1220000000000007E-3</v>
      </c>
    </row>
    <row r="92" spans="1:3" ht="13.4" customHeight="1">
      <c r="A92" t="s">
        <v>8</v>
      </c>
      <c r="C92" s="25">
        <v>2.4792000000000002E-2</v>
      </c>
    </row>
    <row r="93" spans="1:3" ht="13.4" customHeight="1">
      <c r="A93" t="s">
        <v>9</v>
      </c>
      <c r="C93" s="25">
        <v>-4.7358999999999998E-2</v>
      </c>
    </row>
    <row r="94" spans="1:3" ht="13.4" customHeight="1">
      <c r="A94" t="s">
        <v>321</v>
      </c>
      <c r="C94" s="25">
        <v>2.2019E-2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9.7099999999999997E-4</v>
      </c>
      <c r="D99" s="23">
        <v>7.2800000000000002E-4</v>
      </c>
      <c r="E99" s="23">
        <v>8.7900000000000001E-4</v>
      </c>
      <c r="F99" s="23">
        <v>9.01E-4</v>
      </c>
      <c r="G99" s="23">
        <v>2.0300000000000001E-3</v>
      </c>
      <c r="H99" s="23">
        <v>1.06E-3</v>
      </c>
      <c r="I99" s="23">
        <v>3.5769999999999999E-3</v>
      </c>
      <c r="J99" s="23">
        <v>2.2109999999999999E-3</v>
      </c>
      <c r="K99" s="23">
        <v>1.4E-5</v>
      </c>
    </row>
    <row r="100" spans="1:11" ht="13.4" customHeight="1">
      <c r="A100" t="s">
        <v>36</v>
      </c>
      <c r="B100" t="s">
        <v>320</v>
      </c>
      <c r="C100" s="23">
        <v>2.04E-4</v>
      </c>
      <c r="D100" s="23">
        <v>2.2800000000000001E-4</v>
      </c>
      <c r="E100" s="23">
        <v>1.74E-4</v>
      </c>
      <c r="F100" s="23">
        <v>2.0599999999999999E-4</v>
      </c>
      <c r="G100" s="23">
        <v>3.4200000000000002E-4</v>
      </c>
      <c r="H100" s="23">
        <v>1.7699999999999999E-4</v>
      </c>
      <c r="I100" s="23">
        <v>2.5700000000000001E-4</v>
      </c>
      <c r="J100" s="23">
        <v>9.5000000000000005E-5</v>
      </c>
      <c r="K100" s="23">
        <v>1.4E-5</v>
      </c>
    </row>
    <row r="101" spans="1:11" ht="13.4" customHeight="1">
      <c r="A101" t="s">
        <v>37</v>
      </c>
      <c r="B101" t="s">
        <v>320</v>
      </c>
      <c r="C101" s="23">
        <v>5.5900000000000004E-4</v>
      </c>
      <c r="D101" s="23">
        <v>2.8699999999999998E-4</v>
      </c>
      <c r="E101" s="23">
        <v>5.2700000000000002E-4</v>
      </c>
      <c r="F101" s="23">
        <v>8.52E-4</v>
      </c>
      <c r="G101" s="23">
        <v>1.5020000000000001E-3</v>
      </c>
      <c r="H101" s="23">
        <v>3.9199999999999999E-4</v>
      </c>
      <c r="I101" s="23">
        <v>2.1090000000000002E-3</v>
      </c>
      <c r="J101" s="23">
        <v>3.1300000000000002E-4</v>
      </c>
      <c r="K101" s="23">
        <v>1.1E-5</v>
      </c>
    </row>
    <row r="102" spans="1:11" ht="13.4" customHeight="1">
      <c r="A102" t="s">
        <v>38</v>
      </c>
      <c r="B102" t="s">
        <v>320</v>
      </c>
      <c r="C102" s="23">
        <v>2.5999999999999998E-5</v>
      </c>
      <c r="D102" s="23">
        <v>1.0000000000000001E-5</v>
      </c>
      <c r="E102" s="23">
        <v>3.0000000000000001E-6</v>
      </c>
      <c r="F102" s="23">
        <v>1.2999999999999999E-5</v>
      </c>
      <c r="G102" s="23">
        <v>3.4999999999999997E-5</v>
      </c>
      <c r="H102" s="23">
        <v>1.2E-5</v>
      </c>
      <c r="I102" s="23">
        <v>8.6600000000000002E-4</v>
      </c>
      <c r="J102" s="23">
        <v>1.3899999999999999E-4</v>
      </c>
      <c r="K102" s="23">
        <v>0</v>
      </c>
    </row>
    <row r="103" spans="1:11" ht="13.4" customHeight="1">
      <c r="A103" t="s">
        <v>39</v>
      </c>
      <c r="B103" t="s">
        <v>320</v>
      </c>
      <c r="C103" s="23">
        <v>8.1000000000000004E-5</v>
      </c>
      <c r="D103" s="23">
        <v>5.1E-5</v>
      </c>
      <c r="E103" s="23">
        <v>7.2999999999999999E-5</v>
      </c>
      <c r="F103" s="23">
        <v>3.8999999999999999E-5</v>
      </c>
      <c r="G103" s="23">
        <v>2.2900000000000001E-4</v>
      </c>
      <c r="H103" s="23">
        <v>8.7000000000000001E-5</v>
      </c>
      <c r="I103" s="23">
        <v>7.7200000000000001E-4</v>
      </c>
      <c r="J103" s="23">
        <v>8.6000000000000003E-5</v>
      </c>
      <c r="K103" s="23">
        <v>1.9999999999999999E-6</v>
      </c>
    </row>
    <row r="104" spans="1:11" ht="13.4" customHeight="1">
      <c r="A104" t="s">
        <v>40</v>
      </c>
      <c r="B104" t="s">
        <v>320</v>
      </c>
      <c r="C104" s="23">
        <v>6.0000000000000002E-5</v>
      </c>
      <c r="D104" s="23">
        <v>1.2E-5</v>
      </c>
      <c r="E104" s="23">
        <v>1.7E-5</v>
      </c>
      <c r="F104" s="23">
        <v>2.6999999999999999E-5</v>
      </c>
      <c r="G104" s="23">
        <v>2.2499999999999999E-4</v>
      </c>
      <c r="H104" s="23">
        <v>1.95E-4</v>
      </c>
      <c r="I104" s="23">
        <v>3.4400000000000001E-4</v>
      </c>
      <c r="J104" s="23">
        <v>0</v>
      </c>
      <c r="K104" s="23">
        <v>0</v>
      </c>
    </row>
    <row r="105" spans="1:11" ht="13.4" customHeight="1">
      <c r="A105" t="s">
        <v>41</v>
      </c>
      <c r="B105" t="s">
        <v>320</v>
      </c>
      <c r="C105" s="23">
        <v>1.6100000000000001E-4</v>
      </c>
      <c r="D105" s="23">
        <v>1.3100000000000001E-4</v>
      </c>
      <c r="E105" s="23">
        <v>1.3899999999999999E-4</v>
      </c>
      <c r="F105" s="23">
        <v>1.83E-4</v>
      </c>
      <c r="G105" s="23">
        <v>3.4099999999999999E-4</v>
      </c>
      <c r="H105" s="23">
        <v>1.3999999999999999E-4</v>
      </c>
      <c r="I105" s="23">
        <v>5.2999999999999998E-4</v>
      </c>
      <c r="J105" s="23">
        <v>1.7899999999999999E-4</v>
      </c>
      <c r="K105" s="23">
        <v>5.0000000000000004E-6</v>
      </c>
    </row>
    <row r="106" spans="1:11" ht="13.4" customHeight="1">
      <c r="A106" t="s">
        <v>42</v>
      </c>
      <c r="B106" t="s">
        <v>319</v>
      </c>
      <c r="C106" s="23">
        <v>3.7009999999999999E-3</v>
      </c>
      <c r="D106" s="23">
        <v>4.143E-3</v>
      </c>
      <c r="E106" s="23">
        <v>1.6000000000000001E-4</v>
      </c>
      <c r="F106" s="23">
        <v>1.1445E-2</v>
      </c>
      <c r="G106" s="23">
        <v>1.8100000000000001E-4</v>
      </c>
      <c r="H106" s="23">
        <v>9.6400000000000001E-4</v>
      </c>
      <c r="I106" s="23">
        <v>1.93E-4</v>
      </c>
      <c r="J106" s="23">
        <v>1.06E-3</v>
      </c>
      <c r="K106" s="23">
        <v>0</v>
      </c>
    </row>
    <row r="107" spans="1:11" ht="13.4" customHeight="1">
      <c r="A107" t="s">
        <v>43</v>
      </c>
      <c r="B107" t="s">
        <v>319</v>
      </c>
      <c r="C107" s="23">
        <v>4.4169999999999999E-3</v>
      </c>
      <c r="D107" s="23">
        <v>1.1400000000000001E-4</v>
      </c>
      <c r="E107" s="23">
        <v>1.204E-3</v>
      </c>
      <c r="F107" s="23">
        <v>6.7289999999999997E-3</v>
      </c>
      <c r="G107" s="23">
        <v>2.6619999999999999E-3</v>
      </c>
      <c r="H107" s="23">
        <v>1.5990999999999998E-2</v>
      </c>
      <c r="I107" s="23">
        <v>2.2100000000000001E-4</v>
      </c>
      <c r="J107" s="23">
        <v>2.2053E-2</v>
      </c>
      <c r="K107" s="23">
        <v>0</v>
      </c>
    </row>
    <row r="108" spans="1:11" ht="13.4" customHeight="1">
      <c r="A108" t="s">
        <v>44</v>
      </c>
      <c r="B108" t="s">
        <v>319</v>
      </c>
      <c r="C108" s="23">
        <v>4.7879999999999997E-3</v>
      </c>
      <c r="D108" s="23">
        <v>5.8999999999999998E-5</v>
      </c>
      <c r="E108" s="23">
        <v>8.1000000000000004E-5</v>
      </c>
      <c r="F108" s="23">
        <v>6.8900000000000005E-4</v>
      </c>
      <c r="G108" s="23">
        <v>6.1200000000000002E-4</v>
      </c>
      <c r="H108" s="23">
        <v>3.0106000000000001E-2</v>
      </c>
      <c r="I108" s="23">
        <v>2.869E-3</v>
      </c>
      <c r="J108" s="23">
        <v>1.639E-3</v>
      </c>
      <c r="K108" s="23">
        <v>0</v>
      </c>
    </row>
    <row r="109" spans="1:11" ht="13.4" customHeight="1">
      <c r="A109" t="s">
        <v>45</v>
      </c>
      <c r="B109" t="s">
        <v>319</v>
      </c>
      <c r="C109" s="23">
        <v>1.1180000000000001E-3</v>
      </c>
      <c r="D109" s="23">
        <v>2.7300000000000002E-4</v>
      </c>
      <c r="E109" s="23">
        <v>2.4000000000000001E-4</v>
      </c>
      <c r="F109" s="23">
        <v>9.6900000000000003E-4</v>
      </c>
      <c r="G109" s="23">
        <v>1.165E-3</v>
      </c>
      <c r="H109" s="23">
        <v>4.0200000000000001E-3</v>
      </c>
      <c r="I109" s="23">
        <v>1.2290000000000001E-3</v>
      </c>
      <c r="J109" s="23">
        <v>8.2190000000000006E-3</v>
      </c>
      <c r="K109" s="23">
        <v>2.3E-5</v>
      </c>
    </row>
    <row r="110" spans="1:11" ht="13.4" customHeight="1">
      <c r="A110" t="s">
        <v>46</v>
      </c>
      <c r="B110" t="s">
        <v>319</v>
      </c>
      <c r="C110" s="23">
        <v>1E-4</v>
      </c>
      <c r="D110" s="23">
        <v>4.6E-5</v>
      </c>
      <c r="E110" s="23">
        <v>6.6000000000000005E-5</v>
      </c>
      <c r="F110" s="23">
        <v>8.1000000000000004E-5</v>
      </c>
      <c r="G110" s="23">
        <v>5.5999999999999999E-5</v>
      </c>
      <c r="H110" s="23">
        <v>3.2000000000000003E-4</v>
      </c>
      <c r="I110" s="23">
        <v>9.8999999999999994E-5</v>
      </c>
      <c r="J110" s="23">
        <v>6.8999999999999997E-5</v>
      </c>
      <c r="K110" s="23">
        <v>2.5999999999999998E-5</v>
      </c>
    </row>
    <row r="111" spans="1:11" ht="13.4" customHeight="1">
      <c r="A111" t="s">
        <v>47</v>
      </c>
      <c r="B111" t="s">
        <v>319</v>
      </c>
      <c r="C111" s="23">
        <v>4.6299999999999998E-4</v>
      </c>
      <c r="D111" s="23">
        <v>8.1000000000000004E-5</v>
      </c>
      <c r="E111" s="23">
        <v>7.7999999999999999E-5</v>
      </c>
      <c r="F111" s="23">
        <v>4.08E-4</v>
      </c>
      <c r="G111" s="23">
        <v>3.4099999999999999E-4</v>
      </c>
      <c r="H111" s="23">
        <v>2.0869999999999999E-3</v>
      </c>
      <c r="I111" s="23">
        <v>1.44E-4</v>
      </c>
      <c r="J111" s="23">
        <v>5.2999999999999998E-4</v>
      </c>
      <c r="K111" s="23">
        <v>2.5000000000000001E-5</v>
      </c>
    </row>
    <row r="112" spans="1:11" ht="13.4" customHeight="1">
      <c r="A112" t="s">
        <v>48</v>
      </c>
      <c r="B112" t="s">
        <v>318</v>
      </c>
      <c r="C112" s="23">
        <v>3.6099999999999999E-4</v>
      </c>
      <c r="D112" s="23">
        <v>3.2000000000000003E-4</v>
      </c>
      <c r="E112" s="23">
        <v>3.3E-4</v>
      </c>
      <c r="F112" s="23">
        <v>5.9500000000000004E-4</v>
      </c>
      <c r="G112" s="23">
        <v>4.9899999999999999E-4</v>
      </c>
      <c r="H112" s="23">
        <v>2.2499999999999999E-4</v>
      </c>
      <c r="I112" s="23">
        <v>2.8699999999999998E-4</v>
      </c>
      <c r="J112" s="23">
        <v>1.1E-4</v>
      </c>
      <c r="K112" s="23">
        <v>0</v>
      </c>
    </row>
    <row r="113" spans="1:11" ht="13.4" customHeight="1">
      <c r="A113" t="s">
        <v>49</v>
      </c>
      <c r="B113" t="s">
        <v>318</v>
      </c>
      <c r="C113" s="23">
        <v>1.2999999999999999E-5</v>
      </c>
      <c r="D113" s="23">
        <v>6.9999999999999999E-6</v>
      </c>
      <c r="E113" s="23">
        <v>7.9999999999999996E-6</v>
      </c>
      <c r="F113" s="23">
        <v>1.1E-5</v>
      </c>
      <c r="G113" s="23">
        <v>3.1999999999999999E-5</v>
      </c>
      <c r="H113" s="23">
        <v>1.5999999999999999E-5</v>
      </c>
      <c r="I113" s="23">
        <v>1.73E-4</v>
      </c>
      <c r="J113" s="23">
        <v>0</v>
      </c>
      <c r="K113" s="23">
        <v>0</v>
      </c>
    </row>
    <row r="114" spans="1:11" ht="13.4" customHeight="1">
      <c r="A114" t="s">
        <v>50</v>
      </c>
      <c r="B114" t="s">
        <v>318</v>
      </c>
      <c r="C114" s="23">
        <v>1.06E-4</v>
      </c>
      <c r="D114" s="23">
        <v>6.3E-5</v>
      </c>
      <c r="E114" s="23">
        <v>2.5900000000000001E-4</v>
      </c>
      <c r="F114" s="23">
        <v>5.1E-5</v>
      </c>
      <c r="G114" s="23">
        <v>7.3999999999999996E-5</v>
      </c>
      <c r="H114" s="23">
        <v>2.6999999999999999E-5</v>
      </c>
      <c r="I114" s="23">
        <v>3.0699999999999998E-4</v>
      </c>
      <c r="J114" s="23">
        <v>5.8999999999999998E-5</v>
      </c>
      <c r="K114" s="23">
        <v>6.9999999999999999E-6</v>
      </c>
    </row>
    <row r="115" spans="1:11" ht="13.4" customHeight="1">
      <c r="A115" t="s">
        <v>51</v>
      </c>
      <c r="B115" t="s">
        <v>318</v>
      </c>
      <c r="C115" s="23">
        <v>5.8999999999999998E-5</v>
      </c>
      <c r="D115" s="23">
        <v>4.3000000000000002E-5</v>
      </c>
      <c r="E115" s="23">
        <v>1.12E-4</v>
      </c>
      <c r="F115" s="23">
        <v>4.3999999999999999E-5</v>
      </c>
      <c r="G115" s="23">
        <v>5.0000000000000002E-5</v>
      </c>
      <c r="H115" s="23">
        <v>1.4E-5</v>
      </c>
      <c r="I115" s="23">
        <v>3.4099999999999999E-4</v>
      </c>
      <c r="J115" s="23">
        <v>0</v>
      </c>
      <c r="K115" s="23">
        <v>0</v>
      </c>
    </row>
    <row r="116" spans="1:11" ht="13.4" customHeight="1">
      <c r="A116" t="s">
        <v>52</v>
      </c>
      <c r="B116" t="s">
        <v>318</v>
      </c>
      <c r="C116" s="23">
        <v>1.9000000000000001E-5</v>
      </c>
      <c r="D116" s="23">
        <v>2.4000000000000001E-5</v>
      </c>
      <c r="E116" s="23">
        <v>3.4999999999999997E-5</v>
      </c>
      <c r="F116" s="23">
        <v>9.0000000000000002E-6</v>
      </c>
      <c r="G116" s="23">
        <v>6.9999999999999999E-6</v>
      </c>
      <c r="H116" s="23">
        <v>6.0000000000000002E-6</v>
      </c>
      <c r="I116" s="23">
        <v>0</v>
      </c>
      <c r="J116" s="23">
        <v>0</v>
      </c>
      <c r="K116" s="23">
        <v>0</v>
      </c>
    </row>
    <row r="117" spans="1:11" ht="13.4" customHeight="1">
      <c r="A117" t="s">
        <v>53</v>
      </c>
      <c r="B117" t="s">
        <v>318</v>
      </c>
      <c r="C117" s="23">
        <v>4.8000000000000001E-5</v>
      </c>
      <c r="D117" s="23">
        <v>9.6000000000000002E-5</v>
      </c>
      <c r="E117" s="23">
        <v>3.8999999999999999E-5</v>
      </c>
      <c r="F117" s="23">
        <v>1.2999999999999999E-5</v>
      </c>
      <c r="G117" s="23">
        <v>5.3999999999999998E-5</v>
      </c>
      <c r="H117" s="23">
        <v>1.5999999999999999E-5</v>
      </c>
      <c r="I117" s="23">
        <v>1.1E-5</v>
      </c>
      <c r="J117" s="23">
        <v>0</v>
      </c>
      <c r="K117" s="23">
        <v>0</v>
      </c>
    </row>
    <row r="118" spans="1:11" ht="13.4" customHeight="1">
      <c r="A118" t="s">
        <v>54</v>
      </c>
      <c r="B118" t="s">
        <v>318</v>
      </c>
      <c r="C118" s="23">
        <v>9.7999999999999997E-5</v>
      </c>
      <c r="D118" s="23">
        <v>1.05E-4</v>
      </c>
      <c r="E118" s="23">
        <v>1.12E-4</v>
      </c>
      <c r="F118" s="23">
        <v>9.1000000000000003E-5</v>
      </c>
      <c r="G118" s="23">
        <v>1.3999999999999999E-4</v>
      </c>
      <c r="H118" s="23">
        <v>5.8999999999999998E-5</v>
      </c>
      <c r="I118" s="23">
        <v>1.4999999999999999E-4</v>
      </c>
      <c r="J118" s="23">
        <v>6.0999999999999999E-5</v>
      </c>
      <c r="K118" s="23">
        <v>3.6000000000000001E-5</v>
      </c>
    </row>
    <row r="119" spans="1:11" ht="13.4" customHeight="1">
      <c r="A119" t="s">
        <v>55</v>
      </c>
      <c r="B119" t="s">
        <v>318</v>
      </c>
      <c r="C119" s="23">
        <v>1.44E-4</v>
      </c>
      <c r="D119" s="23">
        <v>1.2999999999999999E-4</v>
      </c>
      <c r="E119" s="23">
        <v>1.6699999999999999E-4</v>
      </c>
      <c r="F119" s="23">
        <v>2.7300000000000002E-4</v>
      </c>
      <c r="G119" s="23">
        <v>5.5999999999999999E-5</v>
      </c>
      <c r="H119" s="23">
        <v>1.5E-5</v>
      </c>
      <c r="I119" s="23">
        <v>3.1500000000000001E-4</v>
      </c>
      <c r="J119" s="23">
        <v>0</v>
      </c>
      <c r="K119" s="23">
        <v>5.0000000000000004E-6</v>
      </c>
    </row>
    <row r="120" spans="1:11" ht="13.4" customHeight="1">
      <c r="A120" t="s">
        <v>56</v>
      </c>
      <c r="B120" t="s">
        <v>318</v>
      </c>
      <c r="C120" s="23">
        <v>1.37E-4</v>
      </c>
      <c r="D120" s="23">
        <v>1.73E-4</v>
      </c>
      <c r="E120" s="23">
        <v>1.56E-4</v>
      </c>
      <c r="F120" s="23">
        <v>1.5300000000000001E-4</v>
      </c>
      <c r="G120" s="23">
        <v>1.06E-4</v>
      </c>
      <c r="H120" s="23">
        <v>5.1999999999999997E-5</v>
      </c>
      <c r="I120" s="23">
        <v>1.2899999999999999E-4</v>
      </c>
      <c r="J120" s="23">
        <v>2.8E-5</v>
      </c>
      <c r="K120" s="23">
        <v>7.9999999999999996E-6</v>
      </c>
    </row>
    <row r="121" spans="1:11" ht="13.4" customHeight="1">
      <c r="A121" t="s">
        <v>57</v>
      </c>
      <c r="B121" t="s">
        <v>318</v>
      </c>
      <c r="C121" s="23">
        <v>5.8E-5</v>
      </c>
      <c r="D121" s="23">
        <v>6.8999999999999997E-5</v>
      </c>
      <c r="E121" s="23">
        <v>6.7000000000000002E-5</v>
      </c>
      <c r="F121" s="23">
        <v>5.8E-5</v>
      </c>
      <c r="G121" s="23">
        <v>4.0000000000000003E-5</v>
      </c>
      <c r="H121" s="23">
        <v>3.6999999999999998E-5</v>
      </c>
      <c r="I121" s="23">
        <v>1.9000000000000001E-5</v>
      </c>
      <c r="J121" s="23">
        <v>9.5000000000000005E-5</v>
      </c>
      <c r="K121" s="23">
        <v>0</v>
      </c>
    </row>
    <row r="122" spans="1:11" ht="13.4" customHeight="1">
      <c r="A122" t="s">
        <v>58</v>
      </c>
      <c r="B122" t="s">
        <v>318</v>
      </c>
      <c r="C122" s="23">
        <v>7.7000000000000001E-5</v>
      </c>
      <c r="D122" s="23">
        <v>7.6000000000000004E-5</v>
      </c>
      <c r="E122" s="23">
        <v>7.7999999999999999E-5</v>
      </c>
      <c r="F122" s="23">
        <v>8.2999999999999998E-5</v>
      </c>
      <c r="G122" s="23">
        <v>1.0399999999999999E-4</v>
      </c>
      <c r="H122" s="23">
        <v>5.7000000000000003E-5</v>
      </c>
      <c r="I122" s="23">
        <v>1.2999999999999999E-4</v>
      </c>
      <c r="J122" s="23">
        <v>1.1400000000000001E-4</v>
      </c>
      <c r="K122" s="23">
        <v>2.8E-5</v>
      </c>
    </row>
    <row r="123" spans="1:11" ht="13.4" customHeight="1">
      <c r="A123" t="s">
        <v>59</v>
      </c>
      <c r="B123" t="s">
        <v>318</v>
      </c>
      <c r="C123" s="23">
        <v>1.26E-4</v>
      </c>
      <c r="D123" s="23">
        <v>1.02E-4</v>
      </c>
      <c r="E123" s="23">
        <v>1.2E-4</v>
      </c>
      <c r="F123" s="23">
        <v>1.8E-5</v>
      </c>
      <c r="G123" s="23">
        <v>8.2799999999999996E-4</v>
      </c>
      <c r="H123" s="23">
        <v>7.4999999999999993E-5</v>
      </c>
      <c r="I123" s="23">
        <v>2.4499999999999999E-4</v>
      </c>
      <c r="J123" s="23">
        <v>0</v>
      </c>
      <c r="K123" s="23">
        <v>5.0000000000000004E-6</v>
      </c>
    </row>
    <row r="124" spans="1:11" ht="13.4" customHeight="1">
      <c r="A124" t="s">
        <v>60</v>
      </c>
      <c r="B124" t="s">
        <v>318</v>
      </c>
      <c r="C124" s="23">
        <v>1.2999999999999999E-5</v>
      </c>
      <c r="D124" s="23">
        <v>9.0000000000000002E-6</v>
      </c>
      <c r="E124" s="23">
        <v>2.1999999999999999E-5</v>
      </c>
      <c r="F124" s="23">
        <v>1.4E-5</v>
      </c>
      <c r="G124" s="23">
        <v>2.6999999999999999E-5</v>
      </c>
      <c r="H124" s="23">
        <v>6.9999999999999999E-6</v>
      </c>
      <c r="I124" s="23">
        <v>0</v>
      </c>
      <c r="J124" s="23">
        <v>0</v>
      </c>
      <c r="K124" s="23">
        <v>0</v>
      </c>
    </row>
    <row r="125" spans="1:11" ht="13.4" customHeight="1">
      <c r="A125" t="s">
        <v>61</v>
      </c>
      <c r="B125" t="s">
        <v>318</v>
      </c>
      <c r="C125" s="23">
        <v>2.3E-5</v>
      </c>
      <c r="D125" s="23">
        <v>2.1999999999999999E-5</v>
      </c>
      <c r="E125" s="23">
        <v>3.4E-5</v>
      </c>
      <c r="F125" s="23">
        <v>3.4999999999999997E-5</v>
      </c>
      <c r="G125" s="23">
        <v>1.2999999999999999E-5</v>
      </c>
      <c r="H125" s="23">
        <v>7.9999999999999996E-6</v>
      </c>
      <c r="I125" s="23">
        <v>0</v>
      </c>
      <c r="J125" s="23">
        <v>0</v>
      </c>
      <c r="K125" s="23">
        <v>0</v>
      </c>
    </row>
    <row r="126" spans="1:11" ht="13.4" customHeight="1">
      <c r="A126" t="s">
        <v>62</v>
      </c>
      <c r="B126" t="s">
        <v>318</v>
      </c>
      <c r="C126" s="23">
        <v>6.8999999999999997E-5</v>
      </c>
      <c r="D126" s="23">
        <v>5.3000000000000001E-5</v>
      </c>
      <c r="E126" s="23">
        <v>1.2899999999999999E-4</v>
      </c>
      <c r="F126" s="23">
        <v>5.3999999999999998E-5</v>
      </c>
      <c r="G126" s="23">
        <v>6.3999999999999997E-5</v>
      </c>
      <c r="H126" s="23">
        <v>4.1999999999999998E-5</v>
      </c>
      <c r="I126" s="23">
        <v>4.3999999999999999E-5</v>
      </c>
      <c r="J126" s="23">
        <v>3.6000000000000001E-5</v>
      </c>
      <c r="K126" s="23">
        <v>0</v>
      </c>
    </row>
    <row r="127" spans="1:11" ht="13.4" customHeight="1">
      <c r="A127" t="s">
        <v>63</v>
      </c>
      <c r="B127" t="s">
        <v>318</v>
      </c>
      <c r="C127" s="23">
        <v>-9.9999999999999995E-7</v>
      </c>
      <c r="D127" s="23">
        <v>-9.9999999999999995E-7</v>
      </c>
      <c r="E127" s="23">
        <v>-3.9999999999999998E-6</v>
      </c>
      <c r="F127" s="23">
        <v>-9.9999999999999995E-7</v>
      </c>
      <c r="G127" s="23">
        <v>0</v>
      </c>
      <c r="H127" s="23">
        <v>0</v>
      </c>
      <c r="I127" s="23">
        <v>-3.0000000000000001E-6</v>
      </c>
      <c r="J127" s="23">
        <v>0</v>
      </c>
      <c r="K127" s="23">
        <v>0</v>
      </c>
    </row>
    <row r="128" spans="1:11" ht="13.4" customHeight="1">
      <c r="A128" t="s">
        <v>64</v>
      </c>
      <c r="B128" t="s">
        <v>318</v>
      </c>
      <c r="C128" s="23">
        <v>8.3999999999999995E-5</v>
      </c>
      <c r="D128" s="23">
        <v>9.5000000000000005E-5</v>
      </c>
      <c r="E128" s="23">
        <v>1.21E-4</v>
      </c>
      <c r="F128" s="23">
        <v>6.8999999999999997E-5</v>
      </c>
      <c r="G128" s="23">
        <v>6.0000000000000002E-5</v>
      </c>
      <c r="H128" s="23">
        <v>4.5000000000000003E-5</v>
      </c>
      <c r="I128" s="23">
        <v>4.0000000000000003E-5</v>
      </c>
      <c r="J128" s="23">
        <v>8.6000000000000003E-5</v>
      </c>
      <c r="K128" s="23">
        <v>3.1999999999999999E-5</v>
      </c>
    </row>
    <row r="129" spans="1:11" ht="13.4" customHeight="1">
      <c r="A129" t="s">
        <v>65</v>
      </c>
      <c r="B129" t="s">
        <v>318</v>
      </c>
      <c r="C129" s="23">
        <v>1.5E-5</v>
      </c>
      <c r="D129" s="23">
        <v>1.2999999999999999E-5</v>
      </c>
      <c r="E129" s="23">
        <v>1.2E-5</v>
      </c>
      <c r="F129" s="23">
        <v>5.0000000000000004E-6</v>
      </c>
      <c r="G129" s="23">
        <v>8.7999999999999998E-5</v>
      </c>
      <c r="H129" s="23">
        <v>1.0000000000000001E-5</v>
      </c>
      <c r="I129" s="23">
        <v>4.1E-5</v>
      </c>
      <c r="J129" s="23">
        <v>0</v>
      </c>
      <c r="K129" s="23">
        <v>1.9999999999999999E-6</v>
      </c>
    </row>
    <row r="130" spans="1:11" ht="13.4" customHeight="1">
      <c r="A130" t="s">
        <v>66</v>
      </c>
      <c r="B130" t="s">
        <v>318</v>
      </c>
      <c r="C130" s="23">
        <v>6.7000000000000002E-5</v>
      </c>
      <c r="D130" s="23">
        <v>4.8999999999999998E-5</v>
      </c>
      <c r="E130" s="23">
        <v>6.6000000000000005E-5</v>
      </c>
      <c r="F130" s="23">
        <v>7.8999999999999996E-5</v>
      </c>
      <c r="G130" s="23">
        <v>1.2999999999999999E-4</v>
      </c>
      <c r="H130" s="23">
        <v>5.3999999999999998E-5</v>
      </c>
      <c r="I130" s="23">
        <v>2.8899999999999998E-4</v>
      </c>
      <c r="J130" s="23">
        <v>0</v>
      </c>
      <c r="K130" s="23">
        <v>6.0000000000000002E-6</v>
      </c>
    </row>
    <row r="131" spans="1:11" ht="13.4" customHeight="1">
      <c r="A131" t="s">
        <v>67</v>
      </c>
      <c r="B131" t="s">
        <v>318</v>
      </c>
      <c r="C131" s="23">
        <v>6.6000000000000005E-5</v>
      </c>
      <c r="D131" s="23">
        <v>7.6000000000000004E-5</v>
      </c>
      <c r="E131" s="23">
        <v>6.8999999999999997E-5</v>
      </c>
      <c r="F131" s="23">
        <v>6.9999999999999994E-5</v>
      </c>
      <c r="G131" s="23">
        <v>7.7000000000000001E-5</v>
      </c>
      <c r="H131" s="23">
        <v>3.6999999999999998E-5</v>
      </c>
      <c r="I131" s="23">
        <v>5.7000000000000003E-5</v>
      </c>
      <c r="J131" s="23">
        <v>6.0999999999999999E-5</v>
      </c>
      <c r="K131" s="23">
        <v>2.6999999999999999E-5</v>
      </c>
    </row>
    <row r="132" spans="1:11" ht="13.4" customHeight="1">
      <c r="A132" t="s">
        <v>68</v>
      </c>
      <c r="B132" t="s">
        <v>318</v>
      </c>
      <c r="C132" s="23">
        <v>3.8999999999999999E-5</v>
      </c>
      <c r="D132" s="23">
        <v>3.4999999999999997E-5</v>
      </c>
      <c r="E132" s="23">
        <v>6.0999999999999999E-5</v>
      </c>
      <c r="F132" s="23">
        <v>3.1000000000000001E-5</v>
      </c>
      <c r="G132" s="23">
        <v>1.7E-5</v>
      </c>
      <c r="H132" s="23">
        <v>1.1E-5</v>
      </c>
      <c r="I132" s="23">
        <v>3.1500000000000001E-4</v>
      </c>
      <c r="J132" s="23">
        <v>0</v>
      </c>
      <c r="K132" s="23">
        <v>0</v>
      </c>
    </row>
    <row r="133" spans="1:11" ht="13.4" customHeight="1">
      <c r="A133" t="s">
        <v>69</v>
      </c>
      <c r="B133" t="s">
        <v>318</v>
      </c>
      <c r="C133" s="23">
        <v>5.1E-5</v>
      </c>
      <c r="D133" s="23">
        <v>5.0000000000000002E-5</v>
      </c>
      <c r="E133" s="23">
        <v>8.7000000000000001E-5</v>
      </c>
      <c r="F133" s="23">
        <v>3.3000000000000003E-5</v>
      </c>
      <c r="G133" s="23">
        <v>1.0900000000000001E-4</v>
      </c>
      <c r="H133" s="23">
        <v>1.5E-5</v>
      </c>
      <c r="I133" s="23">
        <v>9.0000000000000002E-6</v>
      </c>
      <c r="J133" s="23">
        <v>0</v>
      </c>
      <c r="K133" s="23">
        <v>0</v>
      </c>
    </row>
    <row r="134" spans="1:11" ht="13.4" customHeight="1">
      <c r="A134" t="s">
        <v>70</v>
      </c>
      <c r="B134" t="s">
        <v>318</v>
      </c>
      <c r="C134" s="23">
        <v>-2.0000000000000002E-5</v>
      </c>
      <c r="D134" s="23">
        <v>-2.1999999999999999E-5</v>
      </c>
      <c r="E134" s="23">
        <v>-3.0000000000000001E-5</v>
      </c>
      <c r="F134" s="23">
        <v>-1.4E-5</v>
      </c>
      <c r="G134" s="23">
        <v>-1.5999999999999999E-5</v>
      </c>
      <c r="H134" s="23">
        <v>-1.0000000000000001E-5</v>
      </c>
      <c r="I134" s="23">
        <v>-1.2E-5</v>
      </c>
      <c r="J134" s="23">
        <v>-1.4E-5</v>
      </c>
      <c r="K134" s="23">
        <v>-6.0000000000000002E-6</v>
      </c>
    </row>
    <row r="135" spans="1:11" ht="13.4" customHeight="1">
      <c r="A135" t="s">
        <v>71</v>
      </c>
      <c r="B135" t="s">
        <v>318</v>
      </c>
      <c r="C135" s="23">
        <v>1.9699999999999999E-4</v>
      </c>
      <c r="D135" s="23">
        <v>1.26E-4</v>
      </c>
      <c r="E135" s="23">
        <v>3.0899999999999998E-4</v>
      </c>
      <c r="F135" s="23">
        <v>2.0900000000000001E-4</v>
      </c>
      <c r="G135" s="23">
        <v>6.0000000000000002E-5</v>
      </c>
      <c r="H135" s="23">
        <v>2.7E-4</v>
      </c>
      <c r="I135" s="23">
        <v>4.6999999999999997E-5</v>
      </c>
      <c r="J135" s="23">
        <v>0</v>
      </c>
      <c r="K135" s="23">
        <v>0</v>
      </c>
    </row>
    <row r="136" spans="1:11" ht="13.4" customHeight="1">
      <c r="A136" t="s">
        <v>72</v>
      </c>
      <c r="B136" t="s">
        <v>318</v>
      </c>
      <c r="C136" s="23">
        <v>-5.3999999999999998E-5</v>
      </c>
      <c r="D136" s="23">
        <v>-6.6000000000000005E-5</v>
      </c>
      <c r="E136" s="23">
        <v>-9.8999999999999994E-5</v>
      </c>
      <c r="F136" s="23">
        <v>-2.5000000000000001E-5</v>
      </c>
      <c r="G136" s="23">
        <v>-2.1999999999999999E-5</v>
      </c>
      <c r="H136" s="23">
        <v>-1.9000000000000001E-5</v>
      </c>
      <c r="I136" s="23">
        <v>-2.9E-5</v>
      </c>
      <c r="J136" s="23">
        <v>-1.5E-5</v>
      </c>
      <c r="K136" s="23">
        <v>-3.0000000000000001E-6</v>
      </c>
    </row>
    <row r="137" spans="1:11" ht="13.4" customHeight="1">
      <c r="A137" t="s">
        <v>73</v>
      </c>
      <c r="B137" t="s">
        <v>318</v>
      </c>
      <c r="C137" s="23">
        <v>1.5999999999999999E-5</v>
      </c>
      <c r="D137" s="23">
        <v>4.1999999999999998E-5</v>
      </c>
      <c r="E137" s="23">
        <v>3.0000000000000001E-6</v>
      </c>
      <c r="F137" s="23">
        <v>5.0000000000000004E-6</v>
      </c>
      <c r="G137" s="23">
        <v>6.9999999999999999E-6</v>
      </c>
      <c r="H137" s="23">
        <v>0</v>
      </c>
      <c r="I137" s="23">
        <v>0</v>
      </c>
      <c r="J137" s="23">
        <v>0</v>
      </c>
      <c r="K137" s="23">
        <v>0</v>
      </c>
    </row>
    <row r="138" spans="1:11" ht="13.4" customHeight="1">
      <c r="A138" t="s">
        <v>74</v>
      </c>
      <c r="B138" t="s">
        <v>318</v>
      </c>
      <c r="C138" s="23">
        <v>2.5999999999999998E-4</v>
      </c>
      <c r="D138" s="23">
        <v>1.8200000000000001E-4</v>
      </c>
      <c r="E138" s="23">
        <v>2.34E-4</v>
      </c>
      <c r="F138" s="23">
        <v>3.6299999999999999E-4</v>
      </c>
      <c r="G138" s="23">
        <v>1.06E-4</v>
      </c>
      <c r="H138" s="23">
        <v>4.4000000000000002E-4</v>
      </c>
      <c r="I138" s="23">
        <v>1.11E-4</v>
      </c>
      <c r="J138" s="23">
        <v>2.7999999999999998E-4</v>
      </c>
      <c r="K138" s="23">
        <v>1.0000000000000001E-5</v>
      </c>
    </row>
    <row r="139" spans="1:11" ht="13.4" customHeight="1">
      <c r="A139" t="s">
        <v>75</v>
      </c>
      <c r="B139" t="s">
        <v>318</v>
      </c>
      <c r="C139" s="23">
        <v>1.3899999999999999E-4</v>
      </c>
      <c r="D139" s="23">
        <v>1.8599999999999999E-4</v>
      </c>
      <c r="E139" s="23">
        <v>2.1100000000000001E-4</v>
      </c>
      <c r="F139" s="23">
        <v>8.5000000000000006E-5</v>
      </c>
      <c r="G139" s="23">
        <v>1.0900000000000001E-4</v>
      </c>
      <c r="H139" s="23">
        <v>4.3999999999999999E-5</v>
      </c>
      <c r="I139" s="23">
        <v>2.0000000000000002E-5</v>
      </c>
      <c r="J139" s="23">
        <v>0</v>
      </c>
      <c r="K139" s="23">
        <v>0</v>
      </c>
    </row>
    <row r="140" spans="1:11" ht="13.4" customHeight="1">
      <c r="A140" t="s">
        <v>76</v>
      </c>
      <c r="B140" t="s">
        <v>318</v>
      </c>
      <c r="C140" s="23">
        <v>1.5200000000000001E-4</v>
      </c>
      <c r="D140" s="23">
        <v>1.2999999999999999E-4</v>
      </c>
      <c r="E140" s="23">
        <v>2.5000000000000001E-4</v>
      </c>
      <c r="F140" s="23">
        <v>1.3899999999999999E-4</v>
      </c>
      <c r="G140" s="23">
        <v>1.6799999999999999E-4</v>
      </c>
      <c r="H140" s="23">
        <v>8.8999999999999995E-5</v>
      </c>
      <c r="I140" s="23">
        <v>5.8999999999999998E-5</v>
      </c>
      <c r="J140" s="23">
        <v>1.03E-4</v>
      </c>
      <c r="K140" s="23">
        <v>1.2E-5</v>
      </c>
    </row>
    <row r="141" spans="1:11" ht="13.4" customHeight="1">
      <c r="A141" t="s">
        <v>77</v>
      </c>
      <c r="B141" t="s">
        <v>318</v>
      </c>
      <c r="C141" s="23">
        <v>2.3E-5</v>
      </c>
      <c r="D141" s="23">
        <v>1.8E-5</v>
      </c>
      <c r="E141" s="23">
        <v>3.0000000000000001E-5</v>
      </c>
      <c r="F141" s="23">
        <v>2.6999999999999999E-5</v>
      </c>
      <c r="G141" s="23">
        <v>9.0000000000000002E-6</v>
      </c>
      <c r="H141" s="23">
        <v>2.9E-5</v>
      </c>
      <c r="I141" s="23">
        <v>0</v>
      </c>
      <c r="J141" s="23">
        <v>0</v>
      </c>
      <c r="K141" s="23">
        <v>0</v>
      </c>
    </row>
    <row r="142" spans="1:11" ht="13.4" customHeight="1">
      <c r="A142" t="s">
        <v>78</v>
      </c>
      <c r="B142" t="s">
        <v>318</v>
      </c>
      <c r="C142" s="23">
        <v>5.1E-5</v>
      </c>
      <c r="D142" s="23">
        <v>5.3999999999999998E-5</v>
      </c>
      <c r="E142" s="23">
        <v>6.3E-5</v>
      </c>
      <c r="F142" s="23">
        <v>4.5000000000000003E-5</v>
      </c>
      <c r="G142" s="23">
        <v>1.17E-4</v>
      </c>
      <c r="H142" s="23">
        <v>1.9000000000000001E-5</v>
      </c>
      <c r="I142" s="23">
        <v>2.6999999999999999E-5</v>
      </c>
      <c r="J142" s="23">
        <v>3.4E-5</v>
      </c>
      <c r="K142" s="23">
        <v>1.2E-5</v>
      </c>
    </row>
    <row r="143" spans="1:11" ht="13.4" customHeight="1">
      <c r="A143" t="s">
        <v>79</v>
      </c>
      <c r="B143" t="s">
        <v>318</v>
      </c>
      <c r="C143" s="23">
        <v>1.1E-5</v>
      </c>
      <c r="D143" s="23">
        <v>1.1E-5</v>
      </c>
      <c r="E143" s="23">
        <v>1.0000000000000001E-5</v>
      </c>
      <c r="F143" s="23">
        <v>3.9999999999999998E-6</v>
      </c>
      <c r="G143" s="23">
        <v>1.0000000000000001E-5</v>
      </c>
      <c r="H143" s="23">
        <v>1.5E-5</v>
      </c>
      <c r="I143" s="23">
        <v>1.0000000000000001E-5</v>
      </c>
      <c r="J143" s="23">
        <v>9.2E-5</v>
      </c>
      <c r="K143" s="23">
        <v>0</v>
      </c>
    </row>
    <row r="144" spans="1:11" ht="13.4" customHeight="1">
      <c r="A144" t="s">
        <v>80</v>
      </c>
      <c r="B144" t="s">
        <v>318</v>
      </c>
      <c r="C144" s="23">
        <v>3.3000000000000003E-5</v>
      </c>
      <c r="D144" s="23">
        <v>3.6999999999999998E-5</v>
      </c>
      <c r="E144" s="23">
        <v>2.1999999999999999E-5</v>
      </c>
      <c r="F144" s="23">
        <v>4.6999999999999997E-5</v>
      </c>
      <c r="G144" s="23">
        <v>3.0000000000000001E-5</v>
      </c>
      <c r="H144" s="23">
        <v>3.3000000000000003E-5</v>
      </c>
      <c r="I144" s="23">
        <v>5.0000000000000002E-5</v>
      </c>
      <c r="J144" s="23">
        <v>1.0000000000000001E-5</v>
      </c>
      <c r="K144" s="23">
        <v>6.0000000000000002E-6</v>
      </c>
    </row>
    <row r="145" spans="1:11" ht="13.4" customHeight="1">
      <c r="A145" t="s">
        <v>81</v>
      </c>
      <c r="B145" t="s">
        <v>318</v>
      </c>
      <c r="C145" s="23">
        <v>9.9999999999999995E-7</v>
      </c>
      <c r="D145" s="23">
        <v>9.9999999999999995E-7</v>
      </c>
      <c r="E145" s="23">
        <v>1.9999999999999999E-6</v>
      </c>
      <c r="F145" s="23">
        <v>9.9999999999999995E-7</v>
      </c>
      <c r="G145" s="23">
        <v>9.9999999999999995E-7</v>
      </c>
      <c r="H145" s="23">
        <v>9.9999999999999995E-7</v>
      </c>
      <c r="I145" s="23">
        <v>9.9999999999999995E-7</v>
      </c>
      <c r="J145" s="23">
        <v>9.9999999999999995E-7</v>
      </c>
      <c r="K145" s="23">
        <v>0</v>
      </c>
    </row>
    <row r="146" spans="1:11" ht="13.4" customHeight="1">
      <c r="A146" t="s">
        <v>82</v>
      </c>
      <c r="B146" t="s">
        <v>318</v>
      </c>
      <c r="C146" s="23">
        <v>3.0000000000000001E-5</v>
      </c>
      <c r="D146" s="23">
        <v>2.6999999999999999E-5</v>
      </c>
      <c r="E146" s="23">
        <v>3.6000000000000001E-5</v>
      </c>
      <c r="F146" s="23">
        <v>3.6999999999999998E-5</v>
      </c>
      <c r="G146" s="23">
        <v>2.5999999999999998E-5</v>
      </c>
      <c r="H146" s="23">
        <v>1.5999999999999999E-5</v>
      </c>
      <c r="I146" s="23">
        <v>2.5999999999999998E-5</v>
      </c>
      <c r="J146" s="23">
        <v>1.3799999999999999E-4</v>
      </c>
      <c r="K146" s="23">
        <v>6.9999999999999999E-6</v>
      </c>
    </row>
    <row r="147" spans="1:11" ht="13.4" customHeight="1">
      <c r="A147" t="s">
        <v>83</v>
      </c>
      <c r="B147" t="s">
        <v>318</v>
      </c>
      <c r="C147" s="23">
        <v>1.13E-4</v>
      </c>
      <c r="D147" s="23">
        <v>1.5200000000000001E-4</v>
      </c>
      <c r="E147" s="23">
        <v>9.5000000000000005E-5</v>
      </c>
      <c r="F147" s="23">
        <v>9.3999999999999994E-5</v>
      </c>
      <c r="G147" s="23">
        <v>1.8100000000000001E-4</v>
      </c>
      <c r="H147" s="23">
        <v>7.8999999999999996E-5</v>
      </c>
      <c r="I147" s="23">
        <v>8.6000000000000003E-5</v>
      </c>
      <c r="J147" s="23">
        <v>3.6000000000000001E-5</v>
      </c>
      <c r="K147" s="23">
        <v>7.9999999999999996E-6</v>
      </c>
    </row>
    <row r="148" spans="1:11" ht="13.4" customHeight="1">
      <c r="A148" t="s">
        <v>84</v>
      </c>
      <c r="B148" t="s">
        <v>318</v>
      </c>
      <c r="C148" s="23">
        <v>2.9799999999999998E-4</v>
      </c>
      <c r="D148" s="23">
        <v>1.13E-4</v>
      </c>
      <c r="E148" s="23">
        <v>1.07E-4</v>
      </c>
      <c r="F148" s="23">
        <v>3.9100000000000002E-4</v>
      </c>
      <c r="G148" s="23">
        <v>1.9599999999999999E-4</v>
      </c>
      <c r="H148" s="23">
        <v>8.9899999999999995E-4</v>
      </c>
      <c r="I148" s="23">
        <v>7.8700000000000005E-4</v>
      </c>
      <c r="J148" s="23">
        <v>2.8499999999999999E-4</v>
      </c>
      <c r="K148" s="23">
        <v>6.0000000000000002E-6</v>
      </c>
    </row>
    <row r="149" spans="1:11" ht="13.4" customHeight="1">
      <c r="A149" t="s">
        <v>85</v>
      </c>
      <c r="B149" t="s">
        <v>318</v>
      </c>
      <c r="C149" s="23">
        <v>1.9000000000000001E-5</v>
      </c>
      <c r="D149" s="23">
        <v>1.7E-5</v>
      </c>
      <c r="E149" s="23">
        <v>7.9999999999999996E-6</v>
      </c>
      <c r="F149" s="23">
        <v>2.0999999999999999E-5</v>
      </c>
      <c r="G149" s="23">
        <v>0</v>
      </c>
      <c r="H149" s="23">
        <v>0</v>
      </c>
      <c r="I149" s="23">
        <v>0</v>
      </c>
      <c r="J149" s="23">
        <v>6.5300000000000004E-4</v>
      </c>
      <c r="K149" s="23">
        <v>0</v>
      </c>
    </row>
    <row r="150" spans="1:11" ht="13.4" customHeight="1">
      <c r="A150" t="s">
        <v>86</v>
      </c>
      <c r="B150" t="s">
        <v>318</v>
      </c>
      <c r="C150" s="23">
        <v>1.8000000000000001E-4</v>
      </c>
      <c r="D150" s="23">
        <v>1.4200000000000001E-4</v>
      </c>
      <c r="E150" s="23">
        <v>1.8799999999999999E-4</v>
      </c>
      <c r="F150" s="23">
        <v>2.5500000000000002E-4</v>
      </c>
      <c r="G150" s="23">
        <v>2.1699999999999999E-4</v>
      </c>
      <c r="H150" s="23">
        <v>1.4899999999999999E-4</v>
      </c>
      <c r="I150" s="23">
        <v>2.23E-4</v>
      </c>
      <c r="J150" s="23">
        <v>2.5599999999999999E-4</v>
      </c>
      <c r="K150" s="23">
        <v>2.3E-5</v>
      </c>
    </row>
    <row r="151" spans="1:11" ht="13.4" customHeight="1">
      <c r="A151" t="s">
        <v>87</v>
      </c>
      <c r="B151" t="s">
        <v>318</v>
      </c>
      <c r="C151" s="23">
        <v>6.0000000000000002E-5</v>
      </c>
      <c r="D151" s="23">
        <v>4.1E-5</v>
      </c>
      <c r="E151" s="23">
        <v>7.4999999999999993E-5</v>
      </c>
      <c r="F151" s="23">
        <v>7.2999999999999999E-5</v>
      </c>
      <c r="G151" s="23">
        <v>1.2E-4</v>
      </c>
      <c r="H151" s="23">
        <v>5.1999999999999997E-5</v>
      </c>
      <c r="I151" s="23">
        <v>2.0999999999999999E-5</v>
      </c>
      <c r="J151" s="23">
        <v>0</v>
      </c>
      <c r="K151" s="23">
        <v>9.0000000000000002E-6</v>
      </c>
    </row>
    <row r="152" spans="1:11" ht="13.4" customHeight="1">
      <c r="A152" t="s">
        <v>88</v>
      </c>
      <c r="B152" t="s">
        <v>318</v>
      </c>
      <c r="C152" s="23">
        <v>8.0000000000000007E-5</v>
      </c>
      <c r="D152" s="23">
        <v>6.8999999999999997E-5</v>
      </c>
      <c r="E152" s="23">
        <v>1.02E-4</v>
      </c>
      <c r="F152" s="23">
        <v>9.0000000000000006E-5</v>
      </c>
      <c r="G152" s="23">
        <v>5.5000000000000002E-5</v>
      </c>
      <c r="H152" s="23">
        <v>8.3999999999999995E-5</v>
      </c>
      <c r="I152" s="23">
        <v>4.1E-5</v>
      </c>
      <c r="J152" s="23">
        <v>0</v>
      </c>
      <c r="K152" s="23">
        <v>7.9999999999999996E-6</v>
      </c>
    </row>
    <row r="153" spans="1:11" ht="13.4" customHeight="1">
      <c r="A153" t="s">
        <v>89</v>
      </c>
      <c r="B153" t="s">
        <v>318</v>
      </c>
      <c r="C153" s="23">
        <v>2.5300000000000002E-4</v>
      </c>
      <c r="D153" s="23">
        <v>1.2300000000000001E-4</v>
      </c>
      <c r="E153" s="23">
        <v>5.4500000000000002E-4</v>
      </c>
      <c r="F153" s="23">
        <v>2.8800000000000001E-4</v>
      </c>
      <c r="G153" s="23">
        <v>2.2000000000000001E-4</v>
      </c>
      <c r="H153" s="23">
        <v>1.01E-4</v>
      </c>
      <c r="I153" s="23">
        <v>5.3999999999999998E-5</v>
      </c>
      <c r="J153" s="23">
        <v>1.37E-4</v>
      </c>
      <c r="K153" s="23">
        <v>7.9999999999999996E-6</v>
      </c>
    </row>
    <row r="154" spans="1:11" ht="13.4" customHeight="1">
      <c r="A154" t="s">
        <v>90</v>
      </c>
      <c r="B154" t="s">
        <v>318</v>
      </c>
      <c r="C154" s="23">
        <v>5.8999999999999998E-5</v>
      </c>
      <c r="D154" s="23">
        <v>4.1999999999999998E-5</v>
      </c>
      <c r="E154" s="23">
        <v>2.1999999999999999E-5</v>
      </c>
      <c r="F154" s="23">
        <v>4.1E-5</v>
      </c>
      <c r="G154" s="23">
        <v>2.4899999999999998E-4</v>
      </c>
      <c r="H154" s="23">
        <v>1E-4</v>
      </c>
      <c r="I154" s="23">
        <v>9.0000000000000006E-5</v>
      </c>
      <c r="J154" s="23">
        <v>1.65E-4</v>
      </c>
      <c r="K154" s="23">
        <v>1.9000000000000001E-5</v>
      </c>
    </row>
    <row r="155" spans="1:11" ht="13.4" customHeight="1">
      <c r="A155" t="s">
        <v>91</v>
      </c>
      <c r="B155" t="s">
        <v>318</v>
      </c>
      <c r="C155" s="23">
        <v>6.2000000000000003E-5</v>
      </c>
      <c r="D155" s="23">
        <v>7.6000000000000004E-5</v>
      </c>
      <c r="E155" s="23">
        <v>6.7999999999999999E-5</v>
      </c>
      <c r="F155" s="23">
        <v>5.8999999999999998E-5</v>
      </c>
      <c r="G155" s="23">
        <v>3.6000000000000001E-5</v>
      </c>
      <c r="H155" s="23">
        <v>5.5999999999999999E-5</v>
      </c>
      <c r="I155" s="23">
        <v>0</v>
      </c>
      <c r="J155" s="23">
        <v>0</v>
      </c>
      <c r="K155" s="23">
        <v>0</v>
      </c>
    </row>
    <row r="156" spans="1:11" ht="13.4" customHeight="1">
      <c r="A156" t="s">
        <v>92</v>
      </c>
      <c r="B156" t="s">
        <v>318</v>
      </c>
      <c r="C156" s="23">
        <v>1.17E-4</v>
      </c>
      <c r="D156" s="23">
        <v>8.7000000000000001E-5</v>
      </c>
      <c r="E156" s="23">
        <v>9.6000000000000002E-5</v>
      </c>
      <c r="F156" s="23">
        <v>2.3499999999999999E-4</v>
      </c>
      <c r="G156" s="23">
        <v>8.2000000000000001E-5</v>
      </c>
      <c r="H156" s="23">
        <v>5.0000000000000002E-5</v>
      </c>
      <c r="I156" s="23">
        <v>1.2E-5</v>
      </c>
      <c r="J156" s="23">
        <v>6.0499999999999996E-4</v>
      </c>
      <c r="K156" s="23">
        <v>1.27E-4</v>
      </c>
    </row>
    <row r="157" spans="1:11" ht="13.4" customHeight="1">
      <c r="A157" t="s">
        <v>93</v>
      </c>
      <c r="B157" t="s">
        <v>318</v>
      </c>
      <c r="C157" s="23">
        <v>3.2200000000000002E-4</v>
      </c>
      <c r="D157" s="23">
        <v>5.2999999999999998E-4</v>
      </c>
      <c r="E157" s="23">
        <v>2.8899999999999998E-4</v>
      </c>
      <c r="F157" s="23">
        <v>1.9599999999999999E-4</v>
      </c>
      <c r="G157" s="23">
        <v>3.5399999999999999E-4</v>
      </c>
      <c r="H157" s="23">
        <v>1.1900000000000001E-4</v>
      </c>
      <c r="I157" s="23">
        <v>5.5999999999999999E-5</v>
      </c>
      <c r="J157" s="23">
        <v>1.1900000000000001E-4</v>
      </c>
      <c r="K157" s="23">
        <v>3.39E-4</v>
      </c>
    </row>
    <row r="158" spans="1:11" ht="13.4" customHeight="1">
      <c r="A158" t="s">
        <v>94</v>
      </c>
      <c r="B158" t="s">
        <v>318</v>
      </c>
      <c r="C158" s="23">
        <v>7.1000000000000005E-5</v>
      </c>
      <c r="D158" s="23">
        <v>8.7000000000000001E-5</v>
      </c>
      <c r="E158" s="23">
        <v>9.0000000000000006E-5</v>
      </c>
      <c r="F158" s="23">
        <v>6.0000000000000002E-5</v>
      </c>
      <c r="G158" s="23">
        <v>5.1999999999999997E-5</v>
      </c>
      <c r="H158" s="23">
        <v>3.6999999999999998E-5</v>
      </c>
      <c r="I158" s="23">
        <v>1.5999999999999999E-5</v>
      </c>
      <c r="J158" s="23">
        <v>1.3999999999999999E-4</v>
      </c>
      <c r="K158" s="23">
        <v>5.0000000000000004E-6</v>
      </c>
    </row>
    <row r="159" spans="1:11" ht="13.4" customHeight="1">
      <c r="A159" t="s">
        <v>95</v>
      </c>
      <c r="B159" t="s">
        <v>318</v>
      </c>
      <c r="C159" s="23">
        <v>1.1E-5</v>
      </c>
      <c r="D159" s="23">
        <v>1.5999999999999999E-5</v>
      </c>
      <c r="E159" s="23">
        <v>9.0000000000000002E-6</v>
      </c>
      <c r="F159" s="23">
        <v>6.0000000000000002E-6</v>
      </c>
      <c r="G159" s="23">
        <v>3.6000000000000001E-5</v>
      </c>
      <c r="H159" s="23">
        <v>6.9999999999999999E-6</v>
      </c>
      <c r="I159" s="23">
        <v>0</v>
      </c>
      <c r="J159" s="23">
        <v>0</v>
      </c>
      <c r="K159" s="23">
        <v>9.9999999999999995E-7</v>
      </c>
    </row>
    <row r="160" spans="1:11" ht="13.4" customHeight="1">
      <c r="A160" t="s">
        <v>96</v>
      </c>
      <c r="B160" t="s">
        <v>318</v>
      </c>
      <c r="C160" s="23">
        <v>2.9700000000000001E-4</v>
      </c>
      <c r="D160" s="23">
        <v>2.8899999999999998E-4</v>
      </c>
      <c r="E160" s="23">
        <v>2.41E-4</v>
      </c>
      <c r="F160" s="23">
        <v>3.48E-4</v>
      </c>
      <c r="G160" s="23">
        <v>2.22E-4</v>
      </c>
      <c r="H160" s="23">
        <v>4.3199999999999998E-4</v>
      </c>
      <c r="I160" s="23">
        <v>1.5200000000000001E-4</v>
      </c>
      <c r="J160" s="23">
        <v>1.4899999999999999E-4</v>
      </c>
      <c r="K160" s="23">
        <v>1.4E-5</v>
      </c>
    </row>
    <row r="161" spans="1:11" ht="13.4" customHeight="1">
      <c r="A161" t="s">
        <v>97</v>
      </c>
      <c r="B161" t="s">
        <v>318</v>
      </c>
      <c r="C161" s="23">
        <v>5.7000000000000003E-5</v>
      </c>
      <c r="D161" s="23">
        <v>4.8000000000000001E-5</v>
      </c>
      <c r="E161" s="23">
        <v>8.1000000000000004E-5</v>
      </c>
      <c r="F161" s="23">
        <v>6.7000000000000002E-5</v>
      </c>
      <c r="G161" s="23">
        <v>5.3000000000000001E-5</v>
      </c>
      <c r="H161" s="23">
        <v>3.8999999999999999E-5</v>
      </c>
      <c r="I161" s="23">
        <v>3.6000000000000001E-5</v>
      </c>
      <c r="J161" s="23">
        <v>4.5000000000000003E-5</v>
      </c>
      <c r="K161" s="23">
        <v>7.9999999999999996E-6</v>
      </c>
    </row>
    <row r="162" spans="1:11" ht="13.4" customHeight="1">
      <c r="A162" t="s">
        <v>98</v>
      </c>
      <c r="B162" t="s">
        <v>318</v>
      </c>
      <c r="C162" s="23">
        <v>8.8999999999999995E-5</v>
      </c>
      <c r="D162" s="23">
        <v>6.3999999999999997E-5</v>
      </c>
      <c r="E162" s="23">
        <v>1.2999999999999999E-4</v>
      </c>
      <c r="F162" s="23">
        <v>6.9999999999999994E-5</v>
      </c>
      <c r="G162" s="23">
        <v>7.4999999999999993E-5</v>
      </c>
      <c r="H162" s="23">
        <v>1.07E-4</v>
      </c>
      <c r="I162" s="23">
        <v>4.5000000000000003E-5</v>
      </c>
      <c r="J162" s="23">
        <v>0</v>
      </c>
      <c r="K162" s="23">
        <v>1.75E-4</v>
      </c>
    </row>
    <row r="163" spans="1:11" ht="13.4" customHeight="1">
      <c r="A163" t="s">
        <v>99</v>
      </c>
      <c r="B163" t="s">
        <v>317</v>
      </c>
      <c r="C163" s="23">
        <v>7.8999999999999996E-5</v>
      </c>
      <c r="D163" s="23">
        <v>5.3000000000000001E-5</v>
      </c>
      <c r="E163" s="23">
        <v>7.4999999999999993E-5</v>
      </c>
      <c r="F163" s="23">
        <v>1.26E-4</v>
      </c>
      <c r="G163" s="23">
        <v>7.7000000000000001E-5</v>
      </c>
      <c r="H163" s="23">
        <v>6.7999999999999999E-5</v>
      </c>
      <c r="I163" s="23">
        <v>2.1900000000000001E-4</v>
      </c>
      <c r="J163" s="23">
        <v>1.15E-4</v>
      </c>
      <c r="K163" s="23">
        <v>2.6999999999999999E-5</v>
      </c>
    </row>
    <row r="164" spans="1:11" ht="13.4" customHeight="1">
      <c r="A164" t="s">
        <v>100</v>
      </c>
      <c r="B164" t="s">
        <v>317</v>
      </c>
      <c r="C164" s="23">
        <v>4.8000000000000001E-4</v>
      </c>
      <c r="D164" s="23">
        <v>3.9899999999999999E-4</v>
      </c>
      <c r="E164" s="23">
        <v>5.6400000000000005E-4</v>
      </c>
      <c r="F164" s="23">
        <v>5.9800000000000001E-4</v>
      </c>
      <c r="G164" s="23">
        <v>7.85E-4</v>
      </c>
      <c r="H164" s="23">
        <v>2.6600000000000001E-4</v>
      </c>
      <c r="I164" s="23">
        <v>4.7800000000000002E-4</v>
      </c>
      <c r="J164" s="23">
        <v>4.6999999999999999E-4</v>
      </c>
      <c r="K164" s="23">
        <v>4.0999999999999999E-4</v>
      </c>
    </row>
    <row r="165" spans="1:11" ht="13.4" customHeight="1">
      <c r="A165" t="s">
        <v>101</v>
      </c>
      <c r="B165" t="s">
        <v>317</v>
      </c>
      <c r="C165" s="23">
        <v>7.4999999999999993E-5</v>
      </c>
      <c r="D165" s="23">
        <v>4.1999999999999998E-5</v>
      </c>
      <c r="E165" s="23">
        <v>1.05E-4</v>
      </c>
      <c r="F165" s="23">
        <v>6.6000000000000005E-5</v>
      </c>
      <c r="G165" s="23">
        <v>9.7999999999999997E-5</v>
      </c>
      <c r="H165" s="23">
        <v>1.11E-4</v>
      </c>
      <c r="I165" s="23">
        <v>6.7000000000000002E-5</v>
      </c>
      <c r="J165" s="23">
        <v>6.3999999999999997E-5</v>
      </c>
      <c r="K165" s="23">
        <v>4.8999999999999998E-5</v>
      </c>
    </row>
    <row r="166" spans="1:11" ht="13.4" customHeight="1">
      <c r="A166" t="s">
        <v>102</v>
      </c>
      <c r="B166" t="s">
        <v>317</v>
      </c>
      <c r="C166" s="23">
        <v>1.93E-4</v>
      </c>
      <c r="D166" s="23">
        <v>1.7200000000000001E-4</v>
      </c>
      <c r="E166" s="23">
        <v>2.14E-4</v>
      </c>
      <c r="F166" s="23">
        <v>1.95E-4</v>
      </c>
      <c r="G166" s="23">
        <v>2.9599999999999998E-4</v>
      </c>
      <c r="H166" s="23">
        <v>1.6899999999999999E-4</v>
      </c>
      <c r="I166" s="23">
        <v>1.9699999999999999E-4</v>
      </c>
      <c r="J166" s="23">
        <v>5.3999999999999998E-5</v>
      </c>
      <c r="K166" s="23">
        <v>2.5599999999999999E-4</v>
      </c>
    </row>
    <row r="167" spans="1:11" ht="13.4" customHeight="1">
      <c r="A167" t="s">
        <v>103</v>
      </c>
      <c r="B167" t="s">
        <v>317</v>
      </c>
      <c r="C167" s="23">
        <v>2.1999999999999999E-5</v>
      </c>
      <c r="D167" s="23">
        <v>2.0000000000000002E-5</v>
      </c>
      <c r="E167" s="23">
        <v>2.1999999999999999E-5</v>
      </c>
      <c r="F167" s="23">
        <v>2.5999999999999998E-5</v>
      </c>
      <c r="G167" s="23">
        <v>3.4999999999999997E-5</v>
      </c>
      <c r="H167" s="23">
        <v>1.5E-5</v>
      </c>
      <c r="I167" s="23">
        <v>1.5E-5</v>
      </c>
      <c r="J167" s="23">
        <v>1.2E-5</v>
      </c>
      <c r="K167" s="23">
        <v>1.2E-5</v>
      </c>
    </row>
    <row r="168" spans="1:11" ht="13.4" customHeight="1">
      <c r="A168" t="s">
        <v>104</v>
      </c>
      <c r="B168" t="s">
        <v>316</v>
      </c>
      <c r="C168" s="23">
        <v>3.6699999999999998E-4</v>
      </c>
      <c r="D168" s="23">
        <v>4.2499999999999998E-4</v>
      </c>
      <c r="E168" s="23">
        <v>4.3899999999999999E-4</v>
      </c>
      <c r="F168" s="23">
        <v>3.2899999999999997E-4</v>
      </c>
      <c r="G168" s="23">
        <v>3.0299999999999999E-4</v>
      </c>
      <c r="H168" s="23">
        <v>2.0599999999999999E-4</v>
      </c>
      <c r="I168" s="23">
        <v>3.9199999999999999E-4</v>
      </c>
      <c r="J168" s="23">
        <v>1.9000000000000001E-4</v>
      </c>
      <c r="K168" s="23">
        <v>4.2999999999999999E-4</v>
      </c>
    </row>
    <row r="169" spans="1:11" ht="13.4" customHeight="1">
      <c r="A169" t="s">
        <v>105</v>
      </c>
      <c r="B169" t="s">
        <v>316</v>
      </c>
      <c r="C169" s="23">
        <v>1.1400000000000001E-4</v>
      </c>
      <c r="D169" s="23">
        <v>1.2799999999999999E-4</v>
      </c>
      <c r="E169" s="23">
        <v>1.2999999999999999E-4</v>
      </c>
      <c r="F169" s="23">
        <v>1.1E-4</v>
      </c>
      <c r="G169" s="23">
        <v>1.11E-4</v>
      </c>
      <c r="H169" s="23">
        <v>6.3E-5</v>
      </c>
      <c r="I169" s="23">
        <v>8.1000000000000004E-5</v>
      </c>
      <c r="J169" s="23">
        <v>8.8999999999999995E-5</v>
      </c>
      <c r="K169" s="23">
        <v>1.8100000000000001E-4</v>
      </c>
    </row>
    <row r="170" spans="1:11" ht="13.4" customHeight="1">
      <c r="A170" t="s">
        <v>106</v>
      </c>
      <c r="B170" t="s">
        <v>316</v>
      </c>
      <c r="C170" s="23">
        <v>4.9200000000000003E-4</v>
      </c>
      <c r="D170" s="23">
        <v>4.8500000000000003E-4</v>
      </c>
      <c r="E170" s="23">
        <v>5.0000000000000001E-4</v>
      </c>
      <c r="F170" s="23">
        <v>5.1699999999999999E-4</v>
      </c>
      <c r="G170" s="23">
        <v>4.66E-4</v>
      </c>
      <c r="H170" s="23">
        <v>5.2800000000000004E-4</v>
      </c>
      <c r="I170" s="23">
        <v>3.4299999999999999E-4</v>
      </c>
      <c r="J170" s="23">
        <v>4.9200000000000003E-4</v>
      </c>
      <c r="K170" s="23">
        <v>1.95E-4</v>
      </c>
    </row>
    <row r="171" spans="1:11" ht="13.4" customHeight="1">
      <c r="A171" t="s">
        <v>107</v>
      </c>
      <c r="B171" t="s">
        <v>316</v>
      </c>
      <c r="C171" s="23">
        <v>5.9000000000000003E-4</v>
      </c>
      <c r="D171" s="23">
        <v>5.8699999999999996E-4</v>
      </c>
      <c r="E171" s="23">
        <v>6.3199999999999997E-4</v>
      </c>
      <c r="F171" s="23">
        <v>6.2600000000000004E-4</v>
      </c>
      <c r="G171" s="23">
        <v>6.5099999999999999E-4</v>
      </c>
      <c r="H171" s="23">
        <v>4.44E-4</v>
      </c>
      <c r="I171" s="23">
        <v>6.2699999999999995E-4</v>
      </c>
      <c r="J171" s="23">
        <v>6.4199999999999999E-4</v>
      </c>
      <c r="K171" s="23">
        <v>6.8499999999999995E-4</v>
      </c>
    </row>
    <row r="172" spans="1:11" ht="13.4" customHeight="1">
      <c r="A172" t="s">
        <v>108</v>
      </c>
      <c r="B172" t="s">
        <v>315</v>
      </c>
      <c r="C172" s="23">
        <v>2.2439999999999999E-3</v>
      </c>
      <c r="D172" s="23">
        <v>2.2409999999999999E-3</v>
      </c>
      <c r="E172" s="23">
        <v>2.5409999999999999E-3</v>
      </c>
      <c r="F172" s="23">
        <v>2.2190000000000001E-3</v>
      </c>
      <c r="G172" s="23">
        <v>2.5799999999999998E-3</v>
      </c>
      <c r="H172" s="23">
        <v>1.758E-3</v>
      </c>
      <c r="I172" s="23">
        <v>2.5769999999999999E-3</v>
      </c>
      <c r="J172" s="23">
        <v>1.9780000000000002E-3</v>
      </c>
      <c r="K172" s="23">
        <v>1.6169999999999999E-3</v>
      </c>
    </row>
    <row r="173" spans="1:11" ht="13.4" customHeight="1">
      <c r="A173" t="s">
        <v>109</v>
      </c>
      <c r="B173" t="s">
        <v>314</v>
      </c>
      <c r="C173" s="23">
        <v>1.3240000000000001E-3</v>
      </c>
      <c r="D173" s="23">
        <v>1.395E-3</v>
      </c>
      <c r="E173" s="23">
        <v>1.485E-3</v>
      </c>
      <c r="F173" s="23">
        <v>1.2999999999999999E-3</v>
      </c>
      <c r="G173" s="23">
        <v>1.531E-3</v>
      </c>
      <c r="H173" s="23">
        <v>9.0600000000000001E-4</v>
      </c>
      <c r="I173" s="23">
        <v>1.456E-3</v>
      </c>
      <c r="J173" s="23">
        <v>1.0499999999999999E-3</v>
      </c>
      <c r="K173" s="23">
        <v>1.137E-3</v>
      </c>
    </row>
    <row r="174" spans="1:11" ht="13.4" customHeight="1">
      <c r="A174" t="s">
        <v>110</v>
      </c>
      <c r="B174" t="s">
        <v>313</v>
      </c>
      <c r="C174" s="23">
        <v>5.8699999999999996E-4</v>
      </c>
      <c r="D174" s="23">
        <v>6.1600000000000001E-4</v>
      </c>
      <c r="E174" s="23">
        <v>4.55E-4</v>
      </c>
      <c r="F174" s="23">
        <v>7.5199999999999996E-4</v>
      </c>
      <c r="G174" s="23">
        <v>6.87E-4</v>
      </c>
      <c r="H174" s="23">
        <v>4.17E-4</v>
      </c>
      <c r="I174" s="23">
        <v>8.8599999999999996E-4</v>
      </c>
      <c r="J174" s="23">
        <v>1.3730000000000001E-3</v>
      </c>
      <c r="K174" s="23">
        <v>3.6600000000000001E-4</v>
      </c>
    </row>
    <row r="175" spans="1:11" ht="13.4" customHeight="1">
      <c r="A175" t="s">
        <v>111</v>
      </c>
      <c r="B175" t="s">
        <v>313</v>
      </c>
      <c r="C175" s="23">
        <v>9.6400000000000001E-4</v>
      </c>
      <c r="D175" s="23">
        <v>1.075E-3</v>
      </c>
      <c r="E175" s="23">
        <v>9.01E-4</v>
      </c>
      <c r="F175" s="23">
        <v>1.0460000000000001E-3</v>
      </c>
      <c r="G175" s="23">
        <v>1.1349999999999999E-3</v>
      </c>
      <c r="H175" s="23">
        <v>6.7699999999999998E-4</v>
      </c>
      <c r="I175" s="23">
        <v>9.7499999999999996E-4</v>
      </c>
      <c r="J175" s="23">
        <v>9.2000000000000003E-4</v>
      </c>
      <c r="K175" s="23">
        <v>8.6600000000000002E-4</v>
      </c>
    </row>
    <row r="176" spans="1:11" ht="13.4" customHeight="1">
      <c r="A176" t="s">
        <v>112</v>
      </c>
      <c r="B176" t="s">
        <v>312</v>
      </c>
      <c r="C176" s="23">
        <v>9.4200000000000002E-4</v>
      </c>
      <c r="D176" s="23">
        <v>9.1299999999999997E-4</v>
      </c>
      <c r="E176" s="23">
        <v>9.7799999999999992E-4</v>
      </c>
      <c r="F176" s="23">
        <v>1.044E-3</v>
      </c>
      <c r="G176" s="23">
        <v>1.1169999999999999E-3</v>
      </c>
      <c r="H176" s="23">
        <v>8.03E-4</v>
      </c>
      <c r="I176" s="23">
        <v>1.1410000000000001E-3</v>
      </c>
      <c r="J176" s="23">
        <v>6.9899999999999997E-4</v>
      </c>
      <c r="K176" s="23">
        <v>5.31E-4</v>
      </c>
    </row>
    <row r="177" spans="1:11" ht="13.4" customHeight="1">
      <c r="A177" t="s">
        <v>113</v>
      </c>
      <c r="B177" t="s">
        <v>312</v>
      </c>
      <c r="C177" s="23">
        <v>4.4299999999999998E-4</v>
      </c>
      <c r="D177" s="23">
        <v>4.5300000000000001E-4</v>
      </c>
      <c r="E177" s="23">
        <v>3.4000000000000002E-4</v>
      </c>
      <c r="F177" s="23">
        <v>4.7899999999999999E-4</v>
      </c>
      <c r="G177" s="23">
        <v>1.3100000000000001E-4</v>
      </c>
      <c r="H177" s="23">
        <v>7.7099999999999998E-4</v>
      </c>
      <c r="I177" s="23">
        <v>9.8999999999999994E-5</v>
      </c>
      <c r="J177" s="23">
        <v>1.1E-4</v>
      </c>
      <c r="K177" s="23">
        <v>7.7000000000000001E-5</v>
      </c>
    </row>
    <row r="178" spans="1:11" ht="13.4" customHeight="1">
      <c r="A178" t="s">
        <v>114</v>
      </c>
      <c r="B178" t="s">
        <v>312</v>
      </c>
      <c r="C178" s="23">
        <v>1.7100000000000001E-4</v>
      </c>
      <c r="D178" s="23">
        <v>1.55E-4</v>
      </c>
      <c r="E178" s="23">
        <v>1.2E-4</v>
      </c>
      <c r="F178" s="23">
        <v>2.05E-4</v>
      </c>
      <c r="G178" s="23">
        <v>2.4000000000000001E-4</v>
      </c>
      <c r="H178" s="23">
        <v>1.8000000000000001E-4</v>
      </c>
      <c r="I178" s="23">
        <v>5.6300000000000002E-4</v>
      </c>
      <c r="J178" s="23">
        <v>3.5300000000000002E-4</v>
      </c>
      <c r="K178" s="23">
        <v>2.3E-5</v>
      </c>
    </row>
    <row r="179" spans="1:11" ht="13.4" customHeight="1">
      <c r="A179" t="s">
        <v>115</v>
      </c>
      <c r="B179" t="s">
        <v>312</v>
      </c>
      <c r="C179" s="23">
        <v>1.73E-4</v>
      </c>
      <c r="D179" s="23">
        <v>2.1900000000000001E-4</v>
      </c>
      <c r="E179" s="23">
        <v>1.2999999999999999E-4</v>
      </c>
      <c r="F179" s="23">
        <v>2.04E-4</v>
      </c>
      <c r="G179" s="23">
        <v>1.36E-4</v>
      </c>
      <c r="H179" s="23">
        <v>1.3799999999999999E-4</v>
      </c>
      <c r="I179" s="23">
        <v>7.2999999999999999E-5</v>
      </c>
      <c r="J179" s="23">
        <v>2.7599999999999999E-4</v>
      </c>
      <c r="K179" s="23">
        <v>5.3999999999999998E-5</v>
      </c>
    </row>
    <row r="180" spans="1:11" ht="13.4" customHeight="1">
      <c r="A180" t="s">
        <v>116</v>
      </c>
      <c r="B180" t="s">
        <v>312</v>
      </c>
      <c r="C180" s="23">
        <v>1.1E-4</v>
      </c>
      <c r="D180" s="23">
        <v>1.2E-4</v>
      </c>
      <c r="E180" s="23">
        <v>1.4300000000000001E-4</v>
      </c>
      <c r="F180" s="23">
        <v>9.8999999999999994E-5</v>
      </c>
      <c r="G180" s="23">
        <v>9.5000000000000005E-5</v>
      </c>
      <c r="H180" s="23">
        <v>6.3999999999999997E-5</v>
      </c>
      <c r="I180" s="23">
        <v>1.11E-4</v>
      </c>
      <c r="J180" s="23">
        <v>4.8000000000000001E-5</v>
      </c>
      <c r="K180" s="23">
        <v>6.7000000000000002E-5</v>
      </c>
    </row>
    <row r="181" spans="1:11" ht="13.4" customHeight="1">
      <c r="A181" t="s">
        <v>117</v>
      </c>
      <c r="B181" t="s">
        <v>312</v>
      </c>
      <c r="C181" s="23">
        <v>-1.0139999999999999E-3</v>
      </c>
      <c r="D181" s="23">
        <v>-1.139E-3</v>
      </c>
      <c r="E181" s="23">
        <v>-1.0839999999999999E-3</v>
      </c>
      <c r="F181" s="23">
        <v>-1.114E-3</v>
      </c>
      <c r="G181" s="23">
        <v>-7.5799999999999999E-4</v>
      </c>
      <c r="H181" s="23">
        <v>-7.5100000000000004E-4</v>
      </c>
      <c r="I181" s="23">
        <v>-6.0400000000000004E-4</v>
      </c>
      <c r="J181" s="23">
        <v>-8.1499999999999997E-4</v>
      </c>
      <c r="K181" s="23">
        <v>-3.8699999999999997E-4</v>
      </c>
    </row>
    <row r="182" spans="1:11" ht="13.4" customHeight="1">
      <c r="A182" t="s">
        <v>118</v>
      </c>
      <c r="B182" t="s">
        <v>311</v>
      </c>
      <c r="C182" s="23">
        <v>1.55E-4</v>
      </c>
      <c r="D182" s="23">
        <v>2.5300000000000002E-4</v>
      </c>
      <c r="E182" s="23">
        <v>1.6699999999999999E-4</v>
      </c>
      <c r="F182" s="23">
        <v>7.3999999999999996E-5</v>
      </c>
      <c r="G182" s="23">
        <v>8.1000000000000004E-5</v>
      </c>
      <c r="H182" s="23">
        <v>4.6E-5</v>
      </c>
      <c r="I182" s="23">
        <v>2.12E-4</v>
      </c>
      <c r="J182" s="23">
        <v>1.7E-5</v>
      </c>
      <c r="K182" s="23">
        <v>2.8200000000000002E-4</v>
      </c>
    </row>
    <row r="183" spans="1:11" ht="13.4" customHeight="1">
      <c r="A183" t="s">
        <v>119</v>
      </c>
      <c r="B183" t="s">
        <v>311</v>
      </c>
      <c r="C183" s="23">
        <v>2.5000000000000001E-5</v>
      </c>
      <c r="D183" s="23">
        <v>3.8000000000000002E-5</v>
      </c>
      <c r="E183" s="23">
        <v>2.5000000000000001E-5</v>
      </c>
      <c r="F183" s="23">
        <v>1.9000000000000001E-5</v>
      </c>
      <c r="G183" s="23">
        <v>2.1999999999999999E-5</v>
      </c>
      <c r="H183" s="23">
        <v>6.9999999999999999E-6</v>
      </c>
      <c r="I183" s="23">
        <v>1.5E-5</v>
      </c>
      <c r="J183" s="23">
        <v>1.2E-5</v>
      </c>
      <c r="K183" s="23">
        <v>9.0000000000000002E-6</v>
      </c>
    </row>
    <row r="184" spans="1:11" ht="13.4" customHeight="1">
      <c r="A184" t="s">
        <v>120</v>
      </c>
      <c r="B184" t="s">
        <v>311</v>
      </c>
      <c r="C184" s="23">
        <v>2.5999999999999998E-5</v>
      </c>
      <c r="D184" s="23">
        <v>4.3999999999999999E-5</v>
      </c>
      <c r="E184" s="23">
        <v>1.8E-5</v>
      </c>
      <c r="F184" s="23">
        <v>1.4E-5</v>
      </c>
      <c r="G184" s="23">
        <v>2.0000000000000002E-5</v>
      </c>
      <c r="H184" s="23">
        <v>1.5E-5</v>
      </c>
      <c r="I184" s="23">
        <v>4.1E-5</v>
      </c>
      <c r="J184" s="23">
        <v>1.4E-5</v>
      </c>
      <c r="K184" s="23">
        <v>2.8E-5</v>
      </c>
    </row>
    <row r="185" spans="1:11" ht="13.4" customHeight="1">
      <c r="A185" t="s">
        <v>121</v>
      </c>
      <c r="B185" t="s">
        <v>311</v>
      </c>
      <c r="C185" s="23">
        <v>1.1900000000000001E-4</v>
      </c>
      <c r="D185" s="23">
        <v>1.84E-4</v>
      </c>
      <c r="E185" s="23">
        <v>1.2300000000000001E-4</v>
      </c>
      <c r="F185" s="23">
        <v>6.9999999999999994E-5</v>
      </c>
      <c r="G185" s="23">
        <v>9.1000000000000003E-5</v>
      </c>
      <c r="H185" s="23">
        <v>4.6999999999999997E-5</v>
      </c>
      <c r="I185" s="23">
        <v>1.22E-4</v>
      </c>
      <c r="J185" s="23">
        <v>1.2E-5</v>
      </c>
      <c r="K185" s="23">
        <v>1.5100000000000001E-4</v>
      </c>
    </row>
    <row r="186" spans="1:11" ht="13.4" customHeight="1">
      <c r="A186" t="s">
        <v>122</v>
      </c>
      <c r="B186" t="s">
        <v>311</v>
      </c>
      <c r="C186" s="23">
        <v>3.39E-4</v>
      </c>
      <c r="D186" s="23">
        <v>3.9500000000000001E-4</v>
      </c>
      <c r="E186" s="23">
        <v>5.2800000000000004E-4</v>
      </c>
      <c r="F186" s="23">
        <v>1.7899999999999999E-4</v>
      </c>
      <c r="G186" s="23">
        <v>3.0899999999999998E-4</v>
      </c>
      <c r="H186" s="23">
        <v>1.27E-4</v>
      </c>
      <c r="I186" s="23">
        <v>4.8099999999999998E-4</v>
      </c>
      <c r="J186" s="23">
        <v>5.7000000000000003E-5</v>
      </c>
      <c r="K186" s="23">
        <v>4.3899999999999999E-4</v>
      </c>
    </row>
    <row r="187" spans="1:11" ht="13.4" customHeight="1">
      <c r="A187" t="s">
        <v>123</v>
      </c>
      <c r="B187" t="s">
        <v>311</v>
      </c>
      <c r="C187" s="23">
        <v>-1.16E-4</v>
      </c>
      <c r="D187" s="23">
        <v>-7.3999999999999996E-5</v>
      </c>
      <c r="E187" s="23">
        <v>-1.3100000000000001E-4</v>
      </c>
      <c r="F187" s="23">
        <v>-9.8999999999999994E-5</v>
      </c>
      <c r="G187" s="23">
        <v>-1.1E-4</v>
      </c>
      <c r="H187" s="23">
        <v>-5.7000000000000003E-5</v>
      </c>
      <c r="I187" s="23">
        <v>-5.1099999999999995E-4</v>
      </c>
      <c r="J187" s="23">
        <v>-6.4999999999999994E-5</v>
      </c>
      <c r="K187" s="23">
        <v>-9.6599999999999995E-4</v>
      </c>
    </row>
    <row r="188" spans="1:11" ht="13.4" customHeight="1">
      <c r="A188" t="s">
        <v>124</v>
      </c>
      <c r="B188" t="s">
        <v>310</v>
      </c>
      <c r="C188" s="23">
        <v>2.8879999999999999E-3</v>
      </c>
      <c r="D188" s="23">
        <v>3.8430000000000001E-3</v>
      </c>
      <c r="E188" s="23">
        <v>3.7239999999999999E-3</v>
      </c>
      <c r="F188" s="23">
        <v>1.828E-3</v>
      </c>
      <c r="G188" s="23">
        <v>2.846E-3</v>
      </c>
      <c r="H188" s="23">
        <v>1.403E-3</v>
      </c>
      <c r="I188" s="23">
        <v>1.9789999999999999E-3</v>
      </c>
      <c r="J188" s="23">
        <v>9.4300000000000004E-4</v>
      </c>
      <c r="K188" s="23">
        <v>8.7799999999999998E-4</v>
      </c>
    </row>
    <row r="189" spans="1:11" ht="13.4" customHeight="1">
      <c r="A189" t="s">
        <v>125</v>
      </c>
      <c r="B189" t="s">
        <v>310</v>
      </c>
      <c r="C189" s="23">
        <v>4.95E-4</v>
      </c>
      <c r="D189" s="23">
        <v>6.02E-4</v>
      </c>
      <c r="E189" s="23">
        <v>5.6499999999999996E-4</v>
      </c>
      <c r="F189" s="23">
        <v>4.8899999999999996E-4</v>
      </c>
      <c r="G189" s="23">
        <v>4.4299999999999998E-4</v>
      </c>
      <c r="H189" s="23">
        <v>2.5399999999999999E-4</v>
      </c>
      <c r="I189" s="23">
        <v>3.5599999999999998E-4</v>
      </c>
      <c r="J189" s="23">
        <v>1.94E-4</v>
      </c>
      <c r="K189" s="23">
        <v>2.5799999999999998E-4</v>
      </c>
    </row>
    <row r="190" spans="1:11" ht="13.4" customHeight="1">
      <c r="A190" t="s">
        <v>126</v>
      </c>
      <c r="B190" t="s">
        <v>310</v>
      </c>
      <c r="C190" s="23">
        <v>3.8400000000000001E-4</v>
      </c>
      <c r="D190" s="23">
        <v>5.4500000000000002E-4</v>
      </c>
      <c r="E190" s="23">
        <v>3.9899999999999999E-4</v>
      </c>
      <c r="F190" s="23">
        <v>3.1300000000000002E-4</v>
      </c>
      <c r="G190" s="23">
        <v>2.5399999999999999E-4</v>
      </c>
      <c r="H190" s="23">
        <v>2.05E-4</v>
      </c>
      <c r="I190" s="23">
        <v>2.2699999999999999E-4</v>
      </c>
      <c r="J190" s="23">
        <v>1.16E-4</v>
      </c>
      <c r="K190" s="23">
        <v>2.8299999999999999E-4</v>
      </c>
    </row>
    <row r="191" spans="1:11" ht="13.4" customHeight="1">
      <c r="A191" t="s">
        <v>127</v>
      </c>
      <c r="B191" t="s">
        <v>309</v>
      </c>
      <c r="C191" s="23">
        <v>2.2100000000000001E-4</v>
      </c>
      <c r="D191" s="23">
        <v>2.5999999999999998E-4</v>
      </c>
      <c r="E191" s="23">
        <v>1.94E-4</v>
      </c>
      <c r="F191" s="23">
        <v>2.7900000000000001E-4</v>
      </c>
      <c r="G191" s="23">
        <v>1.4100000000000001E-4</v>
      </c>
      <c r="H191" s="23">
        <v>1.7899999999999999E-4</v>
      </c>
      <c r="I191" s="23">
        <v>1.03E-4</v>
      </c>
      <c r="J191" s="23">
        <v>1.2400000000000001E-4</v>
      </c>
      <c r="K191" s="23">
        <v>6.3E-5</v>
      </c>
    </row>
    <row r="192" spans="1:11" ht="13.4" customHeight="1">
      <c r="A192" t="s">
        <v>128</v>
      </c>
      <c r="B192" t="s">
        <v>309</v>
      </c>
      <c r="C192" s="23">
        <v>4.0749999999999996E-3</v>
      </c>
      <c r="D192" s="23">
        <v>4.352E-3</v>
      </c>
      <c r="E192" s="23">
        <v>4.4390000000000002E-3</v>
      </c>
      <c r="F192" s="23">
        <v>4.0359999999999997E-3</v>
      </c>
      <c r="G192" s="23">
        <v>4.7840000000000001E-3</v>
      </c>
      <c r="H192" s="23">
        <v>2.751E-3</v>
      </c>
      <c r="I192" s="23">
        <v>4.5580000000000004E-3</v>
      </c>
      <c r="J192" s="23">
        <v>3.4640000000000001E-3</v>
      </c>
      <c r="K192" s="23">
        <v>3.6159999999999999E-3</v>
      </c>
    </row>
    <row r="193" spans="1:11" ht="13.4" customHeight="1">
      <c r="A193" t="s">
        <v>129</v>
      </c>
      <c r="B193" t="s">
        <v>309</v>
      </c>
      <c r="C193" s="23">
        <v>5.7499999999999999E-4</v>
      </c>
      <c r="D193" s="23">
        <v>8.9899999999999995E-4</v>
      </c>
      <c r="E193" s="23">
        <v>5.9999999999999995E-4</v>
      </c>
      <c r="F193" s="23">
        <v>4.7699999999999999E-4</v>
      </c>
      <c r="G193" s="23">
        <v>2.42E-4</v>
      </c>
      <c r="H193" s="23">
        <v>2.1699999999999999E-4</v>
      </c>
      <c r="I193" s="23">
        <v>1.4899999999999999E-4</v>
      </c>
      <c r="J193" s="23">
        <v>1.18E-4</v>
      </c>
      <c r="K193" s="23">
        <v>2.7300000000000002E-4</v>
      </c>
    </row>
    <row r="194" spans="1:11" ht="13.4" customHeight="1">
      <c r="A194" t="s">
        <v>130</v>
      </c>
      <c r="B194" t="s">
        <v>308</v>
      </c>
      <c r="C194" s="23">
        <v>1.178E-3</v>
      </c>
      <c r="D194" s="23">
        <v>1.3339999999999999E-3</v>
      </c>
      <c r="E194" s="23">
        <v>1.3209999999999999E-3</v>
      </c>
      <c r="F194" s="23">
        <v>1.042E-3</v>
      </c>
      <c r="G194" s="23">
        <v>9.2299999999999999E-4</v>
      </c>
      <c r="H194" s="23">
        <v>9.4499999999999998E-4</v>
      </c>
      <c r="I194" s="23">
        <v>6.0899999999999995E-4</v>
      </c>
      <c r="J194" s="23">
        <v>8.7699999999999996E-4</v>
      </c>
      <c r="K194" s="23">
        <v>1.3849999999999999E-3</v>
      </c>
    </row>
    <row r="195" spans="1:11" ht="13.4" customHeight="1">
      <c r="A195" t="s">
        <v>131</v>
      </c>
      <c r="B195" t="s">
        <v>308</v>
      </c>
      <c r="C195" s="23">
        <v>3.8499999999999998E-4</v>
      </c>
      <c r="D195" s="23">
        <v>5.3700000000000004E-4</v>
      </c>
      <c r="E195" s="23">
        <v>4.8099999999999998E-4</v>
      </c>
      <c r="F195" s="23">
        <v>2.43E-4</v>
      </c>
      <c r="G195" s="23">
        <v>2.24E-4</v>
      </c>
      <c r="H195" s="23">
        <v>1.4999999999999999E-4</v>
      </c>
      <c r="I195" s="23">
        <v>8.2999999999999998E-5</v>
      </c>
      <c r="J195" s="23">
        <v>1.8100000000000001E-4</v>
      </c>
      <c r="K195" s="23">
        <v>7.5500000000000003E-4</v>
      </c>
    </row>
    <row r="196" spans="1:11" ht="13.4" customHeight="1">
      <c r="A196" t="s">
        <v>132</v>
      </c>
      <c r="B196" t="s">
        <v>307</v>
      </c>
      <c r="C196" s="23">
        <v>1.9900000000000001E-4</v>
      </c>
      <c r="D196" s="23">
        <v>2.4699999999999999E-4</v>
      </c>
      <c r="E196" s="23">
        <v>2.2100000000000001E-4</v>
      </c>
      <c r="F196" s="23">
        <v>1.7899999999999999E-4</v>
      </c>
      <c r="G196" s="23">
        <v>1.5899999999999999E-4</v>
      </c>
      <c r="H196" s="23">
        <v>1.22E-4</v>
      </c>
      <c r="I196" s="23">
        <v>1E-4</v>
      </c>
      <c r="J196" s="23">
        <v>1.05E-4</v>
      </c>
      <c r="K196" s="23">
        <v>1.8900000000000001E-4</v>
      </c>
    </row>
    <row r="197" spans="1:11" ht="13.4" customHeight="1">
      <c r="A197" t="s">
        <v>133</v>
      </c>
      <c r="B197" t="s">
        <v>307</v>
      </c>
      <c r="C197" s="23">
        <v>5.8999999999999998E-5</v>
      </c>
      <c r="D197" s="23">
        <v>6.6000000000000005E-5</v>
      </c>
      <c r="E197" s="23">
        <v>7.3999999999999996E-5</v>
      </c>
      <c r="F197" s="23">
        <v>4.5000000000000003E-5</v>
      </c>
      <c r="G197" s="23">
        <v>6.2000000000000003E-5</v>
      </c>
      <c r="H197" s="23">
        <v>3.8999999999999999E-5</v>
      </c>
      <c r="I197" s="23">
        <v>3.1999999999999999E-5</v>
      </c>
      <c r="J197" s="23">
        <v>4.1E-5</v>
      </c>
      <c r="K197" s="23">
        <v>5.5000000000000002E-5</v>
      </c>
    </row>
    <row r="198" spans="1:11" ht="13.4" customHeight="1">
      <c r="A198" t="s">
        <v>134</v>
      </c>
      <c r="B198" t="s">
        <v>306</v>
      </c>
      <c r="C198" s="23">
        <v>-6.5279999999999999E-3</v>
      </c>
      <c r="D198" s="23">
        <v>-5.5290000000000001E-3</v>
      </c>
      <c r="E198" s="23">
        <v>-6.2639999999999996E-3</v>
      </c>
      <c r="F198" s="23">
        <v>-6.0029999999999997E-3</v>
      </c>
      <c r="G198" s="23">
        <v>-6.7080000000000004E-3</v>
      </c>
      <c r="H198" s="23">
        <v>-3.9639999999999996E-3</v>
      </c>
      <c r="I198" s="23">
        <v>-9.8099999999999993E-3</v>
      </c>
      <c r="J198" s="23">
        <v>-1.2832E-2</v>
      </c>
      <c r="K198" s="23">
        <v>-4.3671000000000001E-2</v>
      </c>
    </row>
    <row r="199" spans="1:11" ht="13.4" customHeight="1">
      <c r="A199" t="s">
        <v>135</v>
      </c>
      <c r="B199" t="s">
        <v>306</v>
      </c>
      <c r="C199" s="23">
        <v>-2.722E-3</v>
      </c>
      <c r="D199" s="23">
        <v>-2.3890000000000001E-3</v>
      </c>
      <c r="E199" s="23">
        <v>-2.7000000000000001E-3</v>
      </c>
      <c r="F199" s="23">
        <v>-2.7200000000000002E-3</v>
      </c>
      <c r="G199" s="23">
        <v>-3.3830000000000002E-3</v>
      </c>
      <c r="H199" s="23">
        <v>-1.8450000000000001E-3</v>
      </c>
      <c r="I199" s="23">
        <v>-3.6459999999999999E-3</v>
      </c>
      <c r="J199" s="23">
        <v>-4.999E-3</v>
      </c>
      <c r="K199" s="23">
        <v>-1.1140000000000001E-2</v>
      </c>
    </row>
    <row r="200" spans="1:11" ht="13.4" customHeight="1">
      <c r="A200" t="s">
        <v>136</v>
      </c>
      <c r="B200" t="s">
        <v>306</v>
      </c>
      <c r="C200" s="23">
        <v>-2.075E-3</v>
      </c>
      <c r="D200" s="23">
        <v>-1.7279999999999999E-3</v>
      </c>
      <c r="E200" s="23">
        <v>-2.3289999999999999E-3</v>
      </c>
      <c r="F200" s="23">
        <v>-2.111E-3</v>
      </c>
      <c r="G200" s="23">
        <v>-2.3670000000000002E-3</v>
      </c>
      <c r="H200" s="23">
        <v>-1.8420000000000001E-3</v>
      </c>
      <c r="I200" s="23">
        <v>-2.5349999999999999E-3</v>
      </c>
      <c r="J200" s="23">
        <v>-3.862E-3</v>
      </c>
      <c r="K200" s="23">
        <v>-3.784E-3</v>
      </c>
    </row>
    <row r="201" spans="1:11" ht="13.4" customHeight="1">
      <c r="A201" t="s">
        <v>137</v>
      </c>
      <c r="B201" t="s">
        <v>305</v>
      </c>
      <c r="C201" s="23">
        <v>-3.7039999999999998E-3</v>
      </c>
      <c r="D201" s="23">
        <v>-3.64E-3</v>
      </c>
      <c r="E201" s="23">
        <v>-3.7139999999999999E-3</v>
      </c>
      <c r="F201" s="23">
        <v>-4.0699999999999998E-3</v>
      </c>
      <c r="G201" s="23">
        <v>-4.921E-3</v>
      </c>
      <c r="H201" s="23">
        <v>-2.7729999999999999E-3</v>
      </c>
      <c r="I201" s="23">
        <v>-4.803E-3</v>
      </c>
      <c r="J201" s="23">
        <v>-4.6189999999999998E-3</v>
      </c>
      <c r="K201" s="23">
        <v>-3.284E-3</v>
      </c>
    </row>
    <row r="202" spans="1:11" ht="13.4" customHeight="1">
      <c r="A202" t="s">
        <v>138</v>
      </c>
      <c r="B202" t="s">
        <v>305</v>
      </c>
      <c r="C202" s="23">
        <v>-1.5899999999999999E-4</v>
      </c>
      <c r="D202" s="23">
        <v>-1.6100000000000001E-4</v>
      </c>
      <c r="E202" s="23">
        <v>-1.84E-4</v>
      </c>
      <c r="F202" s="23">
        <v>-1.46E-4</v>
      </c>
      <c r="G202" s="23">
        <v>-1.9900000000000001E-4</v>
      </c>
      <c r="H202" s="23">
        <v>-9.7E-5</v>
      </c>
      <c r="I202" s="23">
        <v>-1.8900000000000001E-4</v>
      </c>
      <c r="J202" s="23">
        <v>-1.2899999999999999E-4</v>
      </c>
      <c r="K202" s="23">
        <v>-2.9599999999999998E-4</v>
      </c>
    </row>
    <row r="203" spans="1:11" ht="13.4" customHeight="1">
      <c r="A203" t="s">
        <v>139</v>
      </c>
      <c r="B203" t="s">
        <v>304</v>
      </c>
      <c r="C203" s="23">
        <v>4.8999999999999998E-5</v>
      </c>
      <c r="D203" s="23">
        <v>4.6999999999999997E-5</v>
      </c>
      <c r="E203" s="23">
        <v>5.5000000000000002E-5</v>
      </c>
      <c r="F203" s="23">
        <v>4.8999999999999998E-5</v>
      </c>
      <c r="G203" s="23">
        <v>6.0999999999999999E-5</v>
      </c>
      <c r="H203" s="23">
        <v>3.4999999999999997E-5</v>
      </c>
      <c r="I203" s="23">
        <v>4.1E-5</v>
      </c>
      <c r="J203" s="23">
        <v>5.5999999999999999E-5</v>
      </c>
      <c r="K203" s="23">
        <v>6.9999999999999994E-5</v>
      </c>
    </row>
    <row r="204" spans="1:11" ht="13.4" customHeight="1">
      <c r="A204" t="s">
        <v>140</v>
      </c>
      <c r="B204" t="s">
        <v>304</v>
      </c>
      <c r="C204" s="23">
        <v>-2.3E-5</v>
      </c>
      <c r="D204" s="23">
        <v>-1.9000000000000001E-5</v>
      </c>
      <c r="E204" s="23">
        <v>-2.4000000000000001E-5</v>
      </c>
      <c r="F204" s="23">
        <v>-2.5000000000000001E-5</v>
      </c>
      <c r="G204" s="23">
        <v>-3.1000000000000001E-5</v>
      </c>
      <c r="H204" s="23">
        <v>-1.7E-5</v>
      </c>
      <c r="I204" s="23">
        <v>-3.4999999999999997E-5</v>
      </c>
      <c r="J204" s="23">
        <v>-2.6999999999999999E-5</v>
      </c>
      <c r="K204" s="23">
        <v>-3.0000000000000001E-5</v>
      </c>
    </row>
    <row r="205" spans="1:11" ht="13.4" customHeight="1">
      <c r="A205" t="s">
        <v>141</v>
      </c>
      <c r="B205" t="s">
        <v>304</v>
      </c>
      <c r="C205" s="23">
        <v>-5.4549999999999998E-3</v>
      </c>
      <c r="D205" s="23">
        <v>-5.2059999999999997E-3</v>
      </c>
      <c r="E205" s="23">
        <v>-5.9360000000000003E-3</v>
      </c>
      <c r="F205" s="23">
        <v>-5.3769999999999998E-3</v>
      </c>
      <c r="G205" s="23">
        <v>-8.0370000000000007E-3</v>
      </c>
      <c r="H205" s="23">
        <v>-3.7390000000000001E-3</v>
      </c>
      <c r="I205" s="23">
        <v>-1.0437999999999999E-2</v>
      </c>
      <c r="J205" s="23">
        <v>-5.2900000000000004E-3</v>
      </c>
      <c r="K205" s="23">
        <v>-6.1529999999999996E-3</v>
      </c>
    </row>
    <row r="206" spans="1:11" ht="13.4" customHeight="1">
      <c r="A206" t="s">
        <v>142</v>
      </c>
      <c r="B206" t="s">
        <v>303</v>
      </c>
      <c r="C206" s="23">
        <v>-2.6499999999999999E-4</v>
      </c>
      <c r="D206" s="23">
        <v>-3.19E-4</v>
      </c>
      <c r="E206" s="23">
        <v>-3.3700000000000001E-4</v>
      </c>
      <c r="F206" s="23">
        <v>-1.7200000000000001E-4</v>
      </c>
      <c r="G206" s="23">
        <v>-1.8599999999999999E-4</v>
      </c>
      <c r="H206" s="23">
        <v>-1.06E-4</v>
      </c>
      <c r="I206" s="23">
        <v>-4.75E-4</v>
      </c>
      <c r="J206" s="23">
        <v>-5.5400000000000002E-4</v>
      </c>
      <c r="K206" s="23">
        <v>-4.6700000000000002E-4</v>
      </c>
    </row>
    <row r="207" spans="1:11" ht="13.4" customHeight="1">
      <c r="A207" t="s">
        <v>143</v>
      </c>
      <c r="B207" t="s">
        <v>303</v>
      </c>
      <c r="C207" s="23">
        <v>-5.0000000000000002E-5</v>
      </c>
      <c r="D207" s="23">
        <v>-4.3000000000000002E-5</v>
      </c>
      <c r="E207" s="23">
        <v>-7.4999999999999993E-5</v>
      </c>
      <c r="F207" s="23">
        <v>-5.1E-5</v>
      </c>
      <c r="G207" s="23">
        <v>-4.8000000000000001E-5</v>
      </c>
      <c r="H207" s="23">
        <v>-2.9E-5</v>
      </c>
      <c r="I207" s="23">
        <v>-4.3999999999999999E-5</v>
      </c>
      <c r="J207" s="23">
        <v>-4.1999999999999998E-5</v>
      </c>
      <c r="K207" s="23">
        <v>-4.3000000000000002E-5</v>
      </c>
    </row>
    <row r="208" spans="1:11" ht="13.4" customHeight="1">
      <c r="A208" t="s">
        <v>144</v>
      </c>
      <c r="B208" t="s">
        <v>303</v>
      </c>
      <c r="C208" s="23">
        <v>1.1E-4</v>
      </c>
      <c r="D208" s="23">
        <v>9.7999999999999997E-5</v>
      </c>
      <c r="E208" s="23">
        <v>1.45E-4</v>
      </c>
      <c r="F208" s="23">
        <v>1.16E-4</v>
      </c>
      <c r="G208" s="23">
        <v>6.3999999999999997E-5</v>
      </c>
      <c r="H208" s="23">
        <v>8.7000000000000001E-5</v>
      </c>
      <c r="I208" s="23">
        <v>1.12E-4</v>
      </c>
      <c r="J208" s="23">
        <v>2.4600000000000002E-4</v>
      </c>
      <c r="K208" s="23">
        <v>1.9000000000000001E-5</v>
      </c>
    </row>
    <row r="209" spans="1:11" ht="13.4" customHeight="1">
      <c r="A209" t="s">
        <v>145</v>
      </c>
      <c r="B209" t="s">
        <v>302</v>
      </c>
      <c r="C209" s="23">
        <v>2.33E-4</v>
      </c>
      <c r="D209" s="23">
        <v>2.3000000000000001E-4</v>
      </c>
      <c r="E209" s="23">
        <v>2.4499999999999999E-4</v>
      </c>
      <c r="F209" s="23">
        <v>2.5500000000000002E-4</v>
      </c>
      <c r="G209" s="23">
        <v>2.6899999999999998E-4</v>
      </c>
      <c r="H209" s="23">
        <v>1.93E-4</v>
      </c>
      <c r="I209" s="23">
        <v>2.12E-4</v>
      </c>
      <c r="J209" s="23">
        <v>2.14E-4</v>
      </c>
      <c r="K209" s="23">
        <v>1.8200000000000001E-4</v>
      </c>
    </row>
    <row r="210" spans="1:11" ht="13.4" customHeight="1">
      <c r="A210" t="s">
        <v>146</v>
      </c>
      <c r="B210" t="s">
        <v>302</v>
      </c>
      <c r="C210" s="23">
        <v>1.27E-4</v>
      </c>
      <c r="D210" s="23">
        <v>1.2E-4</v>
      </c>
      <c r="E210" s="23">
        <v>1.1E-4</v>
      </c>
      <c r="F210" s="23">
        <v>1.54E-4</v>
      </c>
      <c r="G210" s="23">
        <v>1.25E-4</v>
      </c>
      <c r="H210" s="23">
        <v>1.4200000000000001E-4</v>
      </c>
      <c r="I210" s="23">
        <v>1.01E-4</v>
      </c>
      <c r="J210" s="23">
        <v>1.5100000000000001E-4</v>
      </c>
      <c r="K210" s="23">
        <v>6.9999999999999994E-5</v>
      </c>
    </row>
    <row r="211" spans="1:11" ht="13.4" customHeight="1">
      <c r="A211" t="s">
        <v>147</v>
      </c>
      <c r="B211" t="s">
        <v>302</v>
      </c>
      <c r="C211" s="23">
        <v>1.0399999999999999E-4</v>
      </c>
      <c r="D211" s="23">
        <v>8.2999999999999998E-5</v>
      </c>
      <c r="E211" s="23">
        <v>1.06E-4</v>
      </c>
      <c r="F211" s="23">
        <v>1.27E-4</v>
      </c>
      <c r="G211" s="23">
        <v>1.55E-4</v>
      </c>
      <c r="H211" s="23">
        <v>9.7E-5</v>
      </c>
      <c r="I211" s="23">
        <v>1.4200000000000001E-4</v>
      </c>
      <c r="J211" s="23">
        <v>8.5000000000000006E-5</v>
      </c>
      <c r="K211" s="23">
        <v>1.08E-4</v>
      </c>
    </row>
    <row r="212" spans="1:11" ht="13.4" customHeight="1">
      <c r="A212" t="s">
        <v>148</v>
      </c>
      <c r="B212" t="s">
        <v>302</v>
      </c>
      <c r="C212" s="23">
        <v>3.4600000000000001E-4</v>
      </c>
      <c r="D212" s="23">
        <v>3.7300000000000001E-4</v>
      </c>
      <c r="E212" s="23">
        <v>3.68E-4</v>
      </c>
      <c r="F212" s="23">
        <v>3.28E-4</v>
      </c>
      <c r="G212" s="23">
        <v>3.6099999999999999E-4</v>
      </c>
      <c r="H212" s="23">
        <v>2.14E-4</v>
      </c>
      <c r="I212" s="23">
        <v>3.1799999999999998E-4</v>
      </c>
      <c r="J212" s="23">
        <v>4.6799999999999999E-4</v>
      </c>
      <c r="K212" s="23">
        <v>7.2300000000000001E-4</v>
      </c>
    </row>
    <row r="213" spans="1:11" ht="13.4" customHeight="1">
      <c r="A213" s="1" t="s">
        <v>301</v>
      </c>
      <c r="B213" s="1"/>
      <c r="C213" s="22">
        <v>2.06E-2</v>
      </c>
      <c r="D213" s="22">
        <v>1.4196E-2</v>
      </c>
      <c r="E213" s="22">
        <v>9.8189999999999996E-3</v>
      </c>
      <c r="F213" s="22">
        <v>2.5911E-2</v>
      </c>
      <c r="G213" s="22">
        <v>1.0411E-2</v>
      </c>
      <c r="H213" s="22">
        <v>5.9257999999999998E-2</v>
      </c>
      <c r="I213" s="22">
        <v>5.2399999999999999E-3</v>
      </c>
      <c r="J213" s="22">
        <v>2.3657000000000001E-2</v>
      </c>
      <c r="K213" s="22">
        <v>-5.2338000000000003E-2</v>
      </c>
    </row>
    <row r="214" spans="1:11" ht="13.4" customHeight="1">
      <c r="A214" t="s">
        <v>300</v>
      </c>
      <c r="C214" s="23">
        <v>1.4170000000000001E-3</v>
      </c>
      <c r="D214" s="23">
        <v>1.8810000000000001E-3</v>
      </c>
      <c r="E214" s="23">
        <v>2.2190000000000001E-3</v>
      </c>
      <c r="F214" s="23">
        <v>1.0839999999999999E-3</v>
      </c>
      <c r="G214" s="23">
        <v>2.4550000000000002E-3</v>
      </c>
      <c r="H214" s="23">
        <v>-6.8000000000000005E-4</v>
      </c>
      <c r="I214" s="23">
        <v>2.882E-3</v>
      </c>
      <c r="J214" s="23">
        <v>1.1310000000000001E-3</v>
      </c>
      <c r="K214" s="23">
        <v>4.9670000000000001E-3</v>
      </c>
    </row>
    <row r="215" spans="1:11" ht="13.4" customHeight="1">
      <c r="A215" s="1" t="s">
        <v>299</v>
      </c>
      <c r="B215" s="1"/>
      <c r="C215" s="22">
        <v>2.2016999999999998E-2</v>
      </c>
      <c r="D215" s="22">
        <v>1.6077000000000001E-2</v>
      </c>
      <c r="E215" s="22">
        <v>1.2038E-2</v>
      </c>
      <c r="F215" s="22">
        <v>2.6995000000000002E-2</v>
      </c>
      <c r="G215" s="22">
        <v>1.2865E-2</v>
      </c>
      <c r="H215" s="22">
        <v>5.8578999999999999E-2</v>
      </c>
      <c r="I215" s="22">
        <v>8.1220000000000007E-3</v>
      </c>
      <c r="J215" s="22">
        <v>2.4788999999999999E-2</v>
      </c>
      <c r="K215" s="22">
        <v>-4.7370000000000002E-2</v>
      </c>
    </row>
  </sheetData>
  <pageMargins left="0.7" right="0.7" top="0.75" bottom="0.75" header="0.3" footer="0.3"/>
  <pageSetup paperSize="9" orientation="portrait" r:id="rId1"/>
  <headerFooter>
    <oddHeader>&amp;C&amp;"Calibri"&amp;12&amp;KFF0000  OFFICIAL // Sensitive&amp;1#_x000D_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D96B3-10BB-4A2D-A384-44BA837FA7E0}">
  <sheetPr codeName="Sheet18">
    <tabColor rgb="FF4D7028"/>
  </sheetPr>
  <dimension ref="A1:Y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9" ht="21">
      <c r="A1" s="40" t="s">
        <v>402</v>
      </c>
      <c r="B1" s="40"/>
    </row>
    <row r="3" spans="1:9" ht="13.4" customHeight="1">
      <c r="A3" t="s">
        <v>366</v>
      </c>
      <c r="C3" t="s">
        <v>401</v>
      </c>
    </row>
    <row r="4" spans="1:9" ht="13.4" customHeight="1">
      <c r="A4" t="s">
        <v>364</v>
      </c>
      <c r="C4" t="s">
        <v>396</v>
      </c>
    </row>
    <row r="5" spans="1:9" ht="13.4" customHeight="1">
      <c r="A5" t="s">
        <v>362</v>
      </c>
      <c r="C5" s="38" t="s">
        <v>400</v>
      </c>
    </row>
    <row r="6" spans="1:9" ht="13.4" customHeight="1">
      <c r="C6" s="39"/>
    </row>
    <row r="7" spans="1:9" ht="13.4" customHeight="1">
      <c r="C7" s="39"/>
    </row>
    <row r="8" spans="1:9" ht="13.4" customHeight="1">
      <c r="C8" s="39"/>
    </row>
    <row r="10" spans="1:9" ht="17.149999999999999" customHeight="1">
      <c r="A10" s="6" t="s">
        <v>360</v>
      </c>
      <c r="B10" s="6"/>
      <c r="C10" s="37"/>
    </row>
    <row r="11" spans="1:9" ht="13.4" customHeight="1">
      <c r="A11" s="38" t="s">
        <v>540</v>
      </c>
    </row>
    <row r="14" spans="1:9" ht="17.149999999999999" customHeight="1">
      <c r="A14" s="6" t="s">
        <v>358</v>
      </c>
      <c r="B14" s="6"/>
      <c r="C14" s="37"/>
    </row>
    <row r="15" spans="1:9" ht="13.4" customHeight="1">
      <c r="A15" t="s">
        <v>357</v>
      </c>
      <c r="C15" s="35">
        <v>1.2230399999999999E-3</v>
      </c>
      <c r="D15" s="30"/>
      <c r="E15" s="32"/>
      <c r="I15" s="35"/>
    </row>
    <row r="16" spans="1:9" ht="13.4" customHeight="1">
      <c r="A16" t="s">
        <v>356</v>
      </c>
      <c r="C16" s="35">
        <v>-1.6550240000000001E-2</v>
      </c>
      <c r="D16" s="30"/>
      <c r="E16" s="32"/>
      <c r="I16" s="35"/>
    </row>
    <row r="17" spans="1:9" ht="13.4" customHeight="1">
      <c r="A17" t="s">
        <v>355</v>
      </c>
      <c r="C17" s="35">
        <v>-1.0599679999999998E-2</v>
      </c>
      <c r="D17" s="30"/>
      <c r="E17" s="32"/>
      <c r="I17" s="35"/>
    </row>
    <row r="18" spans="1:9" ht="13.4" customHeight="1">
      <c r="A18" t="s">
        <v>354</v>
      </c>
      <c r="C18" s="35">
        <v>-1.086232E-2</v>
      </c>
      <c r="D18" s="30"/>
      <c r="E18" s="32"/>
      <c r="I18" s="35"/>
    </row>
    <row r="19" spans="1:9" ht="13.4" customHeight="1">
      <c r="A19" t="s">
        <v>353</v>
      </c>
      <c r="C19" s="35">
        <v>5.5025040000000004E-2</v>
      </c>
      <c r="D19" s="30"/>
      <c r="E19" s="32"/>
      <c r="I19" s="35"/>
    </row>
    <row r="20" spans="1:9" ht="13.4" customHeight="1">
      <c r="A20" t="s">
        <v>352</v>
      </c>
      <c r="C20" s="35">
        <v>-9.23356E-3</v>
      </c>
      <c r="D20" s="30"/>
      <c r="E20" s="32"/>
      <c r="I20" s="35"/>
    </row>
    <row r="21" spans="1:9" ht="13.4" customHeight="1">
      <c r="A21" t="s">
        <v>351</v>
      </c>
      <c r="C21" s="35">
        <v>1.285564E-2</v>
      </c>
      <c r="D21" s="30"/>
      <c r="E21" s="32"/>
      <c r="I21" s="35"/>
    </row>
    <row r="22" spans="1:9" ht="13.4" customHeight="1">
      <c r="A22" t="s">
        <v>350</v>
      </c>
      <c r="C22" s="35">
        <v>0</v>
      </c>
      <c r="D22" s="30"/>
      <c r="E22" s="32"/>
      <c r="I22" s="35"/>
    </row>
    <row r="23" spans="1:9" ht="13.4" customHeight="1">
      <c r="A23" t="s">
        <v>349</v>
      </c>
      <c r="C23" s="35">
        <v>0</v>
      </c>
      <c r="D23" s="30"/>
      <c r="E23" s="32"/>
      <c r="I23" s="35"/>
    </row>
    <row r="24" spans="1:9" ht="13.4" customHeight="1">
      <c r="A24" t="s">
        <v>348</v>
      </c>
      <c r="C24" s="35">
        <v>5.2194800000000003E-3</v>
      </c>
      <c r="D24" s="30"/>
      <c r="E24" s="32"/>
      <c r="I24" s="35"/>
    </row>
    <row r="25" spans="1:9" ht="13.4" customHeight="1">
      <c r="A25" t="s">
        <v>347</v>
      </c>
      <c r="C25" s="35">
        <v>0</v>
      </c>
      <c r="D25" s="30"/>
      <c r="E25" s="32"/>
      <c r="I25" s="35"/>
    </row>
    <row r="26" spans="1:9" ht="13.4" customHeight="1">
      <c r="A26" t="s">
        <v>346</v>
      </c>
      <c r="C26" s="35">
        <v>-2.4215799999999999E-2</v>
      </c>
      <c r="D26" s="30"/>
      <c r="E26" s="32"/>
      <c r="I26" s="35"/>
    </row>
    <row r="27" spans="1:9" ht="13.4" customHeight="1">
      <c r="A27" t="s">
        <v>345</v>
      </c>
      <c r="C27" s="35">
        <v>-2.9970360000000001E-2</v>
      </c>
      <c r="D27" s="30"/>
      <c r="E27" s="32"/>
      <c r="I27" s="35"/>
    </row>
    <row r="28" spans="1:9" ht="13.4" customHeight="1">
      <c r="A28" t="s">
        <v>344</v>
      </c>
      <c r="C28" s="35">
        <v>-1.1111240000000001E-2</v>
      </c>
      <c r="D28" s="30"/>
      <c r="E28" s="32"/>
      <c r="I28" s="35"/>
    </row>
    <row r="29" spans="1:9" ht="13.4" customHeight="1">
      <c r="A29" t="s">
        <v>343</v>
      </c>
      <c r="C29" s="35">
        <v>0</v>
      </c>
      <c r="D29" s="30"/>
      <c r="E29" s="32"/>
      <c r="I29" s="35"/>
    </row>
    <row r="30" spans="1:9" ht="13.4" customHeight="1">
      <c r="A30" t="s">
        <v>342</v>
      </c>
      <c r="C30" s="35">
        <v>-1.1111240000000001E-2</v>
      </c>
      <c r="D30" s="30"/>
      <c r="E30" s="32"/>
      <c r="I30" s="35"/>
    </row>
    <row r="31" spans="1:9" ht="13.4" customHeight="1">
      <c r="A31" t="s">
        <v>341</v>
      </c>
      <c r="C31" s="35">
        <v>-1.022728E-2</v>
      </c>
      <c r="D31" s="30"/>
      <c r="E31" s="32"/>
      <c r="I31" s="35"/>
    </row>
    <row r="32" spans="1:9" ht="13.4" customHeight="1">
      <c r="A32" t="s">
        <v>340</v>
      </c>
      <c r="C32" s="35">
        <v>-1.022728E-2</v>
      </c>
      <c r="D32" s="30"/>
      <c r="E32" s="32"/>
      <c r="I32" s="35"/>
    </row>
    <row r="33" spans="1:25" ht="13.4" customHeight="1">
      <c r="A33" t="s">
        <v>339</v>
      </c>
      <c r="C33" s="35">
        <v>-1.399832E-2</v>
      </c>
      <c r="D33" s="30"/>
      <c r="E33" s="32"/>
      <c r="I33" s="35"/>
    </row>
    <row r="34" spans="1:25" ht="13.4" customHeight="1">
      <c r="D34" s="30" t="s">
        <v>531</v>
      </c>
    </row>
    <row r="35" spans="1:25" ht="13.4" customHeight="1">
      <c r="C35" s="23"/>
    </row>
    <row r="36" spans="1:25" ht="15.5">
      <c r="A36" s="6" t="s">
        <v>338</v>
      </c>
      <c r="B36" s="6"/>
      <c r="C36" s="24"/>
    </row>
    <row r="37" spans="1:25" ht="13.4" customHeight="1">
      <c r="A37" s="1" t="s">
        <v>0</v>
      </c>
      <c r="B37" s="1"/>
      <c r="C37" s="2"/>
      <c r="D37" s="2"/>
      <c r="E37" s="2"/>
      <c r="F37" s="2"/>
      <c r="G37" s="2"/>
      <c r="H37" s="2"/>
      <c r="I37" s="2"/>
      <c r="J37" s="2"/>
      <c r="K37" s="2"/>
      <c r="L37" s="2"/>
    </row>
    <row r="38" spans="1:25" ht="13.4" customHeight="1">
      <c r="C38" s="4" t="s">
        <v>1</v>
      </c>
      <c r="D38" s="4" t="s">
        <v>2</v>
      </c>
      <c r="E38" s="4" t="s">
        <v>3</v>
      </c>
      <c r="F38" s="4" t="s">
        <v>4</v>
      </c>
      <c r="G38" s="4" t="s">
        <v>5</v>
      </c>
      <c r="H38" s="4" t="s">
        <v>6</v>
      </c>
      <c r="I38" s="4" t="s">
        <v>7</v>
      </c>
      <c r="J38" s="4" t="s">
        <v>8</v>
      </c>
      <c r="K38" s="4" t="s">
        <v>9</v>
      </c>
      <c r="L38" s="4" t="s">
        <v>10</v>
      </c>
      <c r="M38" s="4" t="s">
        <v>11</v>
      </c>
      <c r="O38" s="4"/>
      <c r="P38" s="4"/>
      <c r="Q38" s="4"/>
      <c r="R38" s="4"/>
      <c r="S38" s="4"/>
      <c r="T38" s="4"/>
      <c r="U38" s="4"/>
      <c r="V38" s="4"/>
      <c r="W38" s="4"/>
      <c r="X38" s="4"/>
      <c r="Y38" s="4"/>
    </row>
    <row r="39" spans="1:25" ht="13.4" customHeight="1">
      <c r="A39" t="s">
        <v>12</v>
      </c>
      <c r="C39" s="2">
        <v>-43.871171960000005</v>
      </c>
      <c r="D39" s="2">
        <v>0</v>
      </c>
      <c r="E39" s="2">
        <v>0</v>
      </c>
      <c r="F39" s="2">
        <v>0</v>
      </c>
      <c r="G39" s="2">
        <v>0</v>
      </c>
      <c r="H39" s="2">
        <v>0</v>
      </c>
      <c r="I39" s="2">
        <v>0</v>
      </c>
      <c r="J39" s="2">
        <v>0</v>
      </c>
      <c r="K39" s="2">
        <v>0</v>
      </c>
      <c r="L39" s="2">
        <f t="shared" ref="L39:L48" si="0">SUM(D39:K39)</f>
        <v>0</v>
      </c>
      <c r="M39" s="2">
        <f t="shared" ref="M39:M48" si="1">SUM(C39:K39)</f>
        <v>-43.871171960000005</v>
      </c>
      <c r="O39" s="2"/>
      <c r="P39" s="2"/>
      <c r="Q39" s="2"/>
      <c r="R39" s="2"/>
      <c r="S39" s="2"/>
      <c r="T39" s="2"/>
      <c r="U39" s="2"/>
      <c r="V39" s="2"/>
      <c r="W39" s="2"/>
      <c r="X39" s="2"/>
      <c r="Y39" s="2"/>
    </row>
    <row r="40" spans="1:25" ht="13.4" customHeight="1">
      <c r="A40" t="s">
        <v>13</v>
      </c>
      <c r="C40" s="2">
        <v>-0.20768944</v>
      </c>
      <c r="D40" s="2">
        <v>-2.3717313199999999</v>
      </c>
      <c r="E40" s="2">
        <v>-2.0263224800000001</v>
      </c>
      <c r="F40" s="2">
        <v>-1.3667217199999999</v>
      </c>
      <c r="G40" s="2">
        <v>-0.42796991999999995</v>
      </c>
      <c r="H40" s="2">
        <v>-1.08128888</v>
      </c>
      <c r="I40" s="2">
        <v>-0.12035184</v>
      </c>
      <c r="J40" s="2">
        <v>-5.4697719999999998E-2</v>
      </c>
      <c r="K40" s="2">
        <v>-0.18275628000000002</v>
      </c>
      <c r="L40" s="2">
        <f t="shared" si="0"/>
        <v>-7.6318401599999994</v>
      </c>
      <c r="M40" s="2">
        <f t="shared" si="1"/>
        <v>-7.8395295999999997</v>
      </c>
      <c r="O40" s="2"/>
      <c r="P40" s="2"/>
      <c r="Q40" s="2"/>
      <c r="R40" s="2"/>
      <c r="S40" s="2"/>
      <c r="T40" s="2"/>
      <c r="U40" s="2"/>
      <c r="V40" s="2"/>
      <c r="W40" s="2"/>
      <c r="X40" s="2"/>
      <c r="Y40" s="2"/>
    </row>
    <row r="41" spans="1:25" ht="13.4" customHeight="1">
      <c r="A41" s="29" t="s">
        <v>14</v>
      </c>
      <c r="B41" s="29"/>
      <c r="C41" s="2">
        <v>-39.769497600000001</v>
      </c>
      <c r="D41" s="2">
        <v>-4.8762918399999995</v>
      </c>
      <c r="E41" s="2">
        <v>-3.3614940799999999</v>
      </c>
      <c r="F41" s="2">
        <v>-2.15557664</v>
      </c>
      <c r="G41" s="2">
        <v>-0.57478568000000008</v>
      </c>
      <c r="H41" s="2">
        <v>-1.01164224</v>
      </c>
      <c r="I41" s="2">
        <v>-0.16839927999999998</v>
      </c>
      <c r="J41" s="2">
        <v>-9.0103159999999988E-2</v>
      </c>
      <c r="K41" s="2">
        <v>-0.13442855999999997</v>
      </c>
      <c r="L41" s="2">
        <f t="shared" si="0"/>
        <v>-12.372721479999999</v>
      </c>
      <c r="M41" s="2">
        <f t="shared" si="1"/>
        <v>-52.142219080000004</v>
      </c>
      <c r="O41" s="2"/>
      <c r="P41" s="2"/>
      <c r="Q41" s="2"/>
      <c r="R41" s="2"/>
      <c r="S41" s="2"/>
      <c r="T41" s="2"/>
      <c r="U41" s="2"/>
      <c r="V41" s="2"/>
      <c r="W41" s="2"/>
      <c r="X41" s="2"/>
      <c r="Y41" s="2"/>
    </row>
    <row r="42" spans="1:25" ht="13.4" customHeight="1">
      <c r="A42" t="s">
        <v>15</v>
      </c>
      <c r="C42" s="2">
        <v>0</v>
      </c>
      <c r="D42" s="2">
        <v>-11.611473160000001</v>
      </c>
      <c r="E42" s="2">
        <v>-9.1163441599999988</v>
      </c>
      <c r="F42" s="2">
        <v>-8.23757816</v>
      </c>
      <c r="G42" s="2">
        <v>-3.54527152</v>
      </c>
      <c r="H42" s="2">
        <v>-2.7732921999999998</v>
      </c>
      <c r="I42" s="2">
        <v>-1.5757341600000001</v>
      </c>
      <c r="J42" s="2">
        <v>-1.75596792</v>
      </c>
      <c r="K42" s="2">
        <v>-0.74541347999999996</v>
      </c>
      <c r="L42" s="2">
        <f t="shared" si="0"/>
        <v>-39.361074760000008</v>
      </c>
      <c r="M42" s="2">
        <f t="shared" si="1"/>
        <v>-39.361074760000008</v>
      </c>
      <c r="O42" s="2"/>
      <c r="P42" s="2"/>
      <c r="Q42" s="2"/>
      <c r="R42" s="2"/>
      <c r="S42" s="2"/>
      <c r="T42" s="2"/>
      <c r="U42" s="2"/>
      <c r="V42" s="2"/>
      <c r="W42" s="2"/>
      <c r="X42" s="2"/>
      <c r="Y42" s="2"/>
    </row>
    <row r="43" spans="1:25" ht="13.4" customHeight="1">
      <c r="A43" t="s">
        <v>16</v>
      </c>
      <c r="C43" s="2">
        <v>0</v>
      </c>
      <c r="D43" s="2">
        <v>-6.3449178799999997</v>
      </c>
      <c r="E43" s="2">
        <v>-5.1534652400000001</v>
      </c>
      <c r="F43" s="2">
        <v>-3.7668122799999999</v>
      </c>
      <c r="G43" s="2">
        <v>-1.2055176000000001</v>
      </c>
      <c r="H43" s="2">
        <v>-2.195935</v>
      </c>
      <c r="I43" s="2">
        <v>-0.44666635999999998</v>
      </c>
      <c r="J43" s="2">
        <v>-0.38937556000000001</v>
      </c>
      <c r="K43" s="2">
        <v>-0.39005959999999995</v>
      </c>
      <c r="L43" s="2">
        <f t="shared" si="0"/>
        <v>-19.892749519999999</v>
      </c>
      <c r="M43" s="2">
        <f t="shared" si="1"/>
        <v>-19.892749519999999</v>
      </c>
      <c r="O43" s="2"/>
      <c r="P43" s="2"/>
      <c r="Q43" s="2"/>
      <c r="R43" s="2"/>
      <c r="S43" s="2"/>
      <c r="T43" s="2"/>
      <c r="U43" s="2"/>
      <c r="V43" s="2"/>
      <c r="W43" s="2"/>
      <c r="X43" s="2"/>
      <c r="Y43" s="2"/>
    </row>
    <row r="44" spans="1:25" ht="13.4" customHeight="1">
      <c r="A44" t="s">
        <v>17</v>
      </c>
      <c r="C44" s="2">
        <v>-2.512769</v>
      </c>
      <c r="D44" s="2">
        <v>-2.7730746399999999</v>
      </c>
      <c r="E44" s="2">
        <v>-2.6777970799999999</v>
      </c>
      <c r="F44" s="2">
        <v>-2.5398797200000001</v>
      </c>
      <c r="G44" s="2">
        <v>-0.85776852000000003</v>
      </c>
      <c r="H44" s="2">
        <v>-1.0783292799999999</v>
      </c>
      <c r="I44" s="2">
        <v>-0.20792855999999998</v>
      </c>
      <c r="J44" s="2">
        <v>-0.13239015999999998</v>
      </c>
      <c r="K44" s="2">
        <v>-0.14712935999999999</v>
      </c>
      <c r="L44" s="2">
        <f t="shared" si="0"/>
        <v>-10.414297319999999</v>
      </c>
      <c r="M44" s="2">
        <f t="shared" si="1"/>
        <v>-12.927066319999998</v>
      </c>
      <c r="O44" s="2"/>
      <c r="P44" s="2"/>
      <c r="Q44" s="2"/>
      <c r="R44" s="2"/>
      <c r="S44" s="2"/>
      <c r="T44" s="2"/>
      <c r="U44" s="2"/>
      <c r="V44" s="2"/>
      <c r="W44" s="2"/>
      <c r="X44" s="2"/>
      <c r="Y44" s="2"/>
    </row>
    <row r="45" spans="1:25" ht="13.4" customHeight="1">
      <c r="A45" t="s">
        <v>18</v>
      </c>
      <c r="C45" s="2">
        <v>-1.1815036800000001</v>
      </c>
      <c r="D45" s="2">
        <v>-8.6592799999999998E-2</v>
      </c>
      <c r="E45" s="2">
        <v>-0.15318184000000001</v>
      </c>
      <c r="F45" s="2">
        <v>-0.68616267999999991</v>
      </c>
      <c r="G45" s="2">
        <v>-4.2120399999999994E-3</v>
      </c>
      <c r="H45" s="2">
        <v>-4.4480239999999997E-2</v>
      </c>
      <c r="I45" s="2">
        <v>-4.2120399999999994E-3</v>
      </c>
      <c r="J45" s="2">
        <v>-2.7108759999999999E-2</v>
      </c>
      <c r="K45" s="2">
        <v>-3.6320760000000001E-2</v>
      </c>
      <c r="L45" s="2">
        <f t="shared" si="0"/>
        <v>-1.0422711599999999</v>
      </c>
      <c r="M45" s="2">
        <f t="shared" si="1"/>
        <v>-2.2237748400000004</v>
      </c>
      <c r="O45" s="2"/>
      <c r="P45" s="2"/>
      <c r="Q45" s="2"/>
      <c r="R45" s="2"/>
      <c r="S45" s="2"/>
      <c r="T45" s="2"/>
      <c r="U45" s="2"/>
      <c r="V45" s="2"/>
      <c r="W45" s="2"/>
      <c r="X45" s="2"/>
      <c r="Y45" s="2"/>
    </row>
    <row r="46" spans="1:25" ht="13.4" customHeight="1">
      <c r="A46" t="s">
        <v>19</v>
      </c>
      <c r="C46" s="2">
        <v>-3.0133745599999999</v>
      </c>
      <c r="D46" s="2">
        <v>-0.80828635999999998</v>
      </c>
      <c r="E46" s="2">
        <v>-0.14265468000000001</v>
      </c>
      <c r="F46" s="2">
        <v>-0.21687596000000001</v>
      </c>
      <c r="G46" s="2">
        <v>-6.4221360000000005E-2</v>
      </c>
      <c r="H46" s="2">
        <v>-0.20871844000000001</v>
      </c>
      <c r="I46" s="2">
        <v>-7.3958639999999992E-2</v>
      </c>
      <c r="J46" s="2">
        <v>-1.263416E-2</v>
      </c>
      <c r="K46" s="2">
        <v>-0.13423256</v>
      </c>
      <c r="L46" s="2">
        <f t="shared" si="0"/>
        <v>-1.6615821600000003</v>
      </c>
      <c r="M46" s="2">
        <f t="shared" si="1"/>
        <v>-4.6749567200000008</v>
      </c>
      <c r="O46" s="2"/>
      <c r="P46" s="2"/>
      <c r="Q46" s="2"/>
      <c r="R46" s="2"/>
      <c r="S46" s="2"/>
      <c r="T46" s="2"/>
      <c r="U46" s="2"/>
      <c r="V46" s="2"/>
      <c r="W46" s="2"/>
      <c r="X46" s="2"/>
      <c r="Y46" s="2"/>
    </row>
    <row r="47" spans="1:25" ht="13.4" customHeight="1">
      <c r="A47" t="s">
        <v>20</v>
      </c>
      <c r="C47" s="2">
        <v>-6.4815631999999992</v>
      </c>
      <c r="D47" s="2">
        <v>-3.3507983600000002</v>
      </c>
      <c r="E47" s="2">
        <v>-1.9803153999999998</v>
      </c>
      <c r="F47" s="2">
        <v>-4.1235538400000005</v>
      </c>
      <c r="G47" s="2">
        <v>-0.68116075999999992</v>
      </c>
      <c r="H47" s="2">
        <v>-3.6358431199999997</v>
      </c>
      <c r="I47" s="2">
        <v>-0.19845195999999998</v>
      </c>
      <c r="J47" s="2">
        <v>-0.2045064</v>
      </c>
      <c r="K47" s="2">
        <v>-0.11501868</v>
      </c>
      <c r="L47" s="2">
        <f t="shared" si="0"/>
        <v>-14.289648519999998</v>
      </c>
      <c r="M47" s="2">
        <f t="shared" si="1"/>
        <v>-20.77121172</v>
      </c>
      <c r="O47" s="2"/>
      <c r="P47" s="2"/>
      <c r="Q47" s="2"/>
      <c r="R47" s="2"/>
      <c r="S47" s="2"/>
      <c r="T47" s="2"/>
      <c r="U47" s="2"/>
      <c r="V47" s="2"/>
      <c r="W47" s="2"/>
      <c r="X47" s="2"/>
      <c r="Y47" s="2"/>
    </row>
    <row r="48" spans="1:25" ht="13.4" customHeight="1">
      <c r="A48" t="s">
        <v>21</v>
      </c>
      <c r="C48" s="2">
        <v>-97.037577280000008</v>
      </c>
      <c r="D48" s="2">
        <v>-32.223168319999999</v>
      </c>
      <c r="E48" s="2">
        <v>-24.611576920000001</v>
      </c>
      <c r="F48" s="2">
        <v>-23.093161000000002</v>
      </c>
      <c r="G48" s="2">
        <v>-7.3609073999999994</v>
      </c>
      <c r="H48" s="2">
        <v>-12.02953136</v>
      </c>
      <c r="I48" s="2">
        <v>-2.7957008799999996</v>
      </c>
      <c r="J48" s="2">
        <v>-2.6667838399999999</v>
      </c>
      <c r="K48" s="2">
        <v>-1.8853592800000001</v>
      </c>
      <c r="L48" s="2">
        <f t="shared" si="0"/>
        <v>-106.66618899999999</v>
      </c>
      <c r="M48" s="2">
        <f t="shared" si="1"/>
        <v>-203.70376628</v>
      </c>
      <c r="O48" s="2"/>
      <c r="P48" s="2"/>
      <c r="Q48" s="2"/>
      <c r="R48" s="2"/>
      <c r="S48" s="2"/>
      <c r="T48" s="2"/>
      <c r="U48" s="2"/>
      <c r="V48" s="2"/>
      <c r="W48" s="2"/>
      <c r="X48" s="2"/>
      <c r="Y48" s="2"/>
    </row>
    <row r="49" spans="1:25" ht="13.4" customHeight="1">
      <c r="C49" s="2"/>
      <c r="D49" s="2"/>
      <c r="E49" s="2"/>
      <c r="F49" s="2"/>
      <c r="G49" s="2"/>
      <c r="H49" s="2"/>
      <c r="I49" s="2"/>
      <c r="J49" s="2"/>
      <c r="K49" s="2"/>
      <c r="L49" s="2"/>
    </row>
    <row r="50" spans="1:25" ht="13.4" customHeight="1">
      <c r="A50" s="1" t="s">
        <v>22</v>
      </c>
      <c r="B50" s="1"/>
      <c r="C50" s="2"/>
      <c r="D50" s="2"/>
      <c r="E50" s="2"/>
      <c r="F50" s="2"/>
      <c r="G50" s="2"/>
      <c r="H50" s="2"/>
      <c r="I50" s="2"/>
      <c r="J50" s="2"/>
      <c r="K50" s="2"/>
      <c r="L50" s="2"/>
    </row>
    <row r="51" spans="1:25" ht="13.4" customHeight="1">
      <c r="C51" s="4" t="s">
        <v>1</v>
      </c>
      <c r="D51" s="4" t="s">
        <v>2</v>
      </c>
      <c r="E51" s="4" t="s">
        <v>3</v>
      </c>
      <c r="F51" s="4" t="s">
        <v>4</v>
      </c>
      <c r="G51" s="4" t="s">
        <v>5</v>
      </c>
      <c r="H51" s="4" t="s">
        <v>6</v>
      </c>
      <c r="I51" s="4" t="s">
        <v>7</v>
      </c>
      <c r="J51" s="4" t="s">
        <v>8</v>
      </c>
      <c r="K51" s="4" t="s">
        <v>9</v>
      </c>
      <c r="L51" s="4" t="s">
        <v>10</v>
      </c>
      <c r="M51" s="4" t="s">
        <v>11</v>
      </c>
      <c r="O51" s="4"/>
      <c r="P51" s="4"/>
      <c r="Q51" s="4"/>
      <c r="R51" s="4"/>
      <c r="S51" s="4"/>
      <c r="T51" s="4"/>
      <c r="U51" s="4"/>
      <c r="V51" s="4"/>
      <c r="W51" s="4"/>
      <c r="X51" s="4"/>
      <c r="Y51" s="4"/>
    </row>
    <row r="52" spans="1:25" ht="13.4" customHeight="1">
      <c r="A52" t="s">
        <v>23</v>
      </c>
      <c r="C52" s="2">
        <v>-59.169134640000003</v>
      </c>
      <c r="D52" s="2">
        <v>-19.528507039999997</v>
      </c>
      <c r="E52" s="2">
        <v>-17.427220439999999</v>
      </c>
      <c r="F52" s="2">
        <v>-12.68547672</v>
      </c>
      <c r="G52" s="2">
        <v>-4.5085821199999998</v>
      </c>
      <c r="H52" s="2">
        <v>-7.70188468</v>
      </c>
      <c r="I52" s="2">
        <v>-1.5195860399999999</v>
      </c>
      <c r="J52" s="2">
        <v>-1.2939665199999999</v>
      </c>
      <c r="K52" s="2">
        <v>-1.1510609599999999</v>
      </c>
      <c r="L52" s="2">
        <f t="shared" ref="L52:L61" si="2">SUM(D52:K52)</f>
        <v>-65.816284519999982</v>
      </c>
      <c r="M52" s="2">
        <f t="shared" ref="M52:M61" si="3">SUM(C52:K52)</f>
        <v>-124.98541915999999</v>
      </c>
      <c r="O52" s="2"/>
      <c r="P52" s="2"/>
      <c r="Q52" s="2"/>
      <c r="R52" s="2"/>
      <c r="S52" s="2"/>
      <c r="T52" s="2"/>
      <c r="U52" s="2"/>
      <c r="V52" s="2"/>
      <c r="W52" s="2"/>
      <c r="X52" s="2"/>
      <c r="Y52" s="2"/>
    </row>
    <row r="53" spans="1:25" ht="13.4" customHeight="1">
      <c r="A53" t="s">
        <v>24</v>
      </c>
      <c r="C53" s="2">
        <v>-7.3006393599999999</v>
      </c>
      <c r="D53" s="2">
        <v>-0.96357519999999997</v>
      </c>
      <c r="E53" s="2">
        <v>-0.84987363999999999</v>
      </c>
      <c r="F53" s="2">
        <v>-0.54482316000000008</v>
      </c>
      <c r="G53" s="2">
        <v>-0.16450084000000001</v>
      </c>
      <c r="H53" s="2">
        <v>-0.25082904</v>
      </c>
      <c r="I53" s="2">
        <v>-6.4484E-2</v>
      </c>
      <c r="J53" s="2">
        <v>-0.10738644</v>
      </c>
      <c r="K53" s="2">
        <v>-0.14160216</v>
      </c>
      <c r="L53" s="2">
        <f t="shared" si="2"/>
        <v>-3.0870744800000005</v>
      </c>
      <c r="M53" s="2">
        <f t="shared" si="3"/>
        <v>-10.38771384</v>
      </c>
      <c r="O53" s="2"/>
      <c r="P53" s="2"/>
      <c r="Q53" s="2"/>
      <c r="R53" s="2"/>
      <c r="S53" s="2"/>
      <c r="T53" s="2"/>
      <c r="U53" s="2"/>
      <c r="V53" s="2"/>
      <c r="W53" s="2"/>
      <c r="X53" s="2"/>
      <c r="Y53" s="2"/>
    </row>
    <row r="54" spans="1:25" ht="13.4" customHeight="1">
      <c r="A54" t="s">
        <v>25</v>
      </c>
      <c r="C54" s="2">
        <v>0</v>
      </c>
      <c r="D54" s="2">
        <v>0</v>
      </c>
      <c r="E54" s="2">
        <v>0</v>
      </c>
      <c r="F54" s="2">
        <v>0</v>
      </c>
      <c r="G54" s="2">
        <v>0</v>
      </c>
      <c r="H54" s="2">
        <v>0</v>
      </c>
      <c r="I54" s="2">
        <v>0</v>
      </c>
      <c r="J54" s="2">
        <v>-1.0525200000000001E-3</v>
      </c>
      <c r="K54" s="2">
        <v>0</v>
      </c>
      <c r="L54" s="2">
        <f t="shared" si="2"/>
        <v>-1.0525200000000001E-3</v>
      </c>
      <c r="M54" s="2">
        <f t="shared" si="3"/>
        <v>-1.0525200000000001E-3</v>
      </c>
      <c r="O54" s="2"/>
      <c r="P54" s="2"/>
      <c r="Q54" s="2"/>
      <c r="R54" s="2"/>
      <c r="S54" s="2"/>
      <c r="T54" s="2"/>
      <c r="U54" s="2"/>
      <c r="V54" s="2"/>
      <c r="W54" s="2"/>
      <c r="X54" s="2"/>
      <c r="Y54" s="2"/>
    </row>
    <row r="55" spans="1:25" ht="13.4" customHeight="1">
      <c r="A55" t="s">
        <v>26</v>
      </c>
      <c r="C55" s="2">
        <v>-39.36107672</v>
      </c>
      <c r="D55" s="2">
        <v>0</v>
      </c>
      <c r="E55" s="2">
        <v>0</v>
      </c>
      <c r="F55" s="2">
        <v>0</v>
      </c>
      <c r="G55" s="2">
        <v>0</v>
      </c>
      <c r="H55" s="2">
        <v>0</v>
      </c>
      <c r="I55" s="2">
        <v>0</v>
      </c>
      <c r="J55" s="2">
        <v>0</v>
      </c>
      <c r="K55" s="2">
        <v>0</v>
      </c>
      <c r="L55" s="2">
        <f t="shared" si="2"/>
        <v>0</v>
      </c>
      <c r="M55" s="2">
        <f t="shared" si="3"/>
        <v>-39.36107672</v>
      </c>
      <c r="O55" s="2"/>
      <c r="P55" s="2"/>
      <c r="Q55" s="2"/>
      <c r="R55" s="2"/>
      <c r="S55" s="2"/>
      <c r="T55" s="2"/>
      <c r="U55" s="2"/>
      <c r="V55" s="2"/>
      <c r="W55" s="2"/>
      <c r="X55" s="2"/>
      <c r="Y55" s="2"/>
    </row>
    <row r="56" spans="1:25" ht="13.4" customHeight="1">
      <c r="A56" t="s">
        <v>27</v>
      </c>
      <c r="C56" s="2">
        <v>-19.892749519999999</v>
      </c>
      <c r="D56" s="2">
        <v>0</v>
      </c>
      <c r="E56" s="2">
        <v>0</v>
      </c>
      <c r="F56" s="2">
        <v>0</v>
      </c>
      <c r="G56" s="2">
        <v>0</v>
      </c>
      <c r="H56" s="2">
        <v>0</v>
      </c>
      <c r="I56" s="2">
        <v>0</v>
      </c>
      <c r="J56" s="2">
        <v>0</v>
      </c>
      <c r="K56" s="2">
        <v>0</v>
      </c>
      <c r="L56" s="2">
        <f t="shared" si="2"/>
        <v>0</v>
      </c>
      <c r="M56" s="2">
        <f t="shared" si="3"/>
        <v>-19.892749519999999</v>
      </c>
      <c r="O56" s="2"/>
      <c r="P56" s="2"/>
      <c r="Q56" s="2"/>
      <c r="R56" s="2"/>
      <c r="S56" s="2"/>
      <c r="T56" s="2"/>
      <c r="U56" s="2"/>
      <c r="V56" s="2"/>
      <c r="W56" s="2"/>
      <c r="X56" s="2"/>
      <c r="Y56" s="2"/>
    </row>
    <row r="57" spans="1:25" ht="13.4" customHeight="1">
      <c r="A57" t="s">
        <v>28</v>
      </c>
      <c r="C57" s="2">
        <v>-3.9885294399999998</v>
      </c>
      <c r="D57" s="2">
        <v>-0.89803867999999998</v>
      </c>
      <c r="E57" s="2">
        <v>-0.94462396000000004</v>
      </c>
      <c r="F57" s="2">
        <v>-0.54877255999999996</v>
      </c>
      <c r="G57" s="2">
        <v>-0.18845203999999999</v>
      </c>
      <c r="H57" s="2">
        <v>-0.25714612000000003</v>
      </c>
      <c r="I57" s="2">
        <v>-6.3170800000000001E-3</v>
      </c>
      <c r="J57" s="2">
        <v>-5.15872E-2</v>
      </c>
      <c r="K57" s="2">
        <v>-5.2724E-4</v>
      </c>
      <c r="L57" s="2">
        <f t="shared" si="2"/>
        <v>-2.8954648800000005</v>
      </c>
      <c r="M57" s="2">
        <f t="shared" si="3"/>
        <v>-6.8839943199999993</v>
      </c>
      <c r="O57" s="2"/>
      <c r="P57" s="2"/>
      <c r="Q57" s="2"/>
      <c r="R57" s="2"/>
      <c r="S57" s="2"/>
      <c r="T57" s="2"/>
      <c r="U57" s="2"/>
      <c r="V57" s="2"/>
      <c r="W57" s="2"/>
      <c r="X57" s="2"/>
      <c r="Y57" s="2"/>
    </row>
    <row r="58" spans="1:25" ht="13.4" customHeight="1">
      <c r="A58" t="s">
        <v>29</v>
      </c>
      <c r="C58" s="2">
        <v>-5.0263259200000006</v>
      </c>
      <c r="D58" s="2">
        <v>-4.3341146799999999</v>
      </c>
      <c r="E58" s="2">
        <v>-3.1978771999999998</v>
      </c>
      <c r="F58" s="2">
        <v>-0.86303308000000001</v>
      </c>
      <c r="G58" s="2">
        <v>-0.14923439999999999</v>
      </c>
      <c r="H58" s="2">
        <v>-0.23793223999999999</v>
      </c>
      <c r="I58" s="2">
        <v>-3.3163200000000004E-2</v>
      </c>
      <c r="J58" s="2">
        <v>-2.4741080000000002E-2</v>
      </c>
      <c r="K58" s="2">
        <v>-0.15949892000000002</v>
      </c>
      <c r="L58" s="2">
        <f t="shared" si="2"/>
        <v>-8.9995947999999988</v>
      </c>
      <c r="M58" s="2">
        <f t="shared" si="3"/>
        <v>-14.02592072</v>
      </c>
      <c r="O58" s="2"/>
      <c r="P58" s="2"/>
      <c r="Q58" s="2"/>
      <c r="R58" s="2"/>
      <c r="S58" s="2"/>
      <c r="T58" s="2"/>
      <c r="U58" s="2"/>
      <c r="V58" s="2"/>
      <c r="W58" s="2"/>
      <c r="X58" s="2"/>
      <c r="Y58" s="2"/>
    </row>
    <row r="59" spans="1:25" ht="13.4" customHeight="1">
      <c r="A59" t="s">
        <v>30</v>
      </c>
      <c r="C59" s="2">
        <v>-60.312878919999996</v>
      </c>
      <c r="D59" s="2">
        <v>-1.4654841599999999</v>
      </c>
      <c r="E59" s="2">
        <v>-0.59718651999999994</v>
      </c>
      <c r="F59" s="2">
        <v>-0.69396543999999993</v>
      </c>
      <c r="G59" s="2">
        <v>-0.25076436000000002</v>
      </c>
      <c r="H59" s="2">
        <v>-0.31053063999999997</v>
      </c>
      <c r="I59" s="2">
        <v>-0.16856391999999998</v>
      </c>
      <c r="J59" s="2">
        <v>-9.9344559999999998E-2</v>
      </c>
      <c r="K59" s="2">
        <v>-0.13956180000000001</v>
      </c>
      <c r="L59" s="2">
        <f t="shared" si="2"/>
        <v>-3.7254014000000004</v>
      </c>
      <c r="M59" s="2">
        <f t="shared" si="3"/>
        <v>-64.038280319999998</v>
      </c>
      <c r="O59" s="2"/>
      <c r="P59" s="2"/>
      <c r="Q59" s="2"/>
      <c r="R59" s="2"/>
      <c r="S59" s="2"/>
      <c r="T59" s="2"/>
      <c r="U59" s="2"/>
      <c r="V59" s="2"/>
      <c r="W59" s="2"/>
      <c r="X59" s="2"/>
      <c r="Y59" s="2"/>
    </row>
    <row r="60" spans="1:25" ht="13.4" customHeight="1">
      <c r="A60" t="s">
        <v>31</v>
      </c>
      <c r="C60" s="2">
        <v>-5.7864511600000004</v>
      </c>
      <c r="D60" s="2">
        <v>-0.22056075999999999</v>
      </c>
      <c r="E60" s="2">
        <v>-0.61720399999999997</v>
      </c>
      <c r="F60" s="2">
        <v>-0.23608984</v>
      </c>
      <c r="G60" s="2">
        <v>-0.10422692</v>
      </c>
      <c r="H60" s="2">
        <v>-0.29320424</v>
      </c>
      <c r="I60" s="2">
        <v>-1.0527159999999999E-2</v>
      </c>
      <c r="J60" s="2">
        <v>-3.0268279999999998E-2</v>
      </c>
      <c r="K60" s="2">
        <v>-6.8423600000000005E-3</v>
      </c>
      <c r="L60" s="2">
        <f t="shared" si="2"/>
        <v>-1.5189235600000004</v>
      </c>
      <c r="M60" s="2">
        <f t="shared" si="3"/>
        <v>-7.3053747199999997</v>
      </c>
      <c r="O60" s="2"/>
      <c r="P60" s="2"/>
      <c r="Q60" s="2"/>
      <c r="R60" s="2"/>
      <c r="S60" s="2"/>
      <c r="T60" s="2"/>
      <c r="U60" s="2"/>
      <c r="V60" s="2"/>
      <c r="W60" s="2"/>
      <c r="X60" s="2"/>
      <c r="Y60" s="2"/>
    </row>
    <row r="61" spans="1:25" ht="13.4" customHeight="1">
      <c r="A61" t="s">
        <v>32</v>
      </c>
      <c r="C61" s="2">
        <v>-200.83776215999998</v>
      </c>
      <c r="D61" s="2">
        <v>-27.410280520000001</v>
      </c>
      <c r="E61" s="2">
        <v>-23.633985760000002</v>
      </c>
      <c r="F61" s="2">
        <v>-15.572162759999999</v>
      </c>
      <c r="G61" s="2">
        <v>-5.3657587199999996</v>
      </c>
      <c r="H61" s="2">
        <v>-9.0515289200000009</v>
      </c>
      <c r="I61" s="2">
        <v>-1.8026413999999999</v>
      </c>
      <c r="J61" s="2">
        <v>-1.6083446399999999</v>
      </c>
      <c r="K61" s="2">
        <v>-1.5990934400000001</v>
      </c>
      <c r="L61" s="2">
        <f t="shared" si="2"/>
        <v>-86.043796159999999</v>
      </c>
      <c r="M61" s="2">
        <f t="shared" si="3"/>
        <v>-286.88155831999995</v>
      </c>
      <c r="O61" s="2"/>
      <c r="P61" s="2"/>
      <c r="Q61" s="2"/>
      <c r="R61" s="2"/>
      <c r="S61" s="2"/>
      <c r="T61" s="2"/>
      <c r="U61" s="2"/>
      <c r="V61" s="2"/>
      <c r="W61" s="2"/>
      <c r="X61" s="2"/>
      <c r="Y61" s="2"/>
    </row>
    <row r="62" spans="1:25" ht="13.4" customHeight="1">
      <c r="C62" s="2"/>
      <c r="D62" s="2"/>
      <c r="E62" s="2"/>
      <c r="F62" s="2"/>
      <c r="G62" s="2"/>
      <c r="H62" s="2"/>
      <c r="I62" s="2"/>
      <c r="J62" s="2"/>
      <c r="K62" s="2"/>
      <c r="L62" s="2"/>
      <c r="M62" s="2"/>
    </row>
    <row r="63" spans="1:25" ht="13.4" customHeight="1">
      <c r="C63" s="2"/>
      <c r="D63" s="2"/>
      <c r="E63" s="2"/>
      <c r="F63" s="2"/>
      <c r="G63" s="2"/>
      <c r="H63" s="2"/>
      <c r="I63" s="2"/>
      <c r="J63" s="2"/>
      <c r="K63" s="2"/>
      <c r="L63" s="2"/>
    </row>
    <row r="64" spans="1:25" ht="13.4" customHeight="1">
      <c r="A64" s="1" t="s">
        <v>33</v>
      </c>
      <c r="B64" s="1"/>
      <c r="C64" s="2"/>
      <c r="D64" s="2"/>
      <c r="E64" s="2"/>
      <c r="F64" s="2"/>
      <c r="G64" s="2"/>
      <c r="H64" s="2"/>
      <c r="I64" s="2"/>
      <c r="J64" s="2"/>
      <c r="K64" s="2"/>
      <c r="L64" s="2"/>
    </row>
    <row r="65" spans="1:25" ht="13.4" customHeight="1">
      <c r="C65" s="4" t="s">
        <v>1</v>
      </c>
      <c r="D65" s="4" t="s">
        <v>2</v>
      </c>
      <c r="E65" s="4" t="s">
        <v>3</v>
      </c>
      <c r="F65" s="4" t="s">
        <v>4</v>
      </c>
      <c r="G65" s="4" t="s">
        <v>5</v>
      </c>
      <c r="H65" s="4" t="s">
        <v>6</v>
      </c>
      <c r="I65" s="4" t="s">
        <v>7</v>
      </c>
      <c r="J65" s="4" t="s">
        <v>8</v>
      </c>
      <c r="K65" s="4" t="s">
        <v>9</v>
      </c>
      <c r="L65" s="4" t="s">
        <v>10</v>
      </c>
      <c r="M65" s="4" t="s">
        <v>11</v>
      </c>
      <c r="O65" s="53"/>
      <c r="P65" s="53"/>
      <c r="Q65" s="53"/>
      <c r="R65" s="53"/>
      <c r="S65" s="53"/>
      <c r="T65" s="53"/>
      <c r="U65" s="53"/>
      <c r="V65" s="53"/>
      <c r="W65" s="53"/>
      <c r="X65" s="53"/>
      <c r="Y65" s="4"/>
    </row>
    <row r="66" spans="1:25" ht="13.4" customHeight="1">
      <c r="A66" t="s">
        <v>21</v>
      </c>
      <c r="C66" s="2">
        <f t="shared" ref="C66:M66" si="4">C48</f>
        <v>-97.037577280000008</v>
      </c>
      <c r="D66" s="2">
        <f t="shared" si="4"/>
        <v>-32.223168319999999</v>
      </c>
      <c r="E66" s="2">
        <f t="shared" si="4"/>
        <v>-24.611576920000001</v>
      </c>
      <c r="F66" s="2">
        <f t="shared" si="4"/>
        <v>-23.093161000000002</v>
      </c>
      <c r="G66" s="2">
        <f t="shared" si="4"/>
        <v>-7.3609073999999994</v>
      </c>
      <c r="H66" s="2">
        <f t="shared" si="4"/>
        <v>-12.02953136</v>
      </c>
      <c r="I66" s="2">
        <f t="shared" si="4"/>
        <v>-2.7957008799999996</v>
      </c>
      <c r="J66" s="2">
        <f t="shared" si="4"/>
        <v>-2.6667838399999999</v>
      </c>
      <c r="K66" s="2">
        <f t="shared" si="4"/>
        <v>-1.8853592800000001</v>
      </c>
      <c r="L66" s="2">
        <f t="shared" si="4"/>
        <v>-106.66618899999999</v>
      </c>
      <c r="M66" s="2">
        <f t="shared" si="4"/>
        <v>-203.70376628</v>
      </c>
      <c r="O66" s="2"/>
      <c r="P66" s="2"/>
      <c r="Q66" s="2"/>
      <c r="R66" s="2"/>
      <c r="S66" s="2"/>
      <c r="T66" s="2"/>
      <c r="U66" s="2"/>
      <c r="V66" s="2"/>
      <c r="W66" s="2"/>
      <c r="X66" s="2"/>
      <c r="Y66" s="2"/>
    </row>
    <row r="67" spans="1:25" ht="13.4" customHeight="1">
      <c r="A67" t="s">
        <v>32</v>
      </c>
      <c r="C67" s="2">
        <f t="shared" ref="C67:M67" si="5">C61</f>
        <v>-200.83776215999998</v>
      </c>
      <c r="D67" s="2">
        <f t="shared" si="5"/>
        <v>-27.410280520000001</v>
      </c>
      <c r="E67" s="2">
        <f t="shared" si="5"/>
        <v>-23.633985760000002</v>
      </c>
      <c r="F67" s="2">
        <f t="shared" si="5"/>
        <v>-15.572162759999999</v>
      </c>
      <c r="G67" s="2">
        <f t="shared" si="5"/>
        <v>-5.3657587199999996</v>
      </c>
      <c r="H67" s="2">
        <f t="shared" si="5"/>
        <v>-9.0515289200000009</v>
      </c>
      <c r="I67" s="2">
        <f t="shared" si="5"/>
        <v>-1.8026413999999999</v>
      </c>
      <c r="J67" s="2">
        <f t="shared" si="5"/>
        <v>-1.6083446399999999</v>
      </c>
      <c r="K67" s="2">
        <f t="shared" si="5"/>
        <v>-1.5990934400000001</v>
      </c>
      <c r="L67" s="2">
        <f t="shared" si="5"/>
        <v>-86.043796159999999</v>
      </c>
      <c r="M67" s="2">
        <f t="shared" si="5"/>
        <v>-286.88155831999995</v>
      </c>
      <c r="O67" s="2"/>
      <c r="P67" s="2"/>
      <c r="Q67" s="2"/>
      <c r="R67" s="2"/>
      <c r="S67" s="2"/>
      <c r="T67" s="2"/>
      <c r="U67" s="2"/>
      <c r="V67" s="2"/>
      <c r="W67" s="2"/>
      <c r="X67" s="2"/>
      <c r="Y67" s="2"/>
    </row>
    <row r="68" spans="1:25" ht="13.4" customHeight="1">
      <c r="A68" t="s">
        <v>34</v>
      </c>
      <c r="C68" s="2">
        <f t="shared" ref="C68:M68" si="6">C66-C67</f>
        <v>103.80018487999997</v>
      </c>
      <c r="D68" s="2">
        <f t="shared" si="6"/>
        <v>-4.8128877999999986</v>
      </c>
      <c r="E68" s="2">
        <f t="shared" si="6"/>
        <v>-0.97759115999999935</v>
      </c>
      <c r="F68" s="2">
        <f t="shared" si="6"/>
        <v>-7.5209982400000026</v>
      </c>
      <c r="G68" s="2">
        <f t="shared" si="6"/>
        <v>-1.9951486799999998</v>
      </c>
      <c r="H68" s="2">
        <f t="shared" si="6"/>
        <v>-2.9780024399999991</v>
      </c>
      <c r="I68" s="2">
        <f t="shared" si="6"/>
        <v>-0.99305947999999966</v>
      </c>
      <c r="J68" s="2">
        <f t="shared" si="6"/>
        <v>-1.0584392</v>
      </c>
      <c r="K68" s="2">
        <f t="shared" si="6"/>
        <v>-0.28626583999999999</v>
      </c>
      <c r="L68" s="2">
        <f t="shared" si="6"/>
        <v>-20.622392839999989</v>
      </c>
      <c r="M68" s="2">
        <f t="shared" si="6"/>
        <v>83.177792039999957</v>
      </c>
      <c r="O68" s="2"/>
      <c r="P68" s="2"/>
      <c r="Q68" s="2"/>
      <c r="R68" s="2"/>
      <c r="S68" s="2"/>
      <c r="T68" s="2"/>
      <c r="U68" s="2"/>
      <c r="V68" s="2"/>
      <c r="W68" s="2"/>
      <c r="X68" s="2"/>
      <c r="Y68" s="2"/>
    </row>
    <row r="69" spans="1:25" ht="13.4" customHeight="1">
      <c r="C69" s="2"/>
      <c r="D69" s="2"/>
      <c r="E69" s="2"/>
      <c r="F69" s="2"/>
      <c r="G69" s="2"/>
      <c r="H69" s="2"/>
      <c r="I69" s="2"/>
      <c r="J69" s="2"/>
      <c r="K69" s="2"/>
      <c r="L69" s="2"/>
    </row>
    <row r="70" spans="1:25" ht="13.4" customHeight="1">
      <c r="C70" s="2"/>
      <c r="D70" s="2"/>
      <c r="E70" s="2"/>
      <c r="F70" s="2"/>
      <c r="G70" s="2"/>
      <c r="H70" s="2"/>
      <c r="I70" s="2"/>
      <c r="J70" s="2"/>
      <c r="K70" s="2"/>
      <c r="L70" s="2"/>
    </row>
    <row r="71" spans="1:25" ht="15.5">
      <c r="A71" s="6" t="s">
        <v>337</v>
      </c>
      <c r="B71" s="6"/>
      <c r="C71" s="24"/>
    </row>
    <row r="72" spans="1:25" ht="13.4" customHeight="1">
      <c r="A72" s="28" t="s">
        <v>336</v>
      </c>
      <c r="B72" s="27"/>
      <c r="C72" s="26"/>
    </row>
    <row r="73" spans="1:25" ht="13.4" customHeight="1">
      <c r="A73" t="s">
        <v>335</v>
      </c>
      <c r="C73" s="23">
        <v>-1.070748E-2</v>
      </c>
    </row>
    <row r="74" spans="1:25" ht="13.4" customHeight="1">
      <c r="A74" t="s">
        <v>334</v>
      </c>
      <c r="C74" s="23">
        <v>-1.0305679999999999E-2</v>
      </c>
    </row>
    <row r="75" spans="1:25" ht="13.4" customHeight="1">
      <c r="A75" t="s">
        <v>333</v>
      </c>
      <c r="C75" s="23">
        <v>-8.9375999999999987E-3</v>
      </c>
    </row>
    <row r="76" spans="1:25" ht="13.4" customHeight="1">
      <c r="A76" t="s">
        <v>332</v>
      </c>
      <c r="C76" s="23">
        <v>-6.8933200000000005E-3</v>
      </c>
    </row>
    <row r="77" spans="1:25" ht="13.4" customHeight="1">
      <c r="A77" t="s">
        <v>331</v>
      </c>
      <c r="C77" s="23">
        <v>-2.0287960000000001E-2</v>
      </c>
    </row>
    <row r="78" spans="1:25" ht="13.4" customHeight="1">
      <c r="A78" t="s">
        <v>330</v>
      </c>
      <c r="C78" s="23">
        <v>-0.121226</v>
      </c>
    </row>
    <row r="79" spans="1:25" ht="13.4" customHeight="1">
      <c r="A79" t="s">
        <v>329</v>
      </c>
      <c r="C79" s="23">
        <v>-7.6871200000000004E-3</v>
      </c>
    </row>
    <row r="80" spans="1:25" ht="13.4" customHeight="1">
      <c r="A80" t="s">
        <v>328</v>
      </c>
      <c r="C80" s="23">
        <v>-1.1614959999999999E-2</v>
      </c>
    </row>
    <row r="81" spans="1:3" ht="13.4" customHeight="1">
      <c r="A81" t="s">
        <v>327</v>
      </c>
      <c r="C81" s="23">
        <v>-8.8317599999999993E-3</v>
      </c>
    </row>
    <row r="82" spans="1:3" ht="13.4" customHeight="1">
      <c r="A82" t="s">
        <v>326</v>
      </c>
      <c r="C82" s="23">
        <v>-1.442364E-2</v>
      </c>
    </row>
    <row r="83" spans="1:3" ht="13.4" customHeight="1">
      <c r="A83" t="s">
        <v>325</v>
      </c>
      <c r="C83" s="23">
        <v>-1.3083000000000001E-2</v>
      </c>
    </row>
    <row r="84" spans="1:3" ht="13.4" customHeight="1">
      <c r="C84" s="26"/>
    </row>
    <row r="85" spans="1:3" ht="15.5">
      <c r="A85" s="6" t="s">
        <v>324</v>
      </c>
      <c r="B85" s="6"/>
    </row>
    <row r="86" spans="1:3" ht="13.4" customHeight="1">
      <c r="A86" t="s">
        <v>2</v>
      </c>
      <c r="C86" s="25">
        <v>-2.3951200000000001E-3</v>
      </c>
    </row>
    <row r="87" spans="1:3" ht="13.4" customHeight="1">
      <c r="A87" t="s">
        <v>3</v>
      </c>
      <c r="C87" s="25">
        <v>-3.5182E-3</v>
      </c>
    </row>
    <row r="88" spans="1:3" ht="13.4" customHeight="1">
      <c r="A88" t="s">
        <v>4</v>
      </c>
      <c r="C88" s="25">
        <v>3.3261199999999997E-3</v>
      </c>
    </row>
    <row r="89" spans="1:3" ht="13.4" customHeight="1">
      <c r="A89" t="s">
        <v>5</v>
      </c>
      <c r="C89" s="25">
        <v>-2.2383199999999998E-3</v>
      </c>
    </row>
    <row r="90" spans="1:3" ht="13.4" customHeight="1">
      <c r="A90" t="s">
        <v>6</v>
      </c>
      <c r="C90" s="25">
        <v>1.6213120000000001E-2</v>
      </c>
    </row>
    <row r="91" spans="1:3" ht="13.4" customHeight="1">
      <c r="A91" t="s">
        <v>7</v>
      </c>
      <c r="C91" s="25">
        <v>-1.6072E-3</v>
      </c>
    </row>
    <row r="92" spans="1:3" ht="13.4" customHeight="1">
      <c r="A92" t="s">
        <v>8</v>
      </c>
      <c r="C92" s="25">
        <v>8.0693199999999996E-3</v>
      </c>
    </row>
    <row r="93" spans="1:3" ht="13.4" customHeight="1">
      <c r="A93" t="s">
        <v>9</v>
      </c>
      <c r="C93" s="25">
        <v>-6.30336E-3</v>
      </c>
    </row>
    <row r="94" spans="1:3" ht="13.4" customHeight="1">
      <c r="A94" t="s">
        <v>321</v>
      </c>
      <c r="C94" s="25">
        <v>1.23872E-3</v>
      </c>
    </row>
    <row r="97" spans="1:21" ht="15.5">
      <c r="A97" s="6" t="s">
        <v>323</v>
      </c>
      <c r="B97" s="6"/>
      <c r="J97" s="24"/>
    </row>
    <row r="98" spans="1:21" ht="13.4" customHeight="1">
      <c r="A98" s="3" t="s">
        <v>322</v>
      </c>
      <c r="B98" s="3"/>
      <c r="C98" s="4" t="s">
        <v>321</v>
      </c>
      <c r="D98" s="4" t="s">
        <v>2</v>
      </c>
      <c r="E98" s="4" t="s">
        <v>3</v>
      </c>
      <c r="F98" s="4" t="s">
        <v>4</v>
      </c>
      <c r="G98" s="4" t="s">
        <v>5</v>
      </c>
      <c r="H98" s="4" t="s">
        <v>6</v>
      </c>
      <c r="I98" s="4" t="s">
        <v>7</v>
      </c>
      <c r="J98" s="4" t="s">
        <v>8</v>
      </c>
      <c r="K98" s="4" t="s">
        <v>9</v>
      </c>
      <c r="M98" s="4"/>
      <c r="N98" s="4"/>
      <c r="O98" s="4"/>
      <c r="P98" s="4"/>
      <c r="Q98" s="4"/>
      <c r="R98" s="4"/>
      <c r="S98" s="4"/>
      <c r="T98" s="4"/>
      <c r="U98" s="4"/>
    </row>
    <row r="99" spans="1:21" ht="13.4" customHeight="1">
      <c r="A99" t="s">
        <v>35</v>
      </c>
      <c r="B99" t="s">
        <v>320</v>
      </c>
      <c r="C99" s="35">
        <v>2.3127999999999999E-4</v>
      </c>
      <c r="D99" s="35">
        <v>1.7248E-4</v>
      </c>
      <c r="E99" s="35">
        <v>2.0971999999999999E-4</v>
      </c>
      <c r="F99" s="35">
        <v>2.1560000000000001E-4</v>
      </c>
      <c r="G99" s="35">
        <v>4.8411999999999994E-4</v>
      </c>
      <c r="H99" s="35">
        <v>2.5284E-4</v>
      </c>
      <c r="I99" s="35">
        <v>8.5260000000000002E-4</v>
      </c>
      <c r="J99" s="35">
        <v>5.2724E-4</v>
      </c>
      <c r="K99" s="35">
        <v>3.9199999999999997E-6</v>
      </c>
    </row>
    <row r="100" spans="1:21" ht="13.4" customHeight="1">
      <c r="A100" t="s">
        <v>36</v>
      </c>
      <c r="B100" t="s">
        <v>320</v>
      </c>
      <c r="C100" s="35">
        <v>2.5479999999999997E-5</v>
      </c>
      <c r="D100" s="35">
        <v>2.7439999999999998E-5</v>
      </c>
      <c r="E100" s="35">
        <v>2.156E-5</v>
      </c>
      <c r="F100" s="35">
        <v>2.5479999999999997E-5</v>
      </c>
      <c r="G100" s="35">
        <v>4.3120000000000001E-5</v>
      </c>
      <c r="H100" s="35">
        <v>2.156E-5</v>
      </c>
      <c r="I100" s="35">
        <v>3.1359999999999998E-5</v>
      </c>
      <c r="J100" s="35">
        <v>1.1760000000000001E-5</v>
      </c>
      <c r="K100" s="35">
        <v>1.9599999999999999E-6</v>
      </c>
    </row>
    <row r="101" spans="1:21" ht="13.4" customHeight="1">
      <c r="A101" t="s">
        <v>37</v>
      </c>
      <c r="B101" t="s">
        <v>320</v>
      </c>
      <c r="C101" s="35">
        <v>6.8599999999999987E-5</v>
      </c>
      <c r="D101" s="35">
        <v>3.5280000000000001E-5</v>
      </c>
      <c r="E101" s="35">
        <v>6.4679999999999997E-5</v>
      </c>
      <c r="F101" s="35">
        <v>1.0583999999999999E-4</v>
      </c>
      <c r="G101" s="35">
        <v>1.862E-4</v>
      </c>
      <c r="H101" s="35">
        <v>4.8999999999999998E-5</v>
      </c>
      <c r="I101" s="35">
        <v>2.6068E-4</v>
      </c>
      <c r="J101" s="35">
        <v>3.9200000000000004E-5</v>
      </c>
      <c r="K101" s="35">
        <v>1.9599999999999999E-6</v>
      </c>
    </row>
    <row r="102" spans="1:21" ht="13.4" customHeight="1">
      <c r="A102" t="s">
        <v>38</v>
      </c>
      <c r="B102" t="s">
        <v>320</v>
      </c>
      <c r="C102" s="35">
        <v>0</v>
      </c>
      <c r="D102" s="35">
        <v>0</v>
      </c>
      <c r="E102" s="35">
        <v>0</v>
      </c>
      <c r="F102" s="35">
        <v>0</v>
      </c>
      <c r="G102" s="35">
        <v>-1.9599999999999999E-6</v>
      </c>
      <c r="H102" s="35">
        <v>0</v>
      </c>
      <c r="I102" s="35">
        <v>-2.5479999999999997E-5</v>
      </c>
      <c r="J102" s="35">
        <v>-3.9199999999999997E-6</v>
      </c>
      <c r="K102" s="35">
        <v>0</v>
      </c>
    </row>
    <row r="103" spans="1:21" ht="13.4" customHeight="1">
      <c r="A103" t="s">
        <v>39</v>
      </c>
      <c r="B103" t="s">
        <v>320</v>
      </c>
      <c r="C103" s="35">
        <v>1.9600000000000002E-5</v>
      </c>
      <c r="D103" s="35">
        <v>1.1760000000000001E-5</v>
      </c>
      <c r="E103" s="35">
        <v>1.7640000000000001E-5</v>
      </c>
      <c r="F103" s="35">
        <v>9.800000000000001E-6</v>
      </c>
      <c r="G103" s="35">
        <v>5.4879999999999996E-5</v>
      </c>
      <c r="H103" s="35">
        <v>2.156E-5</v>
      </c>
      <c r="I103" s="35">
        <v>1.8816000000000001E-4</v>
      </c>
      <c r="J103" s="35">
        <v>2.156E-5</v>
      </c>
      <c r="K103" s="35">
        <v>0</v>
      </c>
    </row>
    <row r="104" spans="1:21" ht="13.4" customHeight="1">
      <c r="A104" t="s">
        <v>40</v>
      </c>
      <c r="B104" t="s">
        <v>320</v>
      </c>
      <c r="C104" s="35">
        <v>9.800000000000001E-6</v>
      </c>
      <c r="D104" s="35">
        <v>1.9599999999999999E-6</v>
      </c>
      <c r="E104" s="35">
        <v>1.9599999999999999E-6</v>
      </c>
      <c r="F104" s="35">
        <v>3.9199999999999997E-6</v>
      </c>
      <c r="G104" s="35">
        <v>3.5280000000000001E-5</v>
      </c>
      <c r="H104" s="35">
        <v>3.1359999999999998E-5</v>
      </c>
      <c r="I104" s="35">
        <v>5.4879999999999996E-5</v>
      </c>
      <c r="J104" s="35">
        <v>0</v>
      </c>
      <c r="K104" s="35">
        <v>0</v>
      </c>
    </row>
    <row r="105" spans="1:21" ht="13.4" customHeight="1">
      <c r="A105" t="s">
        <v>41</v>
      </c>
      <c r="B105" t="s">
        <v>320</v>
      </c>
      <c r="C105" s="35">
        <v>4.8999999999999998E-5</v>
      </c>
      <c r="D105" s="35">
        <v>3.9200000000000004E-5</v>
      </c>
      <c r="E105" s="35">
        <v>4.3120000000000001E-5</v>
      </c>
      <c r="F105" s="35">
        <v>5.6839999999999998E-5</v>
      </c>
      <c r="G105" s="35">
        <v>1.0388E-4</v>
      </c>
      <c r="H105" s="35">
        <v>4.3120000000000001E-5</v>
      </c>
      <c r="I105" s="35">
        <v>1.6267999999999998E-4</v>
      </c>
      <c r="J105" s="35">
        <v>5.4879999999999996E-5</v>
      </c>
      <c r="K105" s="35">
        <v>1.9599999999999999E-6</v>
      </c>
    </row>
    <row r="106" spans="1:21" ht="13.4" customHeight="1">
      <c r="A106" t="s">
        <v>42</v>
      </c>
      <c r="B106" t="s">
        <v>319</v>
      </c>
      <c r="C106" s="35">
        <v>1.3347599999999999E-3</v>
      </c>
      <c r="D106" s="35">
        <v>1.49548E-3</v>
      </c>
      <c r="E106" s="35">
        <v>5.8799999999999999E-5</v>
      </c>
      <c r="F106" s="35">
        <v>4.1297199999999999E-3</v>
      </c>
      <c r="G106" s="35">
        <v>6.4679999999999997E-5</v>
      </c>
      <c r="H106" s="35">
        <v>3.4887999999999998E-4</v>
      </c>
      <c r="I106" s="35">
        <v>7.0560000000000002E-5</v>
      </c>
      <c r="J106" s="35">
        <v>3.8219999999999997E-4</v>
      </c>
      <c r="K106" s="35">
        <v>0</v>
      </c>
    </row>
    <row r="107" spans="1:21" ht="13.4" customHeight="1">
      <c r="A107" t="s">
        <v>43</v>
      </c>
      <c r="B107" t="s">
        <v>319</v>
      </c>
      <c r="C107" s="35">
        <v>1.4993999999999999E-3</v>
      </c>
      <c r="D107" s="35">
        <v>3.9200000000000004E-5</v>
      </c>
      <c r="E107" s="35">
        <v>4.0964000000000001E-4</v>
      </c>
      <c r="F107" s="35">
        <v>2.2853599999999997E-3</v>
      </c>
      <c r="G107" s="35">
        <v>9.0355999999999998E-4</v>
      </c>
      <c r="H107" s="35">
        <v>5.4291999999999995E-3</v>
      </c>
      <c r="I107" s="35">
        <v>7.4480000000000005E-5</v>
      </c>
      <c r="J107" s="35">
        <v>7.4891599999999999E-3</v>
      </c>
      <c r="K107" s="35">
        <v>0</v>
      </c>
    </row>
    <row r="108" spans="1:21" ht="13.4" customHeight="1">
      <c r="A108" t="s">
        <v>44</v>
      </c>
      <c r="B108" t="s">
        <v>319</v>
      </c>
      <c r="C108" s="35">
        <v>1.7443999999999999E-3</v>
      </c>
      <c r="D108" s="35">
        <v>2.156E-5</v>
      </c>
      <c r="E108" s="35">
        <v>2.94E-5</v>
      </c>
      <c r="F108" s="35">
        <v>2.5087999999999998E-4</v>
      </c>
      <c r="G108" s="35">
        <v>2.2344000000000002E-4</v>
      </c>
      <c r="H108" s="35">
        <v>1.096228E-2</v>
      </c>
      <c r="I108" s="35">
        <v>1.0446800000000001E-3</v>
      </c>
      <c r="J108" s="35">
        <v>5.9584000000000004E-4</v>
      </c>
      <c r="K108" s="35">
        <v>0</v>
      </c>
    </row>
    <row r="109" spans="1:21" ht="13.4" customHeight="1">
      <c r="A109" t="s">
        <v>45</v>
      </c>
      <c r="B109" t="s">
        <v>319</v>
      </c>
      <c r="C109" s="35">
        <v>4.0964000000000001E-4</v>
      </c>
      <c r="D109" s="35">
        <v>9.9959999999999998E-5</v>
      </c>
      <c r="E109" s="35">
        <v>8.8200000000000003E-5</v>
      </c>
      <c r="F109" s="35">
        <v>3.5476000000000003E-4</v>
      </c>
      <c r="G109" s="35">
        <v>4.2531999999999997E-4</v>
      </c>
      <c r="H109" s="35">
        <v>1.47E-3</v>
      </c>
      <c r="I109" s="35">
        <v>4.4883999999999999E-4</v>
      </c>
      <c r="J109" s="35">
        <v>3.00468E-3</v>
      </c>
      <c r="K109" s="35">
        <v>7.8399999999999995E-6</v>
      </c>
    </row>
    <row r="110" spans="1:21" ht="13.4" customHeight="1">
      <c r="A110" t="s">
        <v>46</v>
      </c>
      <c r="B110" t="s">
        <v>319</v>
      </c>
      <c r="C110" s="35">
        <v>1.7640000000000001E-5</v>
      </c>
      <c r="D110" s="35">
        <v>7.8399999999999995E-6</v>
      </c>
      <c r="E110" s="35">
        <v>1.1760000000000001E-5</v>
      </c>
      <c r="F110" s="35">
        <v>1.5679999999999999E-5</v>
      </c>
      <c r="G110" s="35">
        <v>9.800000000000001E-6</v>
      </c>
      <c r="H110" s="35">
        <v>5.8799999999999999E-5</v>
      </c>
      <c r="I110" s="35">
        <v>1.7640000000000001E-5</v>
      </c>
      <c r="J110" s="35">
        <v>1.3719999999999999E-5</v>
      </c>
      <c r="K110" s="35">
        <v>3.9199999999999997E-6</v>
      </c>
    </row>
    <row r="111" spans="1:21" ht="13.4" customHeight="1">
      <c r="A111" t="s">
        <v>47</v>
      </c>
      <c r="B111" t="s">
        <v>319</v>
      </c>
      <c r="C111" s="35">
        <v>1.5092E-4</v>
      </c>
      <c r="D111" s="35">
        <v>2.7439999999999998E-5</v>
      </c>
      <c r="E111" s="35">
        <v>2.5479999999999997E-5</v>
      </c>
      <c r="F111" s="35">
        <v>1.3328E-4</v>
      </c>
      <c r="G111" s="35">
        <v>1.1172000000000001E-4</v>
      </c>
      <c r="H111" s="35">
        <v>6.8011999999999999E-4</v>
      </c>
      <c r="I111" s="35">
        <v>4.7040000000000004E-5</v>
      </c>
      <c r="J111" s="35">
        <v>1.7248E-4</v>
      </c>
      <c r="K111" s="35">
        <v>7.8399999999999995E-6</v>
      </c>
    </row>
    <row r="112" spans="1:21" ht="13.4" customHeight="1">
      <c r="A112" t="s">
        <v>48</v>
      </c>
      <c r="B112" t="s">
        <v>318</v>
      </c>
      <c r="C112" s="35">
        <v>7.4480000000000005E-5</v>
      </c>
      <c r="D112" s="35">
        <v>6.6639999999999999E-5</v>
      </c>
      <c r="E112" s="35">
        <v>6.8599999999999987E-5</v>
      </c>
      <c r="F112" s="35">
        <v>1.2348E-4</v>
      </c>
      <c r="G112" s="35">
        <v>1.0388E-4</v>
      </c>
      <c r="H112" s="35">
        <v>4.7040000000000004E-5</v>
      </c>
      <c r="I112" s="35">
        <v>5.8799999999999999E-5</v>
      </c>
      <c r="J112" s="35">
        <v>2.3520000000000002E-5</v>
      </c>
      <c r="K112" s="35">
        <v>0</v>
      </c>
    </row>
    <row r="113" spans="1:11" ht="13.4" customHeight="1">
      <c r="A113" t="s">
        <v>49</v>
      </c>
      <c r="B113" t="s">
        <v>318</v>
      </c>
      <c r="C113" s="35">
        <v>1.9599999999999999E-6</v>
      </c>
      <c r="D113" s="35">
        <v>0</v>
      </c>
      <c r="E113" s="35">
        <v>1.9599999999999999E-6</v>
      </c>
      <c r="F113" s="35">
        <v>1.9599999999999999E-6</v>
      </c>
      <c r="G113" s="35">
        <v>3.9199999999999997E-6</v>
      </c>
      <c r="H113" s="35">
        <v>1.9599999999999999E-6</v>
      </c>
      <c r="I113" s="35">
        <v>2.156E-5</v>
      </c>
      <c r="J113" s="35">
        <v>0</v>
      </c>
      <c r="K113" s="35">
        <v>0</v>
      </c>
    </row>
    <row r="114" spans="1:11" ht="13.4" customHeight="1">
      <c r="A114" t="s">
        <v>50</v>
      </c>
      <c r="B114" t="s">
        <v>318</v>
      </c>
      <c r="C114" s="35">
        <v>7.8399999999999995E-6</v>
      </c>
      <c r="D114" s="35">
        <v>5.8800000000000005E-6</v>
      </c>
      <c r="E114" s="35">
        <v>2.156E-5</v>
      </c>
      <c r="F114" s="35">
        <v>3.9199999999999997E-6</v>
      </c>
      <c r="G114" s="35">
        <v>5.8800000000000005E-6</v>
      </c>
      <c r="H114" s="35">
        <v>1.9599999999999999E-6</v>
      </c>
      <c r="I114" s="35">
        <v>2.5479999999999997E-5</v>
      </c>
      <c r="J114" s="35">
        <v>3.9199999999999997E-6</v>
      </c>
      <c r="K114" s="35">
        <v>0</v>
      </c>
    </row>
    <row r="115" spans="1:11" ht="13.4" customHeight="1">
      <c r="A115" t="s">
        <v>51</v>
      </c>
      <c r="B115" t="s">
        <v>318</v>
      </c>
      <c r="C115" s="35">
        <v>1.1760000000000001E-5</v>
      </c>
      <c r="D115" s="35">
        <v>9.800000000000001E-6</v>
      </c>
      <c r="E115" s="35">
        <v>2.3520000000000002E-5</v>
      </c>
      <c r="F115" s="35">
        <v>9.800000000000001E-6</v>
      </c>
      <c r="G115" s="35">
        <v>9.800000000000001E-6</v>
      </c>
      <c r="H115" s="35">
        <v>1.9599999999999999E-6</v>
      </c>
      <c r="I115" s="35">
        <v>7.251999999999999E-5</v>
      </c>
      <c r="J115" s="35">
        <v>0</v>
      </c>
      <c r="K115" s="35">
        <v>0</v>
      </c>
    </row>
    <row r="116" spans="1:11" ht="13.4" customHeight="1">
      <c r="A116" t="s">
        <v>52</v>
      </c>
      <c r="B116" t="s">
        <v>318</v>
      </c>
      <c r="C116" s="35">
        <v>3.9199999999999997E-6</v>
      </c>
      <c r="D116" s="35">
        <v>3.9199999999999997E-6</v>
      </c>
      <c r="E116" s="35">
        <v>7.8399999999999995E-6</v>
      </c>
      <c r="F116" s="35">
        <v>1.9599999999999999E-6</v>
      </c>
      <c r="G116" s="35">
        <v>1.9599999999999999E-6</v>
      </c>
      <c r="H116" s="35">
        <v>1.9599999999999999E-6</v>
      </c>
      <c r="I116" s="35">
        <v>0</v>
      </c>
      <c r="J116" s="35">
        <v>0</v>
      </c>
      <c r="K116" s="35">
        <v>0</v>
      </c>
    </row>
    <row r="117" spans="1:11" ht="13.4" customHeight="1">
      <c r="A117" t="s">
        <v>53</v>
      </c>
      <c r="B117" t="s">
        <v>318</v>
      </c>
      <c r="C117" s="35">
        <v>7.8399999999999995E-6</v>
      </c>
      <c r="D117" s="35">
        <v>1.3719999999999999E-5</v>
      </c>
      <c r="E117" s="35">
        <v>5.8800000000000005E-6</v>
      </c>
      <c r="F117" s="35">
        <v>1.9599999999999999E-6</v>
      </c>
      <c r="G117" s="35">
        <v>7.8399999999999995E-6</v>
      </c>
      <c r="H117" s="35">
        <v>1.9599999999999999E-6</v>
      </c>
      <c r="I117" s="35">
        <v>1.9599999999999999E-6</v>
      </c>
      <c r="J117" s="35">
        <v>0</v>
      </c>
      <c r="K117" s="35">
        <v>0</v>
      </c>
    </row>
    <row r="118" spans="1:11" ht="13.4" customHeight="1">
      <c r="A118" t="s">
        <v>54</v>
      </c>
      <c r="B118" t="s">
        <v>318</v>
      </c>
      <c r="C118" s="35">
        <v>-1.9599999999999999E-6</v>
      </c>
      <c r="D118" s="35">
        <v>-1.9599999999999999E-6</v>
      </c>
      <c r="E118" s="35">
        <v>-1.9599999999999999E-6</v>
      </c>
      <c r="F118" s="35">
        <v>-1.9599999999999999E-6</v>
      </c>
      <c r="G118" s="35">
        <v>-3.9199999999999997E-6</v>
      </c>
      <c r="H118" s="35">
        <v>-1.9599999999999999E-6</v>
      </c>
      <c r="I118" s="35">
        <v>-3.9199999999999997E-6</v>
      </c>
      <c r="J118" s="35">
        <v>-1.9599999999999999E-6</v>
      </c>
      <c r="K118" s="35">
        <v>0</v>
      </c>
    </row>
    <row r="119" spans="1:11" ht="13.4" customHeight="1">
      <c r="A119" t="s">
        <v>55</v>
      </c>
      <c r="B119" t="s">
        <v>318</v>
      </c>
      <c r="C119" s="35">
        <v>2.94E-5</v>
      </c>
      <c r="D119" s="35">
        <v>2.5479999999999997E-5</v>
      </c>
      <c r="E119" s="35">
        <v>3.3319999999999999E-5</v>
      </c>
      <c r="F119" s="35">
        <v>5.4879999999999996E-5</v>
      </c>
      <c r="G119" s="35">
        <v>1.1760000000000001E-5</v>
      </c>
      <c r="H119" s="35">
        <v>1.9599999999999999E-6</v>
      </c>
      <c r="I119" s="35">
        <v>6.2719999999999996E-5</v>
      </c>
      <c r="J119" s="35">
        <v>0</v>
      </c>
      <c r="K119" s="35">
        <v>0</v>
      </c>
    </row>
    <row r="120" spans="1:11" ht="13.4" customHeight="1">
      <c r="A120" t="s">
        <v>56</v>
      </c>
      <c r="B120" t="s">
        <v>318</v>
      </c>
      <c r="C120" s="35">
        <v>1.3719999999999999E-5</v>
      </c>
      <c r="D120" s="35">
        <v>1.5679999999999999E-5</v>
      </c>
      <c r="E120" s="35">
        <v>1.5679999999999999E-5</v>
      </c>
      <c r="F120" s="35">
        <v>1.3719999999999999E-5</v>
      </c>
      <c r="G120" s="35">
        <v>9.800000000000001E-6</v>
      </c>
      <c r="H120" s="35">
        <v>5.8800000000000005E-6</v>
      </c>
      <c r="I120" s="35">
        <v>1.1760000000000001E-5</v>
      </c>
      <c r="J120" s="35">
        <v>1.9599999999999999E-6</v>
      </c>
      <c r="K120" s="35">
        <v>0</v>
      </c>
    </row>
    <row r="121" spans="1:11" ht="13.4" customHeight="1">
      <c r="A121" t="s">
        <v>57</v>
      </c>
      <c r="B121" t="s">
        <v>318</v>
      </c>
      <c r="C121" s="35">
        <v>-1.9599999999999999E-6</v>
      </c>
      <c r="D121" s="35">
        <v>-3.9199999999999997E-6</v>
      </c>
      <c r="E121" s="35">
        <v>-1.9599999999999999E-6</v>
      </c>
      <c r="F121" s="35">
        <v>-1.9599999999999999E-6</v>
      </c>
      <c r="G121" s="35">
        <v>-1.9599999999999999E-6</v>
      </c>
      <c r="H121" s="35">
        <v>-1.9599999999999999E-6</v>
      </c>
      <c r="I121" s="35">
        <v>0</v>
      </c>
      <c r="J121" s="35">
        <v>-3.9199999999999997E-6</v>
      </c>
      <c r="K121" s="35">
        <v>0</v>
      </c>
    </row>
    <row r="122" spans="1:11" ht="13.4" customHeight="1">
      <c r="A122" t="s">
        <v>58</v>
      </c>
      <c r="B122" t="s">
        <v>318</v>
      </c>
      <c r="C122" s="35">
        <v>1.9599999999999999E-6</v>
      </c>
      <c r="D122" s="35">
        <v>1.9599999999999999E-6</v>
      </c>
      <c r="E122" s="35">
        <v>1.9599999999999999E-6</v>
      </c>
      <c r="F122" s="35">
        <v>1.9599999999999999E-6</v>
      </c>
      <c r="G122" s="35">
        <v>3.9199999999999997E-6</v>
      </c>
      <c r="H122" s="35">
        <v>1.9599999999999999E-6</v>
      </c>
      <c r="I122" s="35">
        <v>3.9199999999999997E-6</v>
      </c>
      <c r="J122" s="35">
        <v>3.9199999999999997E-6</v>
      </c>
      <c r="K122" s="35">
        <v>1.9599999999999999E-6</v>
      </c>
    </row>
    <row r="123" spans="1:11" ht="13.4" customHeight="1">
      <c r="A123" t="s">
        <v>59</v>
      </c>
      <c r="B123" t="s">
        <v>318</v>
      </c>
      <c r="C123" s="35">
        <v>2.7439999999999998E-5</v>
      </c>
      <c r="D123" s="35">
        <v>2.156E-5</v>
      </c>
      <c r="E123" s="35">
        <v>2.5479999999999997E-5</v>
      </c>
      <c r="F123" s="35">
        <v>3.9199999999999997E-6</v>
      </c>
      <c r="G123" s="35">
        <v>1.7640000000000001E-4</v>
      </c>
      <c r="H123" s="35">
        <v>1.5679999999999999E-5</v>
      </c>
      <c r="I123" s="35">
        <v>5.2919999999999995E-5</v>
      </c>
      <c r="J123" s="35">
        <v>0</v>
      </c>
      <c r="K123" s="35">
        <v>1.9599999999999999E-6</v>
      </c>
    </row>
    <row r="124" spans="1:11" ht="13.4" customHeight="1">
      <c r="A124" t="s">
        <v>60</v>
      </c>
      <c r="B124" t="s">
        <v>318</v>
      </c>
      <c r="C124" s="35">
        <v>5.8800000000000005E-6</v>
      </c>
      <c r="D124" s="35">
        <v>3.9199999999999997E-6</v>
      </c>
      <c r="E124" s="35">
        <v>9.800000000000001E-6</v>
      </c>
      <c r="F124" s="35">
        <v>5.8800000000000005E-6</v>
      </c>
      <c r="G124" s="35">
        <v>1.1760000000000001E-5</v>
      </c>
      <c r="H124" s="35">
        <v>1.9599999999999999E-6</v>
      </c>
      <c r="I124" s="35">
        <v>0</v>
      </c>
      <c r="J124" s="35">
        <v>0</v>
      </c>
      <c r="K124" s="35">
        <v>0</v>
      </c>
    </row>
    <row r="125" spans="1:11" ht="13.4" customHeight="1">
      <c r="A125" t="s">
        <v>61</v>
      </c>
      <c r="B125" t="s">
        <v>318</v>
      </c>
      <c r="C125" s="35">
        <v>7.8399999999999995E-6</v>
      </c>
      <c r="D125" s="35">
        <v>7.8399999999999995E-6</v>
      </c>
      <c r="E125" s="35">
        <v>1.1760000000000001E-5</v>
      </c>
      <c r="F125" s="35">
        <v>1.1760000000000001E-5</v>
      </c>
      <c r="G125" s="35">
        <v>3.9199999999999997E-6</v>
      </c>
      <c r="H125" s="35">
        <v>1.9599999999999999E-6</v>
      </c>
      <c r="I125" s="35">
        <v>0</v>
      </c>
      <c r="J125" s="35">
        <v>0</v>
      </c>
      <c r="K125" s="35">
        <v>0</v>
      </c>
    </row>
    <row r="126" spans="1:11" ht="13.4" customHeight="1">
      <c r="A126" t="s">
        <v>62</v>
      </c>
      <c r="B126" t="s">
        <v>318</v>
      </c>
      <c r="C126" s="35">
        <v>1.3719999999999999E-5</v>
      </c>
      <c r="D126" s="35">
        <v>9.800000000000001E-6</v>
      </c>
      <c r="E126" s="35">
        <v>2.5479999999999997E-5</v>
      </c>
      <c r="F126" s="35">
        <v>9.800000000000001E-6</v>
      </c>
      <c r="G126" s="35">
        <v>1.1760000000000001E-5</v>
      </c>
      <c r="H126" s="35">
        <v>7.8399999999999995E-6</v>
      </c>
      <c r="I126" s="35">
        <v>7.8399999999999995E-6</v>
      </c>
      <c r="J126" s="35">
        <v>5.8800000000000005E-6</v>
      </c>
      <c r="K126" s="35">
        <v>0</v>
      </c>
    </row>
    <row r="127" spans="1:11" ht="13.4" customHeight="1">
      <c r="A127" t="s">
        <v>63</v>
      </c>
      <c r="B127" t="s">
        <v>318</v>
      </c>
      <c r="C127" s="35">
        <v>-1.9599999999999999E-6</v>
      </c>
      <c r="D127" s="35">
        <v>-1.9599999999999999E-6</v>
      </c>
      <c r="E127" s="35">
        <v>-7.8399999999999995E-6</v>
      </c>
      <c r="F127" s="35">
        <v>-1.9599999999999999E-6</v>
      </c>
      <c r="G127" s="35">
        <v>0</v>
      </c>
      <c r="H127" s="35">
        <v>0</v>
      </c>
      <c r="I127" s="35">
        <v>-5.8800000000000005E-6</v>
      </c>
      <c r="J127" s="35">
        <v>0</v>
      </c>
      <c r="K127" s="35">
        <v>0</v>
      </c>
    </row>
    <row r="128" spans="1:11" ht="13.4" customHeight="1">
      <c r="A128" t="s">
        <v>64</v>
      </c>
      <c r="B128" t="s">
        <v>318</v>
      </c>
      <c r="C128" s="35">
        <v>3.5280000000000001E-5</v>
      </c>
      <c r="D128" s="35">
        <v>3.9200000000000004E-5</v>
      </c>
      <c r="E128" s="35">
        <v>5.0959999999999993E-5</v>
      </c>
      <c r="F128" s="35">
        <v>2.94E-5</v>
      </c>
      <c r="G128" s="35">
        <v>2.5479999999999997E-5</v>
      </c>
      <c r="H128" s="35">
        <v>1.9600000000000002E-5</v>
      </c>
      <c r="I128" s="35">
        <v>1.5679999999999999E-5</v>
      </c>
      <c r="J128" s="35">
        <v>3.5280000000000001E-5</v>
      </c>
      <c r="K128" s="35">
        <v>1.3719999999999999E-5</v>
      </c>
    </row>
    <row r="129" spans="1:11" ht="13.4" customHeight="1">
      <c r="A129" t="s">
        <v>65</v>
      </c>
      <c r="B129" t="s">
        <v>318</v>
      </c>
      <c r="C129" s="35">
        <v>5.8800000000000005E-6</v>
      </c>
      <c r="D129" s="35">
        <v>3.9199999999999997E-6</v>
      </c>
      <c r="E129" s="35">
        <v>3.9199999999999997E-6</v>
      </c>
      <c r="F129" s="35">
        <v>1.9599999999999999E-6</v>
      </c>
      <c r="G129" s="35">
        <v>2.94E-5</v>
      </c>
      <c r="H129" s="35">
        <v>3.9199999999999997E-6</v>
      </c>
      <c r="I129" s="35">
        <v>1.3719999999999999E-5</v>
      </c>
      <c r="J129" s="35">
        <v>0</v>
      </c>
      <c r="K129" s="35">
        <v>0</v>
      </c>
    </row>
    <row r="130" spans="1:11" ht="13.4" customHeight="1">
      <c r="A130" t="s">
        <v>66</v>
      </c>
      <c r="B130" t="s">
        <v>318</v>
      </c>
      <c r="C130" s="35">
        <v>1.5679999999999999E-5</v>
      </c>
      <c r="D130" s="35">
        <v>1.1760000000000001E-5</v>
      </c>
      <c r="E130" s="35">
        <v>1.5679999999999999E-5</v>
      </c>
      <c r="F130" s="35">
        <v>1.9600000000000002E-5</v>
      </c>
      <c r="G130" s="35">
        <v>3.1359999999999998E-5</v>
      </c>
      <c r="H130" s="35">
        <v>1.3719999999999999E-5</v>
      </c>
      <c r="I130" s="35">
        <v>7.0560000000000002E-5</v>
      </c>
      <c r="J130" s="35">
        <v>0</v>
      </c>
      <c r="K130" s="35">
        <v>1.9599999999999999E-6</v>
      </c>
    </row>
    <row r="131" spans="1:11" ht="13.4" customHeight="1">
      <c r="A131" t="s">
        <v>67</v>
      </c>
      <c r="B131" t="s">
        <v>318</v>
      </c>
      <c r="C131" s="35">
        <v>-1.5679999999999999E-5</v>
      </c>
      <c r="D131" s="35">
        <v>-1.7640000000000001E-5</v>
      </c>
      <c r="E131" s="35">
        <v>-1.5679999999999999E-5</v>
      </c>
      <c r="F131" s="35">
        <v>-1.5679999999999999E-5</v>
      </c>
      <c r="G131" s="35">
        <v>-1.7640000000000001E-5</v>
      </c>
      <c r="H131" s="35">
        <v>-7.8399999999999995E-6</v>
      </c>
      <c r="I131" s="35">
        <v>-1.3719999999999999E-5</v>
      </c>
      <c r="J131" s="35">
        <v>-1.3719999999999999E-5</v>
      </c>
      <c r="K131" s="35">
        <v>-5.8800000000000005E-6</v>
      </c>
    </row>
    <row r="132" spans="1:11" ht="13.4" customHeight="1">
      <c r="A132" t="s">
        <v>68</v>
      </c>
      <c r="B132" t="s">
        <v>318</v>
      </c>
      <c r="C132" s="35">
        <v>1.3719999999999999E-5</v>
      </c>
      <c r="D132" s="35">
        <v>1.1760000000000001E-5</v>
      </c>
      <c r="E132" s="35">
        <v>2.156E-5</v>
      </c>
      <c r="F132" s="35">
        <v>1.1760000000000001E-5</v>
      </c>
      <c r="G132" s="35">
        <v>5.8800000000000005E-6</v>
      </c>
      <c r="H132" s="35">
        <v>3.9199999999999997E-6</v>
      </c>
      <c r="I132" s="35">
        <v>1.1172000000000001E-4</v>
      </c>
      <c r="J132" s="35">
        <v>0</v>
      </c>
      <c r="K132" s="35">
        <v>0</v>
      </c>
    </row>
    <row r="133" spans="1:11" ht="13.4" customHeight="1">
      <c r="A133" t="s">
        <v>69</v>
      </c>
      <c r="B133" t="s">
        <v>318</v>
      </c>
      <c r="C133" s="35">
        <v>-3.9199999999999997E-6</v>
      </c>
      <c r="D133" s="35">
        <v>-3.9199999999999997E-6</v>
      </c>
      <c r="E133" s="35">
        <v>-5.8800000000000005E-6</v>
      </c>
      <c r="F133" s="35">
        <v>-1.9599999999999999E-6</v>
      </c>
      <c r="G133" s="35">
        <v>-7.8399999999999995E-6</v>
      </c>
      <c r="H133" s="35">
        <v>-1.9599999999999999E-6</v>
      </c>
      <c r="I133" s="35">
        <v>0</v>
      </c>
      <c r="J133" s="35">
        <v>0</v>
      </c>
      <c r="K133" s="35">
        <v>0</v>
      </c>
    </row>
    <row r="134" spans="1:11" ht="13.4" customHeight="1">
      <c r="A134" t="s">
        <v>70</v>
      </c>
      <c r="B134" t="s">
        <v>318</v>
      </c>
      <c r="C134" s="35">
        <v>-7.8399999999999995E-6</v>
      </c>
      <c r="D134" s="35">
        <v>-9.800000000000001E-6</v>
      </c>
      <c r="E134" s="35">
        <v>-1.3719999999999999E-5</v>
      </c>
      <c r="F134" s="35">
        <v>-5.8800000000000005E-6</v>
      </c>
      <c r="G134" s="35">
        <v>-7.8399999999999995E-6</v>
      </c>
      <c r="H134" s="35">
        <v>-3.9199999999999997E-6</v>
      </c>
      <c r="I134" s="35">
        <v>-5.8800000000000005E-6</v>
      </c>
      <c r="J134" s="35">
        <v>-5.8800000000000005E-6</v>
      </c>
      <c r="K134" s="35">
        <v>-1.9599999999999999E-6</v>
      </c>
    </row>
    <row r="135" spans="1:11" ht="13.4" customHeight="1">
      <c r="A135" t="s">
        <v>71</v>
      </c>
      <c r="B135" t="s">
        <v>318</v>
      </c>
      <c r="C135" s="35">
        <v>2.94E-5</v>
      </c>
      <c r="D135" s="35">
        <v>1.7640000000000001E-5</v>
      </c>
      <c r="E135" s="35">
        <v>4.5080000000000002E-5</v>
      </c>
      <c r="F135" s="35">
        <v>3.1359999999999998E-5</v>
      </c>
      <c r="G135" s="35">
        <v>9.800000000000001E-6</v>
      </c>
      <c r="H135" s="35">
        <v>3.9200000000000004E-5</v>
      </c>
      <c r="I135" s="35">
        <v>7.8399999999999995E-6</v>
      </c>
      <c r="J135" s="35">
        <v>0</v>
      </c>
      <c r="K135" s="35">
        <v>0</v>
      </c>
    </row>
    <row r="136" spans="1:11" ht="13.4" customHeight="1">
      <c r="A136" t="s">
        <v>72</v>
      </c>
      <c r="B136" t="s">
        <v>318</v>
      </c>
      <c r="C136" s="35">
        <v>4.7040000000000004E-5</v>
      </c>
      <c r="D136" s="35">
        <v>5.6839999999999998E-5</v>
      </c>
      <c r="E136" s="35">
        <v>8.6240000000000001E-5</v>
      </c>
      <c r="F136" s="35">
        <v>2.156E-5</v>
      </c>
      <c r="G136" s="35">
        <v>1.9600000000000002E-5</v>
      </c>
      <c r="H136" s="35">
        <v>1.5679999999999999E-5</v>
      </c>
      <c r="I136" s="35">
        <v>2.5479999999999997E-5</v>
      </c>
      <c r="J136" s="35">
        <v>1.1760000000000001E-5</v>
      </c>
      <c r="K136" s="35">
        <v>1.9599999999999999E-6</v>
      </c>
    </row>
    <row r="137" spans="1:11" ht="13.4" customHeight="1">
      <c r="A137" t="s">
        <v>73</v>
      </c>
      <c r="B137" t="s">
        <v>318</v>
      </c>
      <c r="C137" s="35">
        <v>3.9199999999999997E-6</v>
      </c>
      <c r="D137" s="35">
        <v>1.1760000000000001E-5</v>
      </c>
      <c r="E137" s="35">
        <v>0</v>
      </c>
      <c r="F137" s="35">
        <v>1.9599999999999999E-6</v>
      </c>
      <c r="G137" s="35">
        <v>1.9599999999999999E-6</v>
      </c>
      <c r="H137" s="35">
        <v>0</v>
      </c>
      <c r="I137" s="35">
        <v>0</v>
      </c>
      <c r="J137" s="35">
        <v>0</v>
      </c>
      <c r="K137" s="35">
        <v>0</v>
      </c>
    </row>
    <row r="138" spans="1:11" ht="13.4" customHeight="1">
      <c r="A138" t="s">
        <v>74</v>
      </c>
      <c r="B138" t="s">
        <v>318</v>
      </c>
      <c r="C138" s="35">
        <v>7.251999999999999E-5</v>
      </c>
      <c r="D138" s="35">
        <v>5.0959999999999993E-5</v>
      </c>
      <c r="E138" s="35">
        <v>6.6639999999999999E-5</v>
      </c>
      <c r="F138" s="35">
        <v>1.0191999999999999E-4</v>
      </c>
      <c r="G138" s="35">
        <v>2.94E-5</v>
      </c>
      <c r="H138" s="35">
        <v>1.2348E-4</v>
      </c>
      <c r="I138" s="35">
        <v>3.1359999999999998E-5</v>
      </c>
      <c r="J138" s="35">
        <v>7.8400000000000008E-5</v>
      </c>
      <c r="K138" s="35">
        <v>1.9599999999999999E-6</v>
      </c>
    </row>
    <row r="139" spans="1:11" ht="13.4" customHeight="1">
      <c r="A139" t="s">
        <v>75</v>
      </c>
      <c r="B139" t="s">
        <v>318</v>
      </c>
      <c r="C139" s="35">
        <v>2.94E-5</v>
      </c>
      <c r="D139" s="35">
        <v>3.9200000000000004E-5</v>
      </c>
      <c r="E139" s="35">
        <v>4.5080000000000002E-5</v>
      </c>
      <c r="F139" s="35">
        <v>1.7640000000000001E-5</v>
      </c>
      <c r="G139" s="35">
        <v>2.3520000000000002E-5</v>
      </c>
      <c r="H139" s="35">
        <v>9.800000000000001E-6</v>
      </c>
      <c r="I139" s="35">
        <v>3.9199999999999997E-6</v>
      </c>
      <c r="J139" s="35">
        <v>0</v>
      </c>
      <c r="K139" s="35">
        <v>0</v>
      </c>
    </row>
    <row r="140" spans="1:11" ht="13.4" customHeight="1">
      <c r="A140" t="s">
        <v>76</v>
      </c>
      <c r="B140" t="s">
        <v>318</v>
      </c>
      <c r="C140" s="35">
        <v>2.3520000000000002E-5</v>
      </c>
      <c r="D140" s="35">
        <v>1.9600000000000002E-5</v>
      </c>
      <c r="E140" s="35">
        <v>3.7240000000000003E-5</v>
      </c>
      <c r="F140" s="35">
        <v>1.9600000000000002E-5</v>
      </c>
      <c r="G140" s="35">
        <v>2.5479999999999997E-5</v>
      </c>
      <c r="H140" s="35">
        <v>1.3719999999999999E-5</v>
      </c>
      <c r="I140" s="35">
        <v>7.8399999999999995E-6</v>
      </c>
      <c r="J140" s="35">
        <v>1.5679999999999999E-5</v>
      </c>
      <c r="K140" s="35">
        <v>1.9599999999999999E-6</v>
      </c>
    </row>
    <row r="141" spans="1:11" ht="13.4" customHeight="1">
      <c r="A141" t="s">
        <v>77</v>
      </c>
      <c r="B141" t="s">
        <v>318</v>
      </c>
      <c r="C141" s="35">
        <v>7.8399999999999995E-6</v>
      </c>
      <c r="D141" s="35">
        <v>5.8800000000000005E-6</v>
      </c>
      <c r="E141" s="35">
        <v>9.800000000000001E-6</v>
      </c>
      <c r="F141" s="35">
        <v>7.8399999999999995E-6</v>
      </c>
      <c r="G141" s="35">
        <v>1.9599999999999999E-6</v>
      </c>
      <c r="H141" s="35">
        <v>9.800000000000001E-6</v>
      </c>
      <c r="I141" s="35">
        <v>0</v>
      </c>
      <c r="J141" s="35">
        <v>0</v>
      </c>
      <c r="K141" s="35">
        <v>0</v>
      </c>
    </row>
    <row r="142" spans="1:11" ht="13.4" customHeight="1">
      <c r="A142" t="s">
        <v>78</v>
      </c>
      <c r="B142" t="s">
        <v>318</v>
      </c>
      <c r="C142" s="35">
        <v>3.9199999999999997E-6</v>
      </c>
      <c r="D142" s="35">
        <v>5.8800000000000005E-6</v>
      </c>
      <c r="E142" s="35">
        <v>5.8800000000000005E-6</v>
      </c>
      <c r="F142" s="35">
        <v>3.9199999999999997E-6</v>
      </c>
      <c r="G142" s="35">
        <v>1.1760000000000001E-5</v>
      </c>
      <c r="H142" s="35">
        <v>1.9599999999999999E-6</v>
      </c>
      <c r="I142" s="35">
        <v>1.9599999999999999E-6</v>
      </c>
      <c r="J142" s="35">
        <v>3.9199999999999997E-6</v>
      </c>
      <c r="K142" s="35">
        <v>1.9599999999999999E-6</v>
      </c>
    </row>
    <row r="143" spans="1:11" ht="13.4" customHeight="1">
      <c r="A143" t="s">
        <v>79</v>
      </c>
      <c r="B143" t="s">
        <v>318</v>
      </c>
      <c r="C143" s="35">
        <v>0</v>
      </c>
      <c r="D143" s="35">
        <v>0</v>
      </c>
      <c r="E143" s="35">
        <v>0</v>
      </c>
      <c r="F143" s="35">
        <v>0</v>
      </c>
      <c r="G143" s="35">
        <v>0</v>
      </c>
      <c r="H143" s="35">
        <v>0</v>
      </c>
      <c r="I143" s="35">
        <v>0</v>
      </c>
      <c r="J143" s="35">
        <v>-3.9199999999999997E-6</v>
      </c>
      <c r="K143" s="35">
        <v>0</v>
      </c>
    </row>
    <row r="144" spans="1:11" ht="13.4" customHeight="1">
      <c r="A144" t="s">
        <v>80</v>
      </c>
      <c r="B144" t="s">
        <v>318</v>
      </c>
      <c r="C144" s="35">
        <v>-1.5679999999999999E-5</v>
      </c>
      <c r="D144" s="35">
        <v>-1.5679999999999999E-5</v>
      </c>
      <c r="E144" s="35">
        <v>-9.800000000000001E-6</v>
      </c>
      <c r="F144" s="35">
        <v>-1.9600000000000002E-5</v>
      </c>
      <c r="G144" s="35">
        <v>-1.3719999999999999E-5</v>
      </c>
      <c r="H144" s="35">
        <v>-1.3719999999999999E-5</v>
      </c>
      <c r="I144" s="35">
        <v>-2.156E-5</v>
      </c>
      <c r="J144" s="35">
        <v>-3.9199999999999997E-6</v>
      </c>
      <c r="K144" s="35">
        <v>-1.9599999999999999E-6</v>
      </c>
    </row>
    <row r="145" spans="1:11" ht="13.4" customHeight="1">
      <c r="A145" t="s">
        <v>81</v>
      </c>
      <c r="B145" t="s">
        <v>318</v>
      </c>
      <c r="C145" s="35">
        <v>-1.1760000000000001E-5</v>
      </c>
      <c r="D145" s="35">
        <v>-9.800000000000001E-6</v>
      </c>
      <c r="E145" s="35">
        <v>-1.3719999999999999E-5</v>
      </c>
      <c r="F145" s="35">
        <v>-1.3719999999999999E-5</v>
      </c>
      <c r="G145" s="35">
        <v>-9.800000000000001E-6</v>
      </c>
      <c r="H145" s="35">
        <v>-5.8800000000000005E-6</v>
      </c>
      <c r="I145" s="35">
        <v>-1.3719999999999999E-5</v>
      </c>
      <c r="J145" s="35">
        <v>-9.800000000000001E-6</v>
      </c>
      <c r="K145" s="35">
        <v>0</v>
      </c>
    </row>
    <row r="146" spans="1:11" ht="13.4" customHeight="1">
      <c r="A146" t="s">
        <v>82</v>
      </c>
      <c r="B146" t="s">
        <v>318</v>
      </c>
      <c r="C146" s="35">
        <v>5.8800000000000005E-6</v>
      </c>
      <c r="D146" s="35">
        <v>3.9199999999999997E-6</v>
      </c>
      <c r="E146" s="35">
        <v>5.8800000000000005E-6</v>
      </c>
      <c r="F146" s="35">
        <v>5.8800000000000005E-6</v>
      </c>
      <c r="G146" s="35">
        <v>3.9199999999999997E-6</v>
      </c>
      <c r="H146" s="35">
        <v>1.9599999999999999E-6</v>
      </c>
      <c r="I146" s="35">
        <v>3.9199999999999997E-6</v>
      </c>
      <c r="J146" s="35">
        <v>2.3520000000000002E-5</v>
      </c>
      <c r="K146" s="35">
        <v>1.9599999999999999E-6</v>
      </c>
    </row>
    <row r="147" spans="1:11" ht="13.4" customHeight="1">
      <c r="A147" t="s">
        <v>83</v>
      </c>
      <c r="B147" t="s">
        <v>318</v>
      </c>
      <c r="C147" s="35">
        <v>2.5479999999999997E-5</v>
      </c>
      <c r="D147" s="35">
        <v>3.3319999999999999E-5</v>
      </c>
      <c r="E147" s="35">
        <v>2.156E-5</v>
      </c>
      <c r="F147" s="35">
        <v>2.156E-5</v>
      </c>
      <c r="G147" s="35">
        <v>3.9200000000000004E-5</v>
      </c>
      <c r="H147" s="35">
        <v>1.7640000000000001E-5</v>
      </c>
      <c r="I147" s="35">
        <v>1.9600000000000002E-5</v>
      </c>
      <c r="J147" s="35">
        <v>7.8399999999999995E-6</v>
      </c>
      <c r="K147" s="35">
        <v>1.9599999999999999E-6</v>
      </c>
    </row>
    <row r="148" spans="1:11" ht="13.4" customHeight="1">
      <c r="A148" t="s">
        <v>84</v>
      </c>
      <c r="B148" t="s">
        <v>318</v>
      </c>
      <c r="C148" s="35">
        <v>1.0975999999999999E-4</v>
      </c>
      <c r="D148" s="35">
        <v>4.1159999999999999E-5</v>
      </c>
      <c r="E148" s="35">
        <v>3.9200000000000004E-5</v>
      </c>
      <c r="F148" s="35">
        <v>1.4503999999999998E-4</v>
      </c>
      <c r="G148" s="35">
        <v>7.251999999999999E-5</v>
      </c>
      <c r="H148" s="35">
        <v>3.3320000000000002E-4</v>
      </c>
      <c r="I148" s="35">
        <v>2.9203999999999998E-4</v>
      </c>
      <c r="J148" s="35">
        <v>1.0583999999999999E-4</v>
      </c>
      <c r="K148" s="35">
        <v>1.9599999999999999E-6</v>
      </c>
    </row>
    <row r="149" spans="1:11" ht="13.4" customHeight="1">
      <c r="A149" t="s">
        <v>85</v>
      </c>
      <c r="B149" t="s">
        <v>318</v>
      </c>
      <c r="C149" s="35">
        <v>5.8800000000000005E-6</v>
      </c>
      <c r="D149" s="35">
        <v>3.9199999999999997E-6</v>
      </c>
      <c r="E149" s="35">
        <v>1.9599999999999999E-6</v>
      </c>
      <c r="F149" s="35">
        <v>5.8800000000000005E-6</v>
      </c>
      <c r="G149" s="35">
        <v>0</v>
      </c>
      <c r="H149" s="35">
        <v>0</v>
      </c>
      <c r="I149" s="35">
        <v>0</v>
      </c>
      <c r="J149" s="35">
        <v>1.7248E-4</v>
      </c>
      <c r="K149" s="35">
        <v>0</v>
      </c>
    </row>
    <row r="150" spans="1:11" ht="13.4" customHeight="1">
      <c r="A150" t="s">
        <v>86</v>
      </c>
      <c r="B150" t="s">
        <v>318</v>
      </c>
      <c r="C150" s="35">
        <v>1.7640000000000001E-5</v>
      </c>
      <c r="D150" s="35">
        <v>1.3719999999999999E-5</v>
      </c>
      <c r="E150" s="35">
        <v>1.7640000000000001E-5</v>
      </c>
      <c r="F150" s="35">
        <v>2.3520000000000002E-5</v>
      </c>
      <c r="G150" s="35">
        <v>1.9600000000000002E-5</v>
      </c>
      <c r="H150" s="35">
        <v>1.3719999999999999E-5</v>
      </c>
      <c r="I150" s="35">
        <v>2.156E-5</v>
      </c>
      <c r="J150" s="35">
        <v>2.3520000000000002E-5</v>
      </c>
      <c r="K150" s="35">
        <v>1.9599999999999999E-6</v>
      </c>
    </row>
    <row r="151" spans="1:11" ht="13.4" customHeight="1">
      <c r="A151" t="s">
        <v>87</v>
      </c>
      <c r="B151" t="s">
        <v>318</v>
      </c>
      <c r="C151" s="35">
        <v>1.9599999999999999E-6</v>
      </c>
      <c r="D151" s="35">
        <v>1.9599999999999999E-6</v>
      </c>
      <c r="E151" s="35">
        <v>3.9199999999999997E-6</v>
      </c>
      <c r="F151" s="35">
        <v>1.9599999999999999E-6</v>
      </c>
      <c r="G151" s="35">
        <v>3.9199999999999997E-6</v>
      </c>
      <c r="H151" s="35">
        <v>1.9599999999999999E-6</v>
      </c>
      <c r="I151" s="35">
        <v>0</v>
      </c>
      <c r="J151" s="35">
        <v>0</v>
      </c>
      <c r="K151" s="35">
        <v>0</v>
      </c>
    </row>
    <row r="152" spans="1:11" ht="13.4" customHeight="1">
      <c r="A152" t="s">
        <v>88</v>
      </c>
      <c r="B152" t="s">
        <v>318</v>
      </c>
      <c r="C152" s="35">
        <v>9.800000000000001E-6</v>
      </c>
      <c r="D152" s="35">
        <v>7.8399999999999995E-6</v>
      </c>
      <c r="E152" s="35">
        <v>1.1760000000000001E-5</v>
      </c>
      <c r="F152" s="35">
        <v>1.1760000000000001E-5</v>
      </c>
      <c r="G152" s="35">
        <v>5.8800000000000005E-6</v>
      </c>
      <c r="H152" s="35">
        <v>9.800000000000001E-6</v>
      </c>
      <c r="I152" s="35">
        <v>5.8800000000000005E-6</v>
      </c>
      <c r="J152" s="35">
        <v>0</v>
      </c>
      <c r="K152" s="35">
        <v>0</v>
      </c>
    </row>
    <row r="153" spans="1:11" ht="13.4" customHeight="1">
      <c r="A153" t="s">
        <v>89</v>
      </c>
      <c r="B153" t="s">
        <v>318</v>
      </c>
      <c r="C153" s="35">
        <v>3.7240000000000003E-5</v>
      </c>
      <c r="D153" s="35">
        <v>1.7640000000000001E-5</v>
      </c>
      <c r="E153" s="35">
        <v>7.8400000000000008E-5</v>
      </c>
      <c r="F153" s="35">
        <v>4.1159999999999999E-5</v>
      </c>
      <c r="G153" s="35">
        <v>3.1359999999999998E-5</v>
      </c>
      <c r="H153" s="35">
        <v>1.3719999999999999E-5</v>
      </c>
      <c r="I153" s="35">
        <v>7.8399999999999995E-6</v>
      </c>
      <c r="J153" s="35">
        <v>1.9600000000000002E-5</v>
      </c>
      <c r="K153" s="35">
        <v>1.9599999999999999E-6</v>
      </c>
    </row>
    <row r="154" spans="1:11" ht="13.4" customHeight="1">
      <c r="A154" t="s">
        <v>90</v>
      </c>
      <c r="B154" t="s">
        <v>318</v>
      </c>
      <c r="C154" s="35">
        <v>2.156E-5</v>
      </c>
      <c r="D154" s="35">
        <v>1.5679999999999999E-5</v>
      </c>
      <c r="E154" s="35">
        <v>7.8399999999999995E-6</v>
      </c>
      <c r="F154" s="35">
        <v>1.3719999999999999E-5</v>
      </c>
      <c r="G154" s="35">
        <v>8.8200000000000003E-5</v>
      </c>
      <c r="H154" s="35">
        <v>3.5280000000000001E-5</v>
      </c>
      <c r="I154" s="35">
        <v>3.1359999999999998E-5</v>
      </c>
      <c r="J154" s="35">
        <v>5.8799999999999999E-5</v>
      </c>
      <c r="K154" s="35">
        <v>7.8399999999999995E-6</v>
      </c>
    </row>
    <row r="155" spans="1:11" ht="13.4" customHeight="1">
      <c r="A155" t="s">
        <v>91</v>
      </c>
      <c r="B155" t="s">
        <v>318</v>
      </c>
      <c r="C155" s="35">
        <v>1.5679999999999999E-5</v>
      </c>
      <c r="D155" s="35">
        <v>1.7640000000000001E-5</v>
      </c>
      <c r="E155" s="35">
        <v>1.5679999999999999E-5</v>
      </c>
      <c r="F155" s="35">
        <v>1.3719999999999999E-5</v>
      </c>
      <c r="G155" s="35">
        <v>7.8399999999999995E-6</v>
      </c>
      <c r="H155" s="35">
        <v>1.3719999999999999E-5</v>
      </c>
      <c r="I155" s="35">
        <v>0</v>
      </c>
      <c r="J155" s="35">
        <v>0</v>
      </c>
      <c r="K155" s="35">
        <v>0</v>
      </c>
    </row>
    <row r="156" spans="1:11" ht="13.4" customHeight="1">
      <c r="A156" t="s">
        <v>92</v>
      </c>
      <c r="B156" t="s">
        <v>318</v>
      </c>
      <c r="C156" s="35">
        <v>3.1359999999999998E-5</v>
      </c>
      <c r="D156" s="35">
        <v>2.3520000000000002E-5</v>
      </c>
      <c r="E156" s="35">
        <v>2.5479999999999997E-5</v>
      </c>
      <c r="F156" s="35">
        <v>6.2719999999999996E-5</v>
      </c>
      <c r="G156" s="35">
        <v>2.156E-5</v>
      </c>
      <c r="H156" s="35">
        <v>1.3719999999999999E-5</v>
      </c>
      <c r="I156" s="35">
        <v>3.9199999999999997E-6</v>
      </c>
      <c r="J156" s="35">
        <v>1.6267999999999998E-4</v>
      </c>
      <c r="K156" s="35">
        <v>3.3319999999999999E-5</v>
      </c>
    </row>
    <row r="157" spans="1:11" ht="13.4" customHeight="1">
      <c r="A157" t="s">
        <v>93</v>
      </c>
      <c r="B157" t="s">
        <v>318</v>
      </c>
      <c r="C157" s="35">
        <v>9.9959999999999998E-5</v>
      </c>
      <c r="D157" s="35">
        <v>1.6464E-4</v>
      </c>
      <c r="E157" s="35">
        <v>9.0160000000000004E-5</v>
      </c>
      <c r="F157" s="35">
        <v>6.0760000000000001E-5</v>
      </c>
      <c r="G157" s="35">
        <v>1.0975999999999999E-4</v>
      </c>
      <c r="H157" s="35">
        <v>3.7240000000000003E-5</v>
      </c>
      <c r="I157" s="35">
        <v>1.7640000000000001E-5</v>
      </c>
      <c r="J157" s="35">
        <v>3.7240000000000003E-5</v>
      </c>
      <c r="K157" s="35">
        <v>1.0583999999999999E-4</v>
      </c>
    </row>
    <row r="158" spans="1:11" ht="13.4" customHeight="1">
      <c r="A158" t="s">
        <v>94</v>
      </c>
      <c r="B158" t="s">
        <v>318</v>
      </c>
      <c r="C158" s="35">
        <v>1.5679999999999999E-5</v>
      </c>
      <c r="D158" s="35">
        <v>1.9600000000000002E-5</v>
      </c>
      <c r="E158" s="35">
        <v>1.9600000000000002E-5</v>
      </c>
      <c r="F158" s="35">
        <v>1.3719999999999999E-5</v>
      </c>
      <c r="G158" s="35">
        <v>1.1760000000000001E-5</v>
      </c>
      <c r="H158" s="35">
        <v>7.8399999999999995E-6</v>
      </c>
      <c r="I158" s="35">
        <v>3.9199999999999997E-6</v>
      </c>
      <c r="J158" s="35">
        <v>2.94E-5</v>
      </c>
      <c r="K158" s="35">
        <v>1.9599999999999999E-6</v>
      </c>
    </row>
    <row r="159" spans="1:11" ht="13.4" customHeight="1">
      <c r="A159" t="s">
        <v>95</v>
      </c>
      <c r="B159" t="s">
        <v>318</v>
      </c>
      <c r="C159" s="35">
        <v>-5.8800000000000005E-6</v>
      </c>
      <c r="D159" s="35">
        <v>-7.8399999999999995E-6</v>
      </c>
      <c r="E159" s="35">
        <v>-5.8800000000000005E-6</v>
      </c>
      <c r="F159" s="35">
        <v>-3.9199999999999997E-6</v>
      </c>
      <c r="G159" s="35">
        <v>-1.9600000000000002E-5</v>
      </c>
      <c r="H159" s="35">
        <v>-3.9199999999999997E-6</v>
      </c>
      <c r="I159" s="35">
        <v>0</v>
      </c>
      <c r="J159" s="35">
        <v>0</v>
      </c>
      <c r="K159" s="35">
        <v>0</v>
      </c>
    </row>
    <row r="160" spans="1:11" ht="13.4" customHeight="1">
      <c r="A160" t="s">
        <v>96</v>
      </c>
      <c r="B160" t="s">
        <v>318</v>
      </c>
      <c r="C160" s="35">
        <v>8.0359999999999996E-5</v>
      </c>
      <c r="D160" s="35">
        <v>7.8400000000000008E-5</v>
      </c>
      <c r="E160" s="35">
        <v>6.4679999999999997E-5</v>
      </c>
      <c r="F160" s="35">
        <v>9.4080000000000007E-5</v>
      </c>
      <c r="G160" s="35">
        <v>6.0760000000000001E-5</v>
      </c>
      <c r="H160" s="35">
        <v>1.1564E-4</v>
      </c>
      <c r="I160" s="35">
        <v>4.1159999999999999E-5</v>
      </c>
      <c r="J160" s="35">
        <v>4.1159999999999999E-5</v>
      </c>
      <c r="K160" s="35">
        <v>3.9199999999999997E-6</v>
      </c>
    </row>
    <row r="161" spans="1:11" ht="13.4" customHeight="1">
      <c r="A161" t="s">
        <v>97</v>
      </c>
      <c r="B161" t="s">
        <v>318</v>
      </c>
      <c r="C161" s="35">
        <v>-7.8399999999999995E-6</v>
      </c>
      <c r="D161" s="35">
        <v>-7.8399999999999995E-6</v>
      </c>
      <c r="E161" s="35">
        <v>-1.1760000000000001E-5</v>
      </c>
      <c r="F161" s="35">
        <v>-9.800000000000001E-6</v>
      </c>
      <c r="G161" s="35">
        <v>-7.8399999999999995E-6</v>
      </c>
      <c r="H161" s="35">
        <v>-5.8800000000000005E-6</v>
      </c>
      <c r="I161" s="35">
        <v>-5.8800000000000005E-6</v>
      </c>
      <c r="J161" s="35">
        <v>-5.8800000000000005E-6</v>
      </c>
      <c r="K161" s="35">
        <v>-1.9599999999999999E-6</v>
      </c>
    </row>
    <row r="162" spans="1:11" ht="13.4" customHeight="1">
      <c r="A162" t="s">
        <v>98</v>
      </c>
      <c r="B162" t="s">
        <v>318</v>
      </c>
      <c r="C162" s="35">
        <v>3.1359999999999998E-5</v>
      </c>
      <c r="D162" s="35">
        <v>2.3520000000000002E-5</v>
      </c>
      <c r="E162" s="35">
        <v>4.7040000000000004E-5</v>
      </c>
      <c r="F162" s="35">
        <v>2.5479999999999997E-5</v>
      </c>
      <c r="G162" s="35">
        <v>2.7439999999999998E-5</v>
      </c>
      <c r="H162" s="35">
        <v>3.9200000000000004E-5</v>
      </c>
      <c r="I162" s="35">
        <v>1.5679999999999999E-5</v>
      </c>
      <c r="J162" s="35">
        <v>0</v>
      </c>
      <c r="K162" s="35">
        <v>6.2719999999999996E-5</v>
      </c>
    </row>
    <row r="163" spans="1:11" ht="13.4" customHeight="1">
      <c r="A163" t="s">
        <v>99</v>
      </c>
      <c r="B163" t="s">
        <v>317</v>
      </c>
      <c r="C163" s="35">
        <v>-5.8800000000000005E-6</v>
      </c>
      <c r="D163" s="35">
        <v>-3.9199999999999997E-6</v>
      </c>
      <c r="E163" s="35">
        <v>-5.8800000000000005E-6</v>
      </c>
      <c r="F163" s="35">
        <v>-9.800000000000001E-6</v>
      </c>
      <c r="G163" s="35">
        <v>-5.8800000000000005E-6</v>
      </c>
      <c r="H163" s="35">
        <v>-5.8800000000000005E-6</v>
      </c>
      <c r="I163" s="35">
        <v>-1.7640000000000001E-5</v>
      </c>
      <c r="J163" s="35">
        <v>-9.800000000000001E-6</v>
      </c>
      <c r="K163" s="35">
        <v>-1.9599999999999999E-6</v>
      </c>
    </row>
    <row r="164" spans="1:11" ht="13.4" customHeight="1">
      <c r="A164" t="s">
        <v>100</v>
      </c>
      <c r="B164" t="s">
        <v>317</v>
      </c>
      <c r="C164" s="35">
        <v>4.5080000000000002E-5</v>
      </c>
      <c r="D164" s="35">
        <v>3.7240000000000003E-5</v>
      </c>
      <c r="E164" s="35">
        <v>5.2919999999999995E-5</v>
      </c>
      <c r="F164" s="35">
        <v>5.4879999999999996E-5</v>
      </c>
      <c r="G164" s="35">
        <v>7.251999999999999E-5</v>
      </c>
      <c r="H164" s="35">
        <v>2.5479999999999997E-5</v>
      </c>
      <c r="I164" s="35">
        <v>4.3120000000000001E-5</v>
      </c>
      <c r="J164" s="35">
        <v>4.3120000000000001E-5</v>
      </c>
      <c r="K164" s="35">
        <v>3.7240000000000003E-5</v>
      </c>
    </row>
    <row r="165" spans="1:11" ht="13.4" customHeight="1">
      <c r="A165" t="s">
        <v>101</v>
      </c>
      <c r="B165" t="s">
        <v>317</v>
      </c>
      <c r="C165" s="35">
        <v>7.8399999999999995E-6</v>
      </c>
      <c r="D165" s="35">
        <v>3.9199999999999997E-6</v>
      </c>
      <c r="E165" s="35">
        <v>1.1760000000000001E-5</v>
      </c>
      <c r="F165" s="35">
        <v>7.8399999999999995E-6</v>
      </c>
      <c r="G165" s="35">
        <v>9.800000000000001E-6</v>
      </c>
      <c r="H165" s="35">
        <v>1.1760000000000001E-5</v>
      </c>
      <c r="I165" s="35">
        <v>7.8399999999999995E-6</v>
      </c>
      <c r="J165" s="35">
        <v>7.8399999999999995E-6</v>
      </c>
      <c r="K165" s="35">
        <v>5.8800000000000005E-6</v>
      </c>
    </row>
    <row r="166" spans="1:11" ht="13.4" customHeight="1">
      <c r="A166" t="s">
        <v>102</v>
      </c>
      <c r="B166" t="s">
        <v>317</v>
      </c>
      <c r="C166" s="35">
        <v>-5.8799999999999999E-5</v>
      </c>
      <c r="D166" s="35">
        <v>-5.2919999999999995E-5</v>
      </c>
      <c r="E166" s="35">
        <v>-6.4679999999999997E-5</v>
      </c>
      <c r="F166" s="35">
        <v>-5.8799999999999999E-5</v>
      </c>
      <c r="G166" s="35">
        <v>-9.0160000000000004E-5</v>
      </c>
      <c r="H166" s="35">
        <v>-5.0959999999999993E-5</v>
      </c>
      <c r="I166" s="35">
        <v>-6.0760000000000001E-5</v>
      </c>
      <c r="J166" s="35">
        <v>-1.5679999999999999E-5</v>
      </c>
      <c r="K166" s="35">
        <v>-7.8400000000000008E-5</v>
      </c>
    </row>
    <row r="167" spans="1:11" ht="13.4" customHeight="1">
      <c r="A167" t="s">
        <v>103</v>
      </c>
      <c r="B167" t="s">
        <v>317</v>
      </c>
      <c r="C167" s="35">
        <v>-5.8800000000000005E-6</v>
      </c>
      <c r="D167" s="35">
        <v>-5.8800000000000005E-6</v>
      </c>
      <c r="E167" s="35">
        <v>-5.8800000000000005E-6</v>
      </c>
      <c r="F167" s="35">
        <v>-7.8399999999999995E-6</v>
      </c>
      <c r="G167" s="35">
        <v>-9.800000000000001E-6</v>
      </c>
      <c r="H167" s="35">
        <v>-3.9199999999999997E-6</v>
      </c>
      <c r="I167" s="35">
        <v>-3.9199999999999997E-6</v>
      </c>
      <c r="J167" s="35">
        <v>-3.9199999999999997E-6</v>
      </c>
      <c r="K167" s="35">
        <v>-3.9199999999999997E-6</v>
      </c>
    </row>
    <row r="168" spans="1:11" ht="13.4" customHeight="1">
      <c r="A168" t="s">
        <v>104</v>
      </c>
      <c r="B168" t="s">
        <v>316</v>
      </c>
      <c r="C168" s="35">
        <v>-1.2543999999999999E-4</v>
      </c>
      <c r="D168" s="35">
        <v>-1.47E-4</v>
      </c>
      <c r="E168" s="35">
        <v>-1.5092E-4</v>
      </c>
      <c r="F168" s="35">
        <v>-1.1368E-4</v>
      </c>
      <c r="G168" s="35">
        <v>-1.0388E-4</v>
      </c>
      <c r="H168" s="35">
        <v>-7.0560000000000002E-5</v>
      </c>
      <c r="I168" s="35">
        <v>-1.3523999999999999E-4</v>
      </c>
      <c r="J168" s="35">
        <v>-6.4679999999999997E-5</v>
      </c>
      <c r="K168" s="35">
        <v>-1.47E-4</v>
      </c>
    </row>
    <row r="169" spans="1:11" ht="13.4" customHeight="1">
      <c r="A169" t="s">
        <v>105</v>
      </c>
      <c r="B169" t="s">
        <v>316</v>
      </c>
      <c r="C169" s="35">
        <v>-1.3132000000000001E-4</v>
      </c>
      <c r="D169" s="35">
        <v>-1.47E-4</v>
      </c>
      <c r="E169" s="35">
        <v>-1.4896000000000001E-4</v>
      </c>
      <c r="F169" s="35">
        <v>-1.2739999999999998E-4</v>
      </c>
      <c r="G169" s="35">
        <v>-1.2739999999999998E-4</v>
      </c>
      <c r="H169" s="35">
        <v>-7.251999999999999E-5</v>
      </c>
      <c r="I169" s="35">
        <v>-9.2119999999999992E-5</v>
      </c>
      <c r="J169" s="35">
        <v>-1.0191999999999999E-4</v>
      </c>
      <c r="K169" s="35">
        <v>-2.0776E-4</v>
      </c>
    </row>
    <row r="170" spans="1:11" ht="13.4" customHeight="1">
      <c r="A170" t="s">
        <v>106</v>
      </c>
      <c r="B170" t="s">
        <v>316</v>
      </c>
      <c r="C170" s="35">
        <v>-2.0971999999999999E-4</v>
      </c>
      <c r="D170" s="35">
        <v>-2.0776E-4</v>
      </c>
      <c r="E170" s="35">
        <v>-2.1364000000000002E-4</v>
      </c>
      <c r="F170" s="35">
        <v>-2.2148E-4</v>
      </c>
      <c r="G170" s="35">
        <v>-1.9992E-4</v>
      </c>
      <c r="H170" s="35">
        <v>-2.254E-4</v>
      </c>
      <c r="I170" s="35">
        <v>-1.47E-4</v>
      </c>
      <c r="J170" s="35">
        <v>-2.0971999999999999E-4</v>
      </c>
      <c r="K170" s="35">
        <v>-8.2319999999999998E-5</v>
      </c>
    </row>
    <row r="171" spans="1:11" ht="13.4" customHeight="1">
      <c r="A171" t="s">
        <v>107</v>
      </c>
      <c r="B171" t="s">
        <v>316</v>
      </c>
      <c r="C171" s="35">
        <v>-2.2148E-4</v>
      </c>
      <c r="D171" s="35">
        <v>-2.2148E-4</v>
      </c>
      <c r="E171" s="35">
        <v>-2.3715999999999999E-4</v>
      </c>
      <c r="F171" s="35">
        <v>-2.352E-4</v>
      </c>
      <c r="G171" s="35">
        <v>-2.4499999999999999E-4</v>
      </c>
      <c r="H171" s="35">
        <v>-1.6660000000000001E-4</v>
      </c>
      <c r="I171" s="35">
        <v>-2.352E-4</v>
      </c>
      <c r="J171" s="35">
        <v>-2.4108000000000002E-4</v>
      </c>
      <c r="K171" s="35">
        <v>-2.5676000000000003E-4</v>
      </c>
    </row>
    <row r="172" spans="1:11" ht="13.4" customHeight="1">
      <c r="A172" t="s">
        <v>108</v>
      </c>
      <c r="B172" t="s">
        <v>315</v>
      </c>
      <c r="C172" s="35">
        <v>2.8812E-4</v>
      </c>
      <c r="D172" s="35">
        <v>2.8812E-4</v>
      </c>
      <c r="E172" s="35">
        <v>3.2535999999999996E-4</v>
      </c>
      <c r="F172" s="35">
        <v>2.8420000000000002E-4</v>
      </c>
      <c r="G172" s="35">
        <v>3.3123999999999995E-4</v>
      </c>
      <c r="H172" s="35">
        <v>2.254E-4</v>
      </c>
      <c r="I172" s="35">
        <v>3.3123999999999995E-4</v>
      </c>
      <c r="J172" s="35">
        <v>2.5284E-4</v>
      </c>
      <c r="K172" s="35">
        <v>2.0776E-4</v>
      </c>
    </row>
    <row r="173" spans="1:11" ht="13.4" customHeight="1">
      <c r="A173" t="s">
        <v>109</v>
      </c>
      <c r="B173" t="s">
        <v>314</v>
      </c>
      <c r="C173" s="35">
        <v>-7.9575999999999996E-4</v>
      </c>
      <c r="D173" s="35">
        <v>-8.3887999999999996E-4</v>
      </c>
      <c r="E173" s="35">
        <v>-8.9376000000000006E-4</v>
      </c>
      <c r="F173" s="35">
        <v>-7.8204000000000001E-4</v>
      </c>
      <c r="G173" s="35">
        <v>-9.2119999999999995E-4</v>
      </c>
      <c r="H173" s="35">
        <v>-5.4487999999999997E-4</v>
      </c>
      <c r="I173" s="35">
        <v>-8.7611999999999998E-4</v>
      </c>
      <c r="J173" s="35">
        <v>-6.3111999999999999E-4</v>
      </c>
      <c r="K173" s="35">
        <v>-6.8404000000000002E-4</v>
      </c>
    </row>
    <row r="174" spans="1:11" ht="13.4" customHeight="1">
      <c r="A174" t="s">
        <v>110</v>
      </c>
      <c r="B174" t="s">
        <v>313</v>
      </c>
      <c r="C174" s="35">
        <v>1.8032000000000001E-4</v>
      </c>
      <c r="D174" s="35">
        <v>1.8816000000000001E-4</v>
      </c>
      <c r="E174" s="35">
        <v>1.3916000000000002E-4</v>
      </c>
      <c r="F174" s="35">
        <v>2.3127999999999999E-4</v>
      </c>
      <c r="G174" s="35">
        <v>2.1167999999999998E-4</v>
      </c>
      <c r="H174" s="35">
        <v>1.2739999999999998E-4</v>
      </c>
      <c r="I174" s="35">
        <v>2.7243999999999999E-4</v>
      </c>
      <c r="J174" s="35">
        <v>4.214E-4</v>
      </c>
      <c r="K174" s="35">
        <v>1.1172000000000001E-4</v>
      </c>
    </row>
    <row r="175" spans="1:11" ht="13.4" customHeight="1">
      <c r="A175" t="s">
        <v>111</v>
      </c>
      <c r="B175" t="s">
        <v>313</v>
      </c>
      <c r="C175" s="35">
        <v>-1.9207999999999999E-4</v>
      </c>
      <c r="D175" s="35">
        <v>-2.1364000000000002E-4</v>
      </c>
      <c r="E175" s="35">
        <v>-1.7835999999999999E-4</v>
      </c>
      <c r="F175" s="35">
        <v>-2.0776E-4</v>
      </c>
      <c r="G175" s="35">
        <v>-2.254E-4</v>
      </c>
      <c r="H175" s="35">
        <v>-1.3523999999999999E-4</v>
      </c>
      <c r="I175" s="35">
        <v>-1.9403999999999998E-4</v>
      </c>
      <c r="J175" s="35">
        <v>-1.8228E-4</v>
      </c>
      <c r="K175" s="35">
        <v>-1.7248E-4</v>
      </c>
    </row>
    <row r="176" spans="1:11" ht="13.4" customHeight="1">
      <c r="A176" t="s">
        <v>112</v>
      </c>
      <c r="B176" t="s">
        <v>312</v>
      </c>
      <c r="C176" s="35">
        <v>1.3132000000000001E-4</v>
      </c>
      <c r="D176" s="35">
        <v>1.2739999999999998E-4</v>
      </c>
      <c r="E176" s="35">
        <v>1.3719999999999997E-4</v>
      </c>
      <c r="F176" s="35">
        <v>1.4503999999999998E-4</v>
      </c>
      <c r="G176" s="35">
        <v>1.5680000000000002E-4</v>
      </c>
      <c r="H176" s="35">
        <v>1.1172000000000001E-4</v>
      </c>
      <c r="I176" s="35">
        <v>1.5876E-4</v>
      </c>
      <c r="J176" s="35">
        <v>9.7999999999999997E-5</v>
      </c>
      <c r="K176" s="35">
        <v>7.4480000000000005E-5</v>
      </c>
    </row>
    <row r="177" spans="1:11" ht="13.4" customHeight="1">
      <c r="A177" t="s">
        <v>113</v>
      </c>
      <c r="B177" t="s">
        <v>312</v>
      </c>
      <c r="C177" s="35">
        <v>1.078E-4</v>
      </c>
      <c r="D177" s="35">
        <v>1.0975999999999999E-4</v>
      </c>
      <c r="E177" s="35">
        <v>8.2319999999999998E-5</v>
      </c>
      <c r="F177" s="35">
        <v>1.1564E-4</v>
      </c>
      <c r="G177" s="35">
        <v>3.1359999999999998E-5</v>
      </c>
      <c r="H177" s="35">
        <v>1.862E-4</v>
      </c>
      <c r="I177" s="35">
        <v>2.3520000000000002E-5</v>
      </c>
      <c r="J177" s="35">
        <v>2.7439999999999998E-5</v>
      </c>
      <c r="K177" s="35">
        <v>1.7640000000000001E-5</v>
      </c>
    </row>
    <row r="178" spans="1:11" ht="13.4" customHeight="1">
      <c r="A178" t="s">
        <v>114</v>
      </c>
      <c r="B178" t="s">
        <v>312</v>
      </c>
      <c r="C178" s="35">
        <v>2.156E-5</v>
      </c>
      <c r="D178" s="35">
        <v>1.9600000000000002E-5</v>
      </c>
      <c r="E178" s="35">
        <v>1.3719999999999999E-5</v>
      </c>
      <c r="F178" s="35">
        <v>2.5479999999999997E-5</v>
      </c>
      <c r="G178" s="35">
        <v>2.94E-5</v>
      </c>
      <c r="H178" s="35">
        <v>2.156E-5</v>
      </c>
      <c r="I178" s="35">
        <v>6.8599999999999987E-5</v>
      </c>
      <c r="J178" s="35">
        <v>4.3120000000000001E-5</v>
      </c>
      <c r="K178" s="35">
        <v>1.9599999999999999E-6</v>
      </c>
    </row>
    <row r="179" spans="1:11" ht="13.4" customHeight="1">
      <c r="A179" t="s">
        <v>115</v>
      </c>
      <c r="B179" t="s">
        <v>312</v>
      </c>
      <c r="C179" s="35">
        <v>-1.1760000000000001E-5</v>
      </c>
      <c r="D179" s="35">
        <v>-1.5679999999999999E-5</v>
      </c>
      <c r="E179" s="35">
        <v>-9.800000000000001E-6</v>
      </c>
      <c r="F179" s="35">
        <v>-1.5679999999999999E-5</v>
      </c>
      <c r="G179" s="35">
        <v>-9.800000000000001E-6</v>
      </c>
      <c r="H179" s="35">
        <v>-9.800000000000001E-6</v>
      </c>
      <c r="I179" s="35">
        <v>-5.8800000000000005E-6</v>
      </c>
      <c r="J179" s="35">
        <v>-1.9600000000000002E-5</v>
      </c>
      <c r="K179" s="35">
        <v>-3.9199999999999997E-6</v>
      </c>
    </row>
    <row r="180" spans="1:11" ht="13.4" customHeight="1">
      <c r="A180" t="s">
        <v>116</v>
      </c>
      <c r="B180" t="s">
        <v>312</v>
      </c>
      <c r="C180" s="35">
        <v>2.7439999999999998E-5</v>
      </c>
      <c r="D180" s="35">
        <v>2.94E-5</v>
      </c>
      <c r="E180" s="35">
        <v>3.5280000000000001E-5</v>
      </c>
      <c r="F180" s="35">
        <v>2.3520000000000002E-5</v>
      </c>
      <c r="G180" s="35">
        <v>2.3520000000000002E-5</v>
      </c>
      <c r="H180" s="35">
        <v>1.5679999999999999E-5</v>
      </c>
      <c r="I180" s="35">
        <v>2.7439999999999998E-5</v>
      </c>
      <c r="J180" s="35">
        <v>1.1760000000000001E-5</v>
      </c>
      <c r="K180" s="35">
        <v>1.5679999999999999E-5</v>
      </c>
    </row>
    <row r="181" spans="1:11" ht="13.4" customHeight="1">
      <c r="A181" t="s">
        <v>117</v>
      </c>
      <c r="B181" t="s">
        <v>312</v>
      </c>
      <c r="C181" s="35">
        <v>2.3520000000000002E-5</v>
      </c>
      <c r="D181" s="35">
        <v>2.5479999999999997E-5</v>
      </c>
      <c r="E181" s="35">
        <v>2.3520000000000002E-5</v>
      </c>
      <c r="F181" s="35">
        <v>2.5479999999999997E-5</v>
      </c>
      <c r="G181" s="35">
        <v>1.7640000000000001E-5</v>
      </c>
      <c r="H181" s="35">
        <v>1.7640000000000001E-5</v>
      </c>
      <c r="I181" s="35">
        <v>1.3719999999999999E-5</v>
      </c>
      <c r="J181" s="35">
        <v>1.7640000000000001E-5</v>
      </c>
      <c r="K181" s="35">
        <v>7.8399999999999995E-6</v>
      </c>
    </row>
    <row r="182" spans="1:11" ht="13.4" customHeight="1">
      <c r="A182" t="s">
        <v>118</v>
      </c>
      <c r="B182" t="s">
        <v>311</v>
      </c>
      <c r="C182" s="35">
        <v>2.3520000000000002E-5</v>
      </c>
      <c r="D182" s="35">
        <v>3.9200000000000004E-5</v>
      </c>
      <c r="E182" s="35">
        <v>2.5479999999999997E-5</v>
      </c>
      <c r="F182" s="35">
        <v>1.1760000000000001E-5</v>
      </c>
      <c r="G182" s="35">
        <v>1.1760000000000001E-5</v>
      </c>
      <c r="H182" s="35">
        <v>7.8399999999999995E-6</v>
      </c>
      <c r="I182" s="35">
        <v>3.3319999999999999E-5</v>
      </c>
      <c r="J182" s="35">
        <v>1.9599999999999999E-6</v>
      </c>
      <c r="K182" s="35">
        <v>4.3120000000000001E-5</v>
      </c>
    </row>
    <row r="183" spans="1:11" ht="13.4" customHeight="1">
      <c r="A183" t="s">
        <v>119</v>
      </c>
      <c r="B183" t="s">
        <v>311</v>
      </c>
      <c r="C183" s="35">
        <v>-5.8800000000000005E-6</v>
      </c>
      <c r="D183" s="35">
        <v>-9.800000000000001E-6</v>
      </c>
      <c r="E183" s="35">
        <v>-5.8800000000000005E-6</v>
      </c>
      <c r="F183" s="35">
        <v>-3.9199999999999997E-6</v>
      </c>
      <c r="G183" s="35">
        <v>-5.8800000000000005E-6</v>
      </c>
      <c r="H183" s="35">
        <v>-1.9599999999999999E-6</v>
      </c>
      <c r="I183" s="35">
        <v>-3.9199999999999997E-6</v>
      </c>
      <c r="J183" s="35">
        <v>-1.9599999999999999E-6</v>
      </c>
      <c r="K183" s="35">
        <v>-1.9599999999999999E-6</v>
      </c>
    </row>
    <row r="184" spans="1:11" ht="13.4" customHeight="1">
      <c r="A184" t="s">
        <v>120</v>
      </c>
      <c r="B184" t="s">
        <v>311</v>
      </c>
      <c r="C184" s="35">
        <v>-9.800000000000001E-6</v>
      </c>
      <c r="D184" s="35">
        <v>-1.7640000000000001E-5</v>
      </c>
      <c r="E184" s="35">
        <v>-7.8399999999999995E-6</v>
      </c>
      <c r="F184" s="35">
        <v>-5.8800000000000005E-6</v>
      </c>
      <c r="G184" s="35">
        <v>-7.8399999999999995E-6</v>
      </c>
      <c r="H184" s="35">
        <v>-5.8800000000000005E-6</v>
      </c>
      <c r="I184" s="35">
        <v>-1.5679999999999999E-5</v>
      </c>
      <c r="J184" s="35">
        <v>-5.8800000000000005E-6</v>
      </c>
      <c r="K184" s="35">
        <v>-1.1760000000000001E-5</v>
      </c>
    </row>
    <row r="185" spans="1:11" ht="13.4" customHeight="1">
      <c r="A185" t="s">
        <v>121</v>
      </c>
      <c r="B185" t="s">
        <v>311</v>
      </c>
      <c r="C185" s="35">
        <v>2.156E-5</v>
      </c>
      <c r="D185" s="35">
        <v>3.1359999999999998E-5</v>
      </c>
      <c r="E185" s="35">
        <v>2.156E-5</v>
      </c>
      <c r="F185" s="35">
        <v>1.1760000000000001E-5</v>
      </c>
      <c r="G185" s="35">
        <v>1.5679999999999999E-5</v>
      </c>
      <c r="H185" s="35">
        <v>7.8399999999999995E-6</v>
      </c>
      <c r="I185" s="35">
        <v>2.156E-5</v>
      </c>
      <c r="J185" s="35">
        <v>1.9599999999999999E-6</v>
      </c>
      <c r="K185" s="35">
        <v>2.5479999999999997E-5</v>
      </c>
    </row>
    <row r="186" spans="1:11" ht="13.4" customHeight="1">
      <c r="A186" t="s">
        <v>122</v>
      </c>
      <c r="B186" t="s">
        <v>311</v>
      </c>
      <c r="C186" s="35">
        <v>-5.8799999999999999E-5</v>
      </c>
      <c r="D186" s="35">
        <v>-6.8599999999999987E-5</v>
      </c>
      <c r="E186" s="35">
        <v>-9.2119999999999992E-5</v>
      </c>
      <c r="F186" s="35">
        <v>-3.1359999999999998E-5</v>
      </c>
      <c r="G186" s="35">
        <v>-5.2919999999999995E-5</v>
      </c>
      <c r="H186" s="35">
        <v>-2.156E-5</v>
      </c>
      <c r="I186" s="35">
        <v>-8.4279999999999999E-5</v>
      </c>
      <c r="J186" s="35">
        <v>-9.800000000000001E-6</v>
      </c>
      <c r="K186" s="35">
        <v>-7.6439999999999993E-5</v>
      </c>
    </row>
    <row r="187" spans="1:11" ht="13.4" customHeight="1">
      <c r="A187" t="s">
        <v>123</v>
      </c>
      <c r="B187" t="s">
        <v>311</v>
      </c>
      <c r="C187" s="35">
        <v>-3.9199999999999997E-6</v>
      </c>
      <c r="D187" s="35">
        <v>-3.9199999999999997E-6</v>
      </c>
      <c r="E187" s="35">
        <v>-5.8800000000000005E-6</v>
      </c>
      <c r="F187" s="35">
        <v>-3.9199999999999997E-6</v>
      </c>
      <c r="G187" s="35">
        <v>-3.9199999999999997E-6</v>
      </c>
      <c r="H187" s="35">
        <v>-1.9599999999999999E-6</v>
      </c>
      <c r="I187" s="35">
        <v>-2.156E-5</v>
      </c>
      <c r="J187" s="35">
        <v>-1.9599999999999999E-6</v>
      </c>
      <c r="K187" s="35">
        <v>-3.9200000000000004E-5</v>
      </c>
    </row>
    <row r="188" spans="1:11" ht="13.4" customHeight="1">
      <c r="A188" t="s">
        <v>124</v>
      </c>
      <c r="B188" t="s">
        <v>310</v>
      </c>
      <c r="C188" s="35">
        <v>-2.8420000000000002E-4</v>
      </c>
      <c r="D188" s="35">
        <v>-3.7827999999999999E-4</v>
      </c>
      <c r="E188" s="35">
        <v>-3.6651999999999995E-4</v>
      </c>
      <c r="F188" s="35">
        <v>-1.8032000000000001E-4</v>
      </c>
      <c r="G188" s="35">
        <v>-2.8027999999999999E-4</v>
      </c>
      <c r="H188" s="35">
        <v>-1.3916000000000002E-4</v>
      </c>
      <c r="I188" s="35">
        <v>-1.9599999999999999E-4</v>
      </c>
      <c r="J188" s="35">
        <v>-9.2119999999999992E-5</v>
      </c>
      <c r="K188" s="35">
        <v>-8.6240000000000001E-5</v>
      </c>
    </row>
    <row r="189" spans="1:11" ht="13.4" customHeight="1">
      <c r="A189" t="s">
        <v>125</v>
      </c>
      <c r="B189" t="s">
        <v>310</v>
      </c>
      <c r="C189" s="35">
        <v>-9.6039999999999995E-5</v>
      </c>
      <c r="D189" s="35">
        <v>-1.1564E-4</v>
      </c>
      <c r="E189" s="35">
        <v>-1.0975999999999999E-4</v>
      </c>
      <c r="F189" s="35">
        <v>-9.4080000000000007E-5</v>
      </c>
      <c r="G189" s="35">
        <v>-8.6240000000000001E-5</v>
      </c>
      <c r="H189" s="35">
        <v>-4.8999999999999998E-5</v>
      </c>
      <c r="I189" s="35">
        <v>-6.8599999999999987E-5</v>
      </c>
      <c r="J189" s="35">
        <v>-3.7240000000000003E-5</v>
      </c>
      <c r="K189" s="35">
        <v>-4.8999999999999998E-5</v>
      </c>
    </row>
    <row r="190" spans="1:11" ht="13.4" customHeight="1">
      <c r="A190" t="s">
        <v>126</v>
      </c>
      <c r="B190" t="s">
        <v>310</v>
      </c>
      <c r="C190" s="35">
        <v>2.7439999999999998E-5</v>
      </c>
      <c r="D190" s="35">
        <v>3.7240000000000003E-5</v>
      </c>
      <c r="E190" s="35">
        <v>2.7439999999999998E-5</v>
      </c>
      <c r="F190" s="35">
        <v>2.156E-5</v>
      </c>
      <c r="G190" s="35">
        <v>1.7640000000000001E-5</v>
      </c>
      <c r="H190" s="35">
        <v>1.3719999999999999E-5</v>
      </c>
      <c r="I190" s="35">
        <v>1.5679999999999999E-5</v>
      </c>
      <c r="J190" s="35">
        <v>7.8399999999999995E-6</v>
      </c>
      <c r="K190" s="35">
        <v>1.9600000000000002E-5</v>
      </c>
    </row>
    <row r="191" spans="1:11" ht="13.4" customHeight="1">
      <c r="A191" t="s">
        <v>127</v>
      </c>
      <c r="B191" t="s">
        <v>309</v>
      </c>
      <c r="C191" s="35">
        <v>6.2719999999999996E-5</v>
      </c>
      <c r="D191" s="35">
        <v>7.251999999999999E-5</v>
      </c>
      <c r="E191" s="35">
        <v>5.4879999999999996E-5</v>
      </c>
      <c r="F191" s="35">
        <v>7.8400000000000008E-5</v>
      </c>
      <c r="G191" s="35">
        <v>3.9200000000000004E-5</v>
      </c>
      <c r="H191" s="35">
        <v>5.0959999999999993E-5</v>
      </c>
      <c r="I191" s="35">
        <v>2.94E-5</v>
      </c>
      <c r="J191" s="35">
        <v>3.5280000000000001E-5</v>
      </c>
      <c r="K191" s="35">
        <v>1.7640000000000001E-5</v>
      </c>
    </row>
    <row r="192" spans="1:11" ht="13.4" customHeight="1">
      <c r="A192" t="s">
        <v>128</v>
      </c>
      <c r="B192" t="s">
        <v>309</v>
      </c>
      <c r="C192" s="35">
        <v>-1.3504400000000001E-3</v>
      </c>
      <c r="D192" s="35">
        <v>-1.4425600000000001E-3</v>
      </c>
      <c r="E192" s="35">
        <v>-1.47196E-3</v>
      </c>
      <c r="F192" s="35">
        <v>-1.3386800000000001E-3</v>
      </c>
      <c r="G192" s="35">
        <v>-1.5856400000000001E-3</v>
      </c>
      <c r="H192" s="35">
        <v>-9.1140000000000004E-4</v>
      </c>
      <c r="I192" s="35">
        <v>-1.5111599999999999E-3</v>
      </c>
      <c r="J192" s="35">
        <v>-1.1485600000000001E-3</v>
      </c>
      <c r="K192" s="35">
        <v>-1.1975600000000001E-3</v>
      </c>
    </row>
    <row r="193" spans="1:11" ht="13.4" customHeight="1">
      <c r="A193" t="s">
        <v>129</v>
      </c>
      <c r="B193" t="s">
        <v>309</v>
      </c>
      <c r="C193" s="35">
        <v>-8.6240000000000001E-5</v>
      </c>
      <c r="D193" s="35">
        <v>-1.3328E-4</v>
      </c>
      <c r="E193" s="35">
        <v>-8.8200000000000003E-5</v>
      </c>
      <c r="F193" s="35">
        <v>-7.0560000000000002E-5</v>
      </c>
      <c r="G193" s="35">
        <v>-3.5280000000000001E-5</v>
      </c>
      <c r="H193" s="35">
        <v>-3.1359999999999998E-5</v>
      </c>
      <c r="I193" s="35">
        <v>-2.156E-5</v>
      </c>
      <c r="J193" s="35">
        <v>-1.7640000000000001E-5</v>
      </c>
      <c r="K193" s="35">
        <v>-4.1159999999999999E-5</v>
      </c>
    </row>
    <row r="194" spans="1:11" ht="13.4" customHeight="1">
      <c r="A194" t="s">
        <v>130</v>
      </c>
      <c r="B194" t="s">
        <v>308</v>
      </c>
      <c r="C194" s="35">
        <v>3.7240000000000003E-5</v>
      </c>
      <c r="D194" s="35">
        <v>4.1159999999999999E-5</v>
      </c>
      <c r="E194" s="35">
        <v>4.1159999999999999E-5</v>
      </c>
      <c r="F194" s="35">
        <v>3.3319999999999999E-5</v>
      </c>
      <c r="G194" s="35">
        <v>2.94E-5</v>
      </c>
      <c r="H194" s="35">
        <v>2.94E-5</v>
      </c>
      <c r="I194" s="35">
        <v>1.9600000000000002E-5</v>
      </c>
      <c r="J194" s="35">
        <v>2.7439999999999998E-5</v>
      </c>
      <c r="K194" s="35">
        <v>4.3120000000000001E-5</v>
      </c>
    </row>
    <row r="195" spans="1:11" ht="13.4" customHeight="1">
      <c r="A195" t="s">
        <v>131</v>
      </c>
      <c r="B195" t="s">
        <v>308</v>
      </c>
      <c r="C195" s="35">
        <v>-5.4879999999999996E-5</v>
      </c>
      <c r="D195" s="35">
        <v>-7.6439999999999993E-5</v>
      </c>
      <c r="E195" s="35">
        <v>-6.6639999999999999E-5</v>
      </c>
      <c r="F195" s="35">
        <v>-3.3319999999999999E-5</v>
      </c>
      <c r="G195" s="35">
        <v>-3.1359999999999998E-5</v>
      </c>
      <c r="H195" s="35">
        <v>-2.156E-5</v>
      </c>
      <c r="I195" s="35">
        <v>-1.1760000000000001E-5</v>
      </c>
      <c r="J195" s="35">
        <v>-2.5479999999999997E-5</v>
      </c>
      <c r="K195" s="35">
        <v>-1.0583999999999999E-4</v>
      </c>
    </row>
    <row r="196" spans="1:11" ht="13.4" customHeight="1">
      <c r="A196" t="s">
        <v>132</v>
      </c>
      <c r="B196" t="s">
        <v>307</v>
      </c>
      <c r="C196" s="35">
        <v>4.8999999999999998E-5</v>
      </c>
      <c r="D196" s="35">
        <v>6.0760000000000001E-5</v>
      </c>
      <c r="E196" s="35">
        <v>5.4879999999999996E-5</v>
      </c>
      <c r="F196" s="35">
        <v>4.5080000000000002E-5</v>
      </c>
      <c r="G196" s="35">
        <v>3.9200000000000004E-5</v>
      </c>
      <c r="H196" s="35">
        <v>2.94E-5</v>
      </c>
      <c r="I196" s="35">
        <v>2.5479999999999997E-5</v>
      </c>
      <c r="J196" s="35">
        <v>2.5479999999999997E-5</v>
      </c>
      <c r="K196" s="35">
        <v>4.7040000000000004E-5</v>
      </c>
    </row>
    <row r="197" spans="1:11" ht="13.4" customHeight="1">
      <c r="A197" t="s">
        <v>133</v>
      </c>
      <c r="B197" t="s">
        <v>307</v>
      </c>
      <c r="C197" s="35">
        <v>-9.800000000000001E-6</v>
      </c>
      <c r="D197" s="35">
        <v>-1.1760000000000001E-5</v>
      </c>
      <c r="E197" s="35">
        <v>-1.1760000000000001E-5</v>
      </c>
      <c r="F197" s="35">
        <v>-7.8399999999999995E-6</v>
      </c>
      <c r="G197" s="35">
        <v>-9.800000000000001E-6</v>
      </c>
      <c r="H197" s="35">
        <v>-5.8800000000000005E-6</v>
      </c>
      <c r="I197" s="35">
        <v>-5.8800000000000005E-6</v>
      </c>
      <c r="J197" s="35">
        <v>-5.8800000000000005E-6</v>
      </c>
      <c r="K197" s="35">
        <v>-9.800000000000001E-6</v>
      </c>
    </row>
    <row r="198" spans="1:11" ht="13.4" customHeight="1">
      <c r="A198" t="s">
        <v>134</v>
      </c>
      <c r="B198" t="s">
        <v>306</v>
      </c>
      <c r="C198" s="35">
        <v>-2.6656E-4</v>
      </c>
      <c r="D198" s="35">
        <v>-2.254E-4</v>
      </c>
      <c r="E198" s="35">
        <v>-2.5479999999999996E-4</v>
      </c>
      <c r="F198" s="35">
        <v>-2.4499999999999999E-4</v>
      </c>
      <c r="G198" s="35">
        <v>-2.7243999999999999E-4</v>
      </c>
      <c r="H198" s="35">
        <v>-1.6071999999999999E-4</v>
      </c>
      <c r="I198" s="35">
        <v>-3.9983999999999999E-4</v>
      </c>
      <c r="J198" s="35">
        <v>-5.2136000000000001E-4</v>
      </c>
      <c r="K198" s="35">
        <v>-1.77772E-3</v>
      </c>
    </row>
    <row r="199" spans="1:11" ht="13.4" customHeight="1">
      <c r="A199" t="s">
        <v>135</v>
      </c>
      <c r="B199" t="s">
        <v>306</v>
      </c>
      <c r="C199" s="35">
        <v>-1.1172000000000001E-4</v>
      </c>
      <c r="D199" s="35">
        <v>-9.7999999999999997E-5</v>
      </c>
      <c r="E199" s="35">
        <v>-1.1172000000000001E-4</v>
      </c>
      <c r="F199" s="35">
        <v>-1.1172000000000001E-4</v>
      </c>
      <c r="G199" s="35">
        <v>-1.3916000000000002E-4</v>
      </c>
      <c r="H199" s="35">
        <v>-7.6439999999999993E-5</v>
      </c>
      <c r="I199" s="35">
        <v>-1.5092E-4</v>
      </c>
      <c r="J199" s="35">
        <v>-2.0580000000000002E-4</v>
      </c>
      <c r="K199" s="35">
        <v>-4.6059999999999997E-4</v>
      </c>
    </row>
    <row r="200" spans="1:11" ht="13.4" customHeight="1">
      <c r="A200" t="s">
        <v>136</v>
      </c>
      <c r="B200" t="s">
        <v>306</v>
      </c>
      <c r="C200" s="35">
        <v>-8.0359999999999996E-5</v>
      </c>
      <c r="D200" s="35">
        <v>-6.6639999999999999E-5</v>
      </c>
      <c r="E200" s="35">
        <v>-9.0160000000000004E-5</v>
      </c>
      <c r="F200" s="35">
        <v>-8.2319999999999998E-5</v>
      </c>
      <c r="G200" s="35">
        <v>-9.2119999999999992E-5</v>
      </c>
      <c r="H200" s="35">
        <v>-7.251999999999999E-5</v>
      </c>
      <c r="I200" s="35">
        <v>-9.7999999999999997E-5</v>
      </c>
      <c r="J200" s="35">
        <v>-1.5092E-4</v>
      </c>
      <c r="K200" s="35">
        <v>-1.47E-4</v>
      </c>
    </row>
    <row r="201" spans="1:11" ht="13.4" customHeight="1">
      <c r="A201" t="s">
        <v>137</v>
      </c>
      <c r="B201" t="s">
        <v>305</v>
      </c>
      <c r="C201" s="35">
        <v>-3.0771999999999999E-4</v>
      </c>
      <c r="D201" s="35">
        <v>-3.0184E-4</v>
      </c>
      <c r="E201" s="35">
        <v>-3.0968E-4</v>
      </c>
      <c r="F201" s="35">
        <v>-3.3908000000000001E-4</v>
      </c>
      <c r="G201" s="35">
        <v>-4.0964000000000001E-4</v>
      </c>
      <c r="H201" s="35">
        <v>-2.3127999999999999E-4</v>
      </c>
      <c r="I201" s="35">
        <v>-3.9983999999999999E-4</v>
      </c>
      <c r="J201" s="35">
        <v>-3.8415999999999998E-4</v>
      </c>
      <c r="K201" s="35">
        <v>-2.7243999999999999E-4</v>
      </c>
    </row>
    <row r="202" spans="1:11" ht="13.4" customHeight="1">
      <c r="A202" t="s">
        <v>138</v>
      </c>
      <c r="B202" t="s">
        <v>305</v>
      </c>
      <c r="C202" s="35">
        <v>2.254E-4</v>
      </c>
      <c r="D202" s="35">
        <v>2.2735999999999999E-4</v>
      </c>
      <c r="E202" s="35">
        <v>2.6068E-4</v>
      </c>
      <c r="F202" s="35">
        <v>2.0776E-4</v>
      </c>
      <c r="G202" s="35">
        <v>2.8224000000000001E-4</v>
      </c>
      <c r="H202" s="35">
        <v>1.3719999999999997E-4</v>
      </c>
      <c r="I202" s="35">
        <v>2.6852000000000001E-4</v>
      </c>
      <c r="J202" s="35">
        <v>1.8423999999999998E-4</v>
      </c>
      <c r="K202" s="35">
        <v>4.1943999999999998E-4</v>
      </c>
    </row>
    <row r="203" spans="1:11" ht="13.4" customHeight="1">
      <c r="A203" t="s">
        <v>139</v>
      </c>
      <c r="B203" t="s">
        <v>304</v>
      </c>
      <c r="C203" s="35">
        <v>-1.9600000000000002E-5</v>
      </c>
      <c r="D203" s="35">
        <v>-1.7640000000000001E-5</v>
      </c>
      <c r="E203" s="35">
        <v>-2.156E-5</v>
      </c>
      <c r="F203" s="35">
        <v>-1.9600000000000002E-5</v>
      </c>
      <c r="G203" s="35">
        <v>-2.3520000000000002E-5</v>
      </c>
      <c r="H203" s="35">
        <v>-1.3719999999999999E-5</v>
      </c>
      <c r="I203" s="35">
        <v>-1.5679999999999999E-5</v>
      </c>
      <c r="J203" s="35">
        <v>-2.156E-5</v>
      </c>
      <c r="K203" s="35">
        <v>-2.7439999999999998E-5</v>
      </c>
    </row>
    <row r="204" spans="1:11" ht="13.4" customHeight="1">
      <c r="A204" t="s">
        <v>140</v>
      </c>
      <c r="B204" t="s">
        <v>304</v>
      </c>
      <c r="C204" s="35">
        <v>-4.6255999999999999E-4</v>
      </c>
      <c r="D204" s="35">
        <v>-3.9983999999999999E-4</v>
      </c>
      <c r="E204" s="35">
        <v>-4.8803999999999997E-4</v>
      </c>
      <c r="F204" s="35">
        <v>-5.2331999999999997E-4</v>
      </c>
      <c r="G204" s="35">
        <v>-6.3307999999999995E-4</v>
      </c>
      <c r="H204" s="35">
        <v>-3.5671999999999999E-4</v>
      </c>
      <c r="I204" s="35">
        <v>-7.1343999999999997E-4</v>
      </c>
      <c r="J204" s="35">
        <v>-5.5468E-4</v>
      </c>
      <c r="K204" s="35">
        <v>-6.1936000000000001E-4</v>
      </c>
    </row>
    <row r="205" spans="1:11" ht="13.4" customHeight="1">
      <c r="A205" t="s">
        <v>141</v>
      </c>
      <c r="B205" t="s">
        <v>304</v>
      </c>
      <c r="C205" s="35">
        <v>-3.8024000000000001E-4</v>
      </c>
      <c r="D205" s="35">
        <v>-3.6259999999999998E-4</v>
      </c>
      <c r="E205" s="35">
        <v>-4.1355999999999999E-4</v>
      </c>
      <c r="F205" s="35">
        <v>-3.7436000000000001E-4</v>
      </c>
      <c r="G205" s="35">
        <v>-5.6055999999999999E-4</v>
      </c>
      <c r="H205" s="35">
        <v>-2.6068E-4</v>
      </c>
      <c r="I205" s="35">
        <v>-7.2716000000000002E-4</v>
      </c>
      <c r="J205" s="35">
        <v>-3.6847999999999997E-4</v>
      </c>
      <c r="K205" s="35">
        <v>-4.2924E-4</v>
      </c>
    </row>
    <row r="206" spans="1:11" ht="13.4" customHeight="1">
      <c r="A206" t="s">
        <v>142</v>
      </c>
      <c r="B206" t="s">
        <v>303</v>
      </c>
      <c r="C206" s="35">
        <v>-1.5679999999999999E-5</v>
      </c>
      <c r="D206" s="35">
        <v>-1.7640000000000001E-5</v>
      </c>
      <c r="E206" s="35">
        <v>-1.9600000000000002E-5</v>
      </c>
      <c r="F206" s="35">
        <v>-9.800000000000001E-6</v>
      </c>
      <c r="G206" s="35">
        <v>-9.800000000000001E-6</v>
      </c>
      <c r="H206" s="35">
        <v>-5.8800000000000005E-6</v>
      </c>
      <c r="I206" s="35">
        <v>-2.7439999999999998E-5</v>
      </c>
      <c r="J206" s="35">
        <v>-3.1359999999999998E-5</v>
      </c>
      <c r="K206" s="35">
        <v>-2.5479999999999997E-5</v>
      </c>
    </row>
    <row r="207" spans="1:11" ht="13.4" customHeight="1">
      <c r="A207" t="s">
        <v>143</v>
      </c>
      <c r="B207" t="s">
        <v>303</v>
      </c>
      <c r="C207" s="35">
        <v>-3.3319999999999999E-5</v>
      </c>
      <c r="D207" s="35">
        <v>-2.94E-5</v>
      </c>
      <c r="E207" s="35">
        <v>-5.0959999999999993E-5</v>
      </c>
      <c r="F207" s="35">
        <v>-3.5280000000000001E-5</v>
      </c>
      <c r="G207" s="35">
        <v>-3.3319999999999999E-5</v>
      </c>
      <c r="H207" s="35">
        <v>-1.9600000000000002E-5</v>
      </c>
      <c r="I207" s="35">
        <v>-2.94E-5</v>
      </c>
      <c r="J207" s="35">
        <v>-2.7439999999999998E-5</v>
      </c>
      <c r="K207" s="35">
        <v>-2.94E-5</v>
      </c>
    </row>
    <row r="208" spans="1:11" ht="13.4" customHeight="1">
      <c r="A208" t="s">
        <v>144</v>
      </c>
      <c r="B208" t="s">
        <v>303</v>
      </c>
      <c r="C208" s="35">
        <v>-3.1359999999999998E-5</v>
      </c>
      <c r="D208" s="35">
        <v>-2.7439999999999998E-5</v>
      </c>
      <c r="E208" s="35">
        <v>-4.1159999999999999E-5</v>
      </c>
      <c r="F208" s="35">
        <v>-3.3319999999999999E-5</v>
      </c>
      <c r="G208" s="35">
        <v>-1.7640000000000001E-5</v>
      </c>
      <c r="H208" s="35">
        <v>-2.5479999999999997E-5</v>
      </c>
      <c r="I208" s="35">
        <v>-3.1359999999999998E-5</v>
      </c>
      <c r="J208" s="35">
        <v>-7.0560000000000002E-5</v>
      </c>
      <c r="K208" s="35">
        <v>-5.8800000000000005E-6</v>
      </c>
    </row>
    <row r="209" spans="1:11" ht="13.4" customHeight="1">
      <c r="A209" t="s">
        <v>145</v>
      </c>
      <c r="B209" t="s">
        <v>302</v>
      </c>
      <c r="C209" s="35">
        <v>-1.7640000000000001E-5</v>
      </c>
      <c r="D209" s="35">
        <v>-1.7640000000000001E-5</v>
      </c>
      <c r="E209" s="35">
        <v>-1.7640000000000001E-5</v>
      </c>
      <c r="F209" s="35">
        <v>-1.9600000000000002E-5</v>
      </c>
      <c r="G209" s="35">
        <v>-1.9600000000000002E-5</v>
      </c>
      <c r="H209" s="35">
        <v>-1.3719999999999999E-5</v>
      </c>
      <c r="I209" s="35">
        <v>-1.5679999999999999E-5</v>
      </c>
      <c r="J209" s="35">
        <v>-1.5679999999999999E-5</v>
      </c>
      <c r="K209" s="35">
        <v>-1.3719999999999999E-5</v>
      </c>
    </row>
    <row r="210" spans="1:11" ht="13.4" customHeight="1">
      <c r="A210" t="s">
        <v>146</v>
      </c>
      <c r="B210" t="s">
        <v>302</v>
      </c>
      <c r="C210" s="35">
        <v>3.9200000000000004E-5</v>
      </c>
      <c r="D210" s="35">
        <v>3.7240000000000003E-5</v>
      </c>
      <c r="E210" s="35">
        <v>3.5280000000000001E-5</v>
      </c>
      <c r="F210" s="35">
        <v>4.8999999999999998E-5</v>
      </c>
      <c r="G210" s="35">
        <v>3.9200000000000004E-5</v>
      </c>
      <c r="H210" s="35">
        <v>4.5080000000000002E-5</v>
      </c>
      <c r="I210" s="35">
        <v>3.1359999999999998E-5</v>
      </c>
      <c r="J210" s="35">
        <v>4.7040000000000004E-5</v>
      </c>
      <c r="K210" s="35">
        <v>2.156E-5</v>
      </c>
    </row>
    <row r="211" spans="1:11" ht="13.4" customHeight="1">
      <c r="A211" t="s">
        <v>147</v>
      </c>
      <c r="B211" t="s">
        <v>302</v>
      </c>
      <c r="C211" s="35">
        <v>-4.1159999999999999E-5</v>
      </c>
      <c r="D211" s="35">
        <v>-3.3319999999999999E-5</v>
      </c>
      <c r="E211" s="35">
        <v>-4.3120000000000001E-5</v>
      </c>
      <c r="F211" s="35">
        <v>-5.0959999999999993E-5</v>
      </c>
      <c r="G211" s="35">
        <v>-6.2719999999999996E-5</v>
      </c>
      <c r="H211" s="35">
        <v>-3.9200000000000004E-5</v>
      </c>
      <c r="I211" s="35">
        <v>-5.6839999999999998E-5</v>
      </c>
      <c r="J211" s="35">
        <v>-3.3319999999999999E-5</v>
      </c>
      <c r="K211" s="35">
        <v>-4.3120000000000001E-5</v>
      </c>
    </row>
    <row r="212" spans="1:11" ht="13.4" customHeight="1">
      <c r="A212" t="s">
        <v>148</v>
      </c>
      <c r="B212" t="s">
        <v>302</v>
      </c>
      <c r="C212" s="35">
        <v>-7.0560000000000002E-5</v>
      </c>
      <c r="D212" s="35">
        <v>-7.6439999999999993E-5</v>
      </c>
      <c r="E212" s="35">
        <v>-7.4480000000000005E-5</v>
      </c>
      <c r="F212" s="35">
        <v>-6.6639999999999999E-5</v>
      </c>
      <c r="G212" s="35">
        <v>-7.4480000000000005E-5</v>
      </c>
      <c r="H212" s="35">
        <v>-4.3120000000000001E-5</v>
      </c>
      <c r="I212" s="35">
        <v>-6.4679999999999997E-5</v>
      </c>
      <c r="J212" s="35">
        <v>-9.6039999999999995E-5</v>
      </c>
      <c r="K212" s="35">
        <v>-1.47E-4</v>
      </c>
    </row>
    <row r="213" spans="1:11" ht="13.4" customHeight="1">
      <c r="A213" s="1" t="s">
        <v>301</v>
      </c>
      <c r="B213" s="1"/>
      <c r="C213" s="35">
        <v>2.2422399999999999E-3</v>
      </c>
      <c r="D213" s="35">
        <v>-1.5699599999999998E-3</v>
      </c>
      <c r="E213" s="35">
        <v>-2.7479200000000001E-3</v>
      </c>
      <c r="F213" s="35">
        <v>4.4766399999999996E-3</v>
      </c>
      <c r="G213" s="35">
        <v>-1.3837599999999999E-3</v>
      </c>
      <c r="H213" s="35">
        <v>1.7598839999999998E-2</v>
      </c>
      <c r="I213" s="35">
        <v>-8.1143999999999997E-4</v>
      </c>
      <c r="J213" s="35">
        <v>9.0689199999999994E-3</v>
      </c>
      <c r="K213" s="35">
        <v>-5.8662799999999998E-3</v>
      </c>
    </row>
    <row r="214" spans="1:11" ht="13.4" customHeight="1">
      <c r="A214" t="s">
        <v>300</v>
      </c>
      <c r="C214" s="35">
        <v>-1.0035199999999999E-3</v>
      </c>
      <c r="D214" s="35">
        <v>-8.2515999999999991E-4</v>
      </c>
      <c r="E214" s="35">
        <v>-7.7028000000000003E-4</v>
      </c>
      <c r="F214" s="35">
        <v>-1.15248E-3</v>
      </c>
      <c r="G214" s="35">
        <v>-8.5456000000000009E-4</v>
      </c>
      <c r="H214" s="35">
        <v>-1.3857199999999998E-3</v>
      </c>
      <c r="I214" s="35">
        <v>-7.938E-4</v>
      </c>
      <c r="J214" s="35">
        <v>-9.9960000000000001E-4</v>
      </c>
      <c r="K214" s="35">
        <v>-4.3708000000000001E-4</v>
      </c>
    </row>
    <row r="215" spans="1:11" ht="13.4" customHeight="1">
      <c r="A215" s="1" t="s">
        <v>299</v>
      </c>
      <c r="B215" s="1"/>
      <c r="C215" s="35">
        <v>1.23872E-3</v>
      </c>
      <c r="D215" s="35">
        <v>-2.3951200000000001E-3</v>
      </c>
      <c r="E215" s="35">
        <v>-3.5182E-3</v>
      </c>
      <c r="F215" s="35">
        <v>3.3261199999999997E-3</v>
      </c>
      <c r="G215" s="35">
        <v>-2.2383199999999998E-3</v>
      </c>
      <c r="H215" s="35">
        <v>1.6213120000000001E-2</v>
      </c>
      <c r="I215" s="35">
        <v>-1.6072E-3</v>
      </c>
      <c r="J215" s="35">
        <v>8.0693199999999996E-3</v>
      </c>
      <c r="K215" s="35">
        <v>-6.30336E-3</v>
      </c>
    </row>
  </sheetData>
  <pageMargins left="0.7" right="0.7" top="0.75" bottom="0.75" header="0.3" footer="0.3"/>
  <pageSetup paperSize="9" orientation="portrait" r:id="rId1"/>
  <headerFooter>
    <oddHeader>&amp;C&amp;"Calibri"&amp;12&amp;KFF0000  OFFICIAL // Sensitive&amp;1#_x000D_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E73ED-3F84-485E-ADE5-C838E35B8795}">
  <sheetPr codeName="Sheet19">
    <tabColor rgb="FF4D7028"/>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 min="15" max="15" width="13" customWidth="1"/>
  </cols>
  <sheetData>
    <row r="1" spans="1:5" ht="21">
      <c r="A1" s="40" t="s">
        <v>407</v>
      </c>
      <c r="B1" s="40"/>
    </row>
    <row r="3" spans="1:5" ht="13.4" customHeight="1">
      <c r="A3" t="s">
        <v>366</v>
      </c>
      <c r="C3" t="s">
        <v>406</v>
      </c>
    </row>
    <row r="4" spans="1:5" ht="13.4" customHeight="1">
      <c r="A4" t="s">
        <v>364</v>
      </c>
      <c r="C4" t="s">
        <v>405</v>
      </c>
    </row>
    <row r="5" spans="1:5" ht="13.4" customHeight="1">
      <c r="A5" t="s">
        <v>362</v>
      </c>
      <c r="C5" s="38" t="s">
        <v>404</v>
      </c>
    </row>
    <row r="6" spans="1:5" ht="13.4" customHeight="1">
      <c r="C6" s="39"/>
    </row>
    <row r="7" spans="1:5" ht="13.4" customHeight="1">
      <c r="C7" s="39"/>
    </row>
    <row r="10" spans="1:5" ht="17.149999999999999" customHeight="1">
      <c r="A10" s="6" t="s">
        <v>360</v>
      </c>
      <c r="B10" s="6"/>
      <c r="C10" s="37"/>
    </row>
    <row r="11" spans="1:5" ht="13.4" customHeight="1">
      <c r="A11" s="38" t="s">
        <v>403</v>
      </c>
    </row>
    <row r="14" spans="1:5" ht="17.149999999999999" customHeight="1">
      <c r="A14" s="6" t="s">
        <v>358</v>
      </c>
      <c r="B14" s="6"/>
      <c r="C14" s="37"/>
    </row>
    <row r="15" spans="1:5" ht="13.4" customHeight="1">
      <c r="A15" t="s">
        <v>357</v>
      </c>
      <c r="C15" s="23">
        <v>0.107655</v>
      </c>
      <c r="D15" s="30"/>
      <c r="E15" s="32"/>
    </row>
    <row r="16" spans="1:5" ht="13.4" customHeight="1">
      <c r="A16" t="s">
        <v>356</v>
      </c>
      <c r="C16" s="23">
        <v>4.6094999999999997E-2</v>
      </c>
      <c r="D16" s="30"/>
    </row>
    <row r="17" spans="1:5" ht="13.4" customHeight="1">
      <c r="A17" t="s">
        <v>355</v>
      </c>
      <c r="C17" s="23">
        <v>2.6107999999999999E-2</v>
      </c>
      <c r="D17" s="30"/>
    </row>
    <row r="18" spans="1:5" ht="13.4" customHeight="1">
      <c r="A18" t="s">
        <v>354</v>
      </c>
      <c r="C18" s="23">
        <v>0.10541</v>
      </c>
      <c r="D18" s="30"/>
    </row>
    <row r="19" spans="1:5" ht="13.4" customHeight="1">
      <c r="A19" t="s">
        <v>353</v>
      </c>
      <c r="C19" s="23">
        <v>0.28972599999999998</v>
      </c>
      <c r="D19" s="30"/>
    </row>
    <row r="20" spans="1:5" ht="13.4" customHeight="1">
      <c r="A20" t="s">
        <v>352</v>
      </c>
      <c r="C20" s="23">
        <v>5.7987999999999998E-2</v>
      </c>
      <c r="D20" s="30"/>
    </row>
    <row r="21" spans="1:5" ht="13.4" customHeight="1">
      <c r="A21" t="s">
        <v>351</v>
      </c>
      <c r="C21" s="23">
        <v>7.2350999999999999E-2</v>
      </c>
      <c r="D21" s="30"/>
      <c r="E21" s="31"/>
    </row>
    <row r="22" spans="1:5" ht="13.4" customHeight="1">
      <c r="A22" t="s">
        <v>350</v>
      </c>
      <c r="C22" s="23">
        <v>0</v>
      </c>
      <c r="D22" s="30"/>
    </row>
    <row r="23" spans="1:5" ht="13.4" customHeight="1">
      <c r="A23" t="s">
        <v>349</v>
      </c>
      <c r="C23" s="23">
        <v>0</v>
      </c>
    </row>
    <row r="24" spans="1:5" ht="13.4" customHeight="1">
      <c r="A24" t="s">
        <v>348</v>
      </c>
      <c r="C24" s="23">
        <v>0.114036</v>
      </c>
    </row>
    <row r="25" spans="1:5" ht="13.4" customHeight="1">
      <c r="A25" t="s">
        <v>347</v>
      </c>
      <c r="C25" s="23">
        <v>0</v>
      </c>
    </row>
    <row r="26" spans="1:5" ht="13.4" customHeight="1">
      <c r="A26" t="s">
        <v>346</v>
      </c>
      <c r="C26" s="23">
        <v>-6.3874E-2</v>
      </c>
      <c r="D26" s="30"/>
    </row>
    <row r="27" spans="1:5" ht="13.4" customHeight="1">
      <c r="A27" t="s">
        <v>345</v>
      </c>
      <c r="C27" s="23">
        <v>-4.7448999999999998E-2</v>
      </c>
      <c r="D27" s="30"/>
    </row>
    <row r="28" spans="1:5" ht="13.4" customHeight="1">
      <c r="A28" t="s">
        <v>344</v>
      </c>
      <c r="C28" s="23">
        <v>-5.8214000000000002E-2</v>
      </c>
      <c r="D28" s="30"/>
    </row>
    <row r="29" spans="1:5" ht="13.4" customHeight="1">
      <c r="A29" t="s">
        <v>343</v>
      </c>
      <c r="C29" s="23">
        <v>0</v>
      </c>
    </row>
    <row r="30" spans="1:5" ht="13.4" customHeight="1">
      <c r="A30" t="s">
        <v>342</v>
      </c>
      <c r="C30" s="23">
        <v>-5.8214000000000002E-2</v>
      </c>
      <c r="D30" s="30"/>
    </row>
    <row r="31" spans="1:5" ht="13.4" customHeight="1">
      <c r="A31" t="s">
        <v>341</v>
      </c>
      <c r="C31" s="23">
        <v>-4.3803000000000002E-2</v>
      </c>
      <c r="D31" s="30"/>
    </row>
    <row r="32" spans="1:5" ht="13.4" customHeight="1">
      <c r="A32" t="s">
        <v>340</v>
      </c>
      <c r="C32" s="23">
        <v>-4.3803000000000002E-2</v>
      </c>
      <c r="D32" s="30"/>
    </row>
    <row r="33" spans="1:13" ht="13.4" customHeight="1">
      <c r="A33" t="s">
        <v>339</v>
      </c>
      <c r="C33" s="23">
        <v>-7.2960999999999998E-2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266.15863000000002</v>
      </c>
      <c r="D39" s="2">
        <v>0</v>
      </c>
      <c r="E39" s="2">
        <v>0</v>
      </c>
      <c r="F39" s="2">
        <v>0</v>
      </c>
      <c r="G39" s="2">
        <v>0</v>
      </c>
      <c r="H39" s="2">
        <v>0</v>
      </c>
      <c r="I39" s="2">
        <v>0</v>
      </c>
      <c r="J39" s="2">
        <v>0</v>
      </c>
      <c r="K39" s="2">
        <v>0</v>
      </c>
      <c r="L39" s="2">
        <f t="shared" ref="L39:L48" si="0">SUM(D39:K39)</f>
        <v>0</v>
      </c>
      <c r="M39" s="2">
        <f t="shared" ref="M39:M48" si="1">SUM(C39:K39)</f>
        <v>266.15863000000002</v>
      </c>
    </row>
    <row r="40" spans="1:13" ht="13.4" customHeight="1">
      <c r="A40" t="s">
        <v>13</v>
      </c>
      <c r="C40" s="2">
        <v>0.30173699999999998</v>
      </c>
      <c r="D40" s="2">
        <v>10.885046000000001</v>
      </c>
      <c r="E40" s="2">
        <v>11.016189000000001</v>
      </c>
      <c r="F40" s="2">
        <v>6.8858759999999997</v>
      </c>
      <c r="G40" s="2">
        <v>2.439292</v>
      </c>
      <c r="H40" s="2">
        <v>4.3101779999999996</v>
      </c>
      <c r="I40" s="2">
        <v>0.64075300000000002</v>
      </c>
      <c r="J40" s="2">
        <v>0.18820200000000001</v>
      </c>
      <c r="K40" s="2">
        <v>0.95176700000000003</v>
      </c>
      <c r="L40" s="2">
        <f t="shared" si="0"/>
        <v>37.317302999999988</v>
      </c>
      <c r="M40" s="2">
        <f t="shared" si="1"/>
        <v>37.619039999999991</v>
      </c>
    </row>
    <row r="41" spans="1:13" ht="13.4" customHeight="1">
      <c r="A41" s="29" t="s">
        <v>14</v>
      </c>
      <c r="B41" s="29"/>
      <c r="C41" s="2">
        <v>71.649551000000002</v>
      </c>
      <c r="D41" s="2">
        <v>12.221867</v>
      </c>
      <c r="E41" s="2">
        <v>9.6338899999999992</v>
      </c>
      <c r="F41" s="2">
        <v>7.0089269999999999</v>
      </c>
      <c r="G41" s="2">
        <v>2.034643</v>
      </c>
      <c r="H41" s="2">
        <v>3.119008</v>
      </c>
      <c r="I41" s="2">
        <v>0.51759999999999995</v>
      </c>
      <c r="J41" s="2">
        <v>0.30532100000000001</v>
      </c>
      <c r="K41" s="2">
        <v>0.44268800000000003</v>
      </c>
      <c r="L41" s="2">
        <f t="shared" si="0"/>
        <v>35.283943999999991</v>
      </c>
      <c r="M41" s="2">
        <f t="shared" si="1"/>
        <v>106.93349500000001</v>
      </c>
    </row>
    <row r="42" spans="1:13" ht="13.4" customHeight="1">
      <c r="A42" t="s">
        <v>15</v>
      </c>
      <c r="C42" s="2">
        <v>0</v>
      </c>
      <c r="D42" s="2">
        <v>-1.1709039999999999</v>
      </c>
      <c r="E42" s="2">
        <v>-0.91929400000000006</v>
      </c>
      <c r="F42" s="2">
        <v>-0.83067800000000003</v>
      </c>
      <c r="G42" s="2">
        <v>-0.35750599999999999</v>
      </c>
      <c r="H42" s="2">
        <v>-0.27966000000000002</v>
      </c>
      <c r="I42" s="2">
        <v>-0.15889800000000001</v>
      </c>
      <c r="J42" s="2">
        <v>-0.17707200000000001</v>
      </c>
      <c r="K42" s="2">
        <v>-7.5167999999999999E-2</v>
      </c>
      <c r="L42" s="2">
        <f t="shared" si="0"/>
        <v>-3.9691799999999997</v>
      </c>
      <c r="M42" s="2">
        <f t="shared" si="1"/>
        <v>-3.9691799999999997</v>
      </c>
    </row>
    <row r="43" spans="1:13" ht="13.4" customHeight="1">
      <c r="A43" t="s">
        <v>16</v>
      </c>
      <c r="C43" s="2">
        <v>0</v>
      </c>
      <c r="D43" s="2">
        <v>-10.045173999999999</v>
      </c>
      <c r="E43" s="2">
        <v>-8.1588879999999993</v>
      </c>
      <c r="F43" s="2">
        <v>-5.9635579999999999</v>
      </c>
      <c r="G43" s="2">
        <v>-1.9085559999999999</v>
      </c>
      <c r="H43" s="2">
        <v>-3.4765700000000002</v>
      </c>
      <c r="I43" s="2">
        <v>-0.70715399999999995</v>
      </c>
      <c r="J43" s="2">
        <v>-0.616452</v>
      </c>
      <c r="K43" s="2">
        <v>-0.61753800000000003</v>
      </c>
      <c r="L43" s="2">
        <f t="shared" si="0"/>
        <v>-31.493889999999997</v>
      </c>
      <c r="M43" s="2">
        <f t="shared" si="1"/>
        <v>-31.493889999999997</v>
      </c>
    </row>
    <row r="44" spans="1:13" ht="13.4" customHeight="1">
      <c r="A44" t="s">
        <v>17</v>
      </c>
      <c r="C44" s="2">
        <v>4.776885</v>
      </c>
      <c r="D44" s="2">
        <v>5.2717340000000004</v>
      </c>
      <c r="E44" s="2">
        <v>5.0906070000000003</v>
      </c>
      <c r="F44" s="2">
        <v>4.8284219999999998</v>
      </c>
      <c r="G44" s="2">
        <v>1.630655</v>
      </c>
      <c r="H44" s="2">
        <v>2.0499520000000002</v>
      </c>
      <c r="I44" s="2">
        <v>0.39528000000000002</v>
      </c>
      <c r="J44" s="2">
        <v>0.25167800000000001</v>
      </c>
      <c r="K44" s="2">
        <v>0.279698</v>
      </c>
      <c r="L44" s="2">
        <f t="shared" si="0"/>
        <v>19.798026</v>
      </c>
      <c r="M44" s="2">
        <f t="shared" si="1"/>
        <v>24.574911</v>
      </c>
    </row>
    <row r="45" spans="1:13" ht="13.4" customHeight="1">
      <c r="A45" t="s">
        <v>18</v>
      </c>
      <c r="C45" s="2">
        <v>2.2460909999999998</v>
      </c>
      <c r="D45" s="2">
        <v>0.16461700000000001</v>
      </c>
      <c r="E45" s="2">
        <v>0.29120600000000002</v>
      </c>
      <c r="F45" s="2">
        <v>1.304424</v>
      </c>
      <c r="G45" s="2">
        <v>8.0059999999999992E-3</v>
      </c>
      <c r="H45" s="2">
        <v>8.4559999999999996E-2</v>
      </c>
      <c r="I45" s="2">
        <v>8.0059999999999992E-3</v>
      </c>
      <c r="J45" s="2">
        <v>5.1536999999999999E-2</v>
      </c>
      <c r="K45" s="2">
        <v>6.9048999999999999E-2</v>
      </c>
      <c r="L45" s="2">
        <f t="shared" si="0"/>
        <v>1.9814049999999999</v>
      </c>
      <c r="M45" s="2">
        <f t="shared" si="1"/>
        <v>4.2274959999999986</v>
      </c>
    </row>
    <row r="46" spans="1:13" ht="13.4" customHeight="1">
      <c r="A46" t="s">
        <v>19</v>
      </c>
      <c r="C46" s="2">
        <v>5.7285589999999997</v>
      </c>
      <c r="D46" s="2">
        <v>1.536589</v>
      </c>
      <c r="E46" s="2">
        <v>0.27119199999999999</v>
      </c>
      <c r="F46" s="2">
        <v>0.41229199999999999</v>
      </c>
      <c r="G46" s="2">
        <v>0.122086</v>
      </c>
      <c r="H46" s="2">
        <v>0.39678099999999999</v>
      </c>
      <c r="I46" s="2">
        <v>0.1406</v>
      </c>
      <c r="J46" s="2">
        <v>2.4017E-2</v>
      </c>
      <c r="K46" s="2">
        <v>0.25518099999999999</v>
      </c>
      <c r="L46" s="2">
        <f t="shared" si="0"/>
        <v>3.1587379999999996</v>
      </c>
      <c r="M46" s="2">
        <f t="shared" si="1"/>
        <v>8.8872970000000002</v>
      </c>
    </row>
    <row r="47" spans="1:13" ht="13.4" customHeight="1">
      <c r="A47" t="s">
        <v>20</v>
      </c>
      <c r="C47" s="2">
        <v>12.321728</v>
      </c>
      <c r="D47" s="2">
        <v>6.3700130000000001</v>
      </c>
      <c r="E47" s="2">
        <v>3.7646670000000002</v>
      </c>
      <c r="F47" s="2">
        <v>7.839054</v>
      </c>
      <c r="G47" s="2">
        <v>1.2949170000000001</v>
      </c>
      <c r="H47" s="2">
        <v>6.9118969999999997</v>
      </c>
      <c r="I47" s="2">
        <v>0.37726700000000002</v>
      </c>
      <c r="J47" s="2">
        <v>0.38877499999999998</v>
      </c>
      <c r="K47" s="2">
        <v>0.21865499999999999</v>
      </c>
      <c r="L47" s="2">
        <f t="shared" si="0"/>
        <v>27.165244999999999</v>
      </c>
      <c r="M47" s="2">
        <f t="shared" si="1"/>
        <v>39.486973000000006</v>
      </c>
    </row>
    <row r="48" spans="1:13" ht="13.4" customHeight="1">
      <c r="A48" t="s">
        <v>21</v>
      </c>
      <c r="C48" s="2">
        <v>363.18322799999999</v>
      </c>
      <c r="D48" s="2">
        <v>25.233785999999998</v>
      </c>
      <c r="E48" s="2">
        <v>20.989571000000002</v>
      </c>
      <c r="F48" s="2">
        <v>21.484756000000001</v>
      </c>
      <c r="G48" s="2">
        <v>5.2635370000000004</v>
      </c>
      <c r="H48" s="2">
        <v>13.116146000000001</v>
      </c>
      <c r="I48" s="2">
        <v>1.213454</v>
      </c>
      <c r="J48" s="2">
        <v>0.41600599999999999</v>
      </c>
      <c r="K48" s="2">
        <v>1.524332</v>
      </c>
      <c r="L48" s="2">
        <f t="shared" si="0"/>
        <v>89.241587999999993</v>
      </c>
      <c r="M48" s="2">
        <f t="shared" si="1"/>
        <v>452.42481600000002</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84.728966</v>
      </c>
      <c r="D52" s="2">
        <v>32.182293000000001</v>
      </c>
      <c r="E52" s="2">
        <v>27.691814000000001</v>
      </c>
      <c r="F52" s="2">
        <v>22.399376</v>
      </c>
      <c r="G52" s="2">
        <v>7.3900379999999997</v>
      </c>
      <c r="H52" s="2">
        <v>12.488022000000001</v>
      </c>
      <c r="I52" s="2">
        <v>2.5365220000000002</v>
      </c>
      <c r="J52" s="2">
        <v>2.1822379999999999</v>
      </c>
      <c r="K52" s="2">
        <v>1.916372</v>
      </c>
      <c r="L52" s="2">
        <f t="shared" ref="L52:L61" si="2">SUM(D52:K52)</f>
        <v>108.786675</v>
      </c>
      <c r="M52" s="2">
        <f t="shared" ref="M52:M61" si="3">SUM(C52:K52)</f>
        <v>193.51564099999999</v>
      </c>
      <c r="O52" s="2"/>
    </row>
    <row r="53" spans="1:15" ht="13.4" customHeight="1">
      <c r="A53" t="s">
        <v>24</v>
      </c>
      <c r="C53" s="2">
        <v>13.878831999999999</v>
      </c>
      <c r="D53" s="2">
        <v>1.8317969999999999</v>
      </c>
      <c r="E53" s="2">
        <v>1.6156440000000001</v>
      </c>
      <c r="F53" s="2">
        <v>1.035733</v>
      </c>
      <c r="G53" s="2">
        <v>0.31272100000000003</v>
      </c>
      <c r="H53" s="2">
        <v>0.47683799999999998</v>
      </c>
      <c r="I53" s="2">
        <v>0.122587</v>
      </c>
      <c r="J53" s="2">
        <v>0.20414499999999999</v>
      </c>
      <c r="K53" s="2">
        <v>0.26919100000000001</v>
      </c>
      <c r="L53" s="2">
        <f t="shared" si="2"/>
        <v>5.8686559999999997</v>
      </c>
      <c r="M53" s="2">
        <f t="shared" si="3"/>
        <v>19.747488000000001</v>
      </c>
    </row>
    <row r="54" spans="1:15" ht="13.4" customHeight="1">
      <c r="A54" t="s">
        <v>25</v>
      </c>
      <c r="C54" s="2">
        <v>0</v>
      </c>
      <c r="D54" s="2">
        <v>0</v>
      </c>
      <c r="E54" s="2">
        <v>0</v>
      </c>
      <c r="F54" s="2">
        <v>0</v>
      </c>
      <c r="G54" s="2">
        <v>0</v>
      </c>
      <c r="H54" s="2">
        <v>0</v>
      </c>
      <c r="I54" s="2">
        <v>0</v>
      </c>
      <c r="J54" s="2">
        <v>2.0010000000000002E-3</v>
      </c>
      <c r="K54" s="2">
        <v>0</v>
      </c>
      <c r="L54" s="2">
        <f t="shared" si="2"/>
        <v>2.0010000000000002E-3</v>
      </c>
      <c r="M54" s="2">
        <f t="shared" si="3"/>
        <v>2.0010000000000002E-3</v>
      </c>
    </row>
    <row r="55" spans="1:15" ht="13.4" customHeight="1">
      <c r="A55" t="s">
        <v>26</v>
      </c>
      <c r="C55" s="2">
        <v>-3.9691809999999998</v>
      </c>
      <c r="D55" s="2">
        <v>0</v>
      </c>
      <c r="E55" s="2">
        <v>0</v>
      </c>
      <c r="F55" s="2">
        <v>0</v>
      </c>
      <c r="G55" s="2">
        <v>0</v>
      </c>
      <c r="H55" s="2">
        <v>0</v>
      </c>
      <c r="I55" s="2">
        <v>0</v>
      </c>
      <c r="J55" s="2">
        <v>0</v>
      </c>
      <c r="K55" s="2">
        <v>0</v>
      </c>
      <c r="L55" s="2">
        <f t="shared" si="2"/>
        <v>0</v>
      </c>
      <c r="M55" s="2">
        <f t="shared" si="3"/>
        <v>-3.9691809999999998</v>
      </c>
    </row>
    <row r="56" spans="1:15" ht="13.4" customHeight="1">
      <c r="A56" t="s">
        <v>27</v>
      </c>
      <c r="C56" s="2">
        <v>-31.493888999999999</v>
      </c>
      <c r="D56" s="2">
        <v>0</v>
      </c>
      <c r="E56" s="2">
        <v>0</v>
      </c>
      <c r="F56" s="2">
        <v>0</v>
      </c>
      <c r="G56" s="2">
        <v>0</v>
      </c>
      <c r="H56" s="2">
        <v>0</v>
      </c>
      <c r="I56" s="2">
        <v>0</v>
      </c>
      <c r="J56" s="2">
        <v>0</v>
      </c>
      <c r="K56" s="2">
        <v>0</v>
      </c>
      <c r="L56" s="2">
        <f t="shared" si="2"/>
        <v>0</v>
      </c>
      <c r="M56" s="2">
        <f t="shared" si="3"/>
        <v>-31.493888999999999</v>
      </c>
    </row>
    <row r="57" spans="1:15" ht="13.4" customHeight="1">
      <c r="A57" t="s">
        <v>28</v>
      </c>
      <c r="C57" s="2">
        <v>7.5823729999999996</v>
      </c>
      <c r="D57" s="2">
        <v>1.707209</v>
      </c>
      <c r="E57" s="2">
        <v>1.7957719999999999</v>
      </c>
      <c r="F57" s="2">
        <v>1.043239</v>
      </c>
      <c r="G57" s="2">
        <v>0.35825400000000002</v>
      </c>
      <c r="H57" s="2">
        <v>0.488846</v>
      </c>
      <c r="I57" s="2">
        <v>1.2009000000000001E-2</v>
      </c>
      <c r="J57" s="2">
        <v>9.8069000000000003E-2</v>
      </c>
      <c r="K57" s="2">
        <v>1.0009999999999999E-3</v>
      </c>
      <c r="L57" s="2">
        <f t="shared" si="2"/>
        <v>5.5043989999999985</v>
      </c>
      <c r="M57" s="2">
        <f t="shared" si="3"/>
        <v>13.086772000000002</v>
      </c>
    </row>
    <row r="58" spans="1:15" ht="13.4" customHeight="1">
      <c r="A58" t="s">
        <v>29</v>
      </c>
      <c r="C58" s="2">
        <v>9.5552709999999994</v>
      </c>
      <c r="D58" s="2">
        <v>8.2393359999999998</v>
      </c>
      <c r="E58" s="2">
        <v>6.0793059999999999</v>
      </c>
      <c r="F58" s="2">
        <v>1.6406620000000001</v>
      </c>
      <c r="G58" s="2">
        <v>0.28370099999999998</v>
      </c>
      <c r="H58" s="2">
        <v>0.45232</v>
      </c>
      <c r="I58" s="2">
        <v>6.3045000000000004E-2</v>
      </c>
      <c r="J58" s="2">
        <v>4.7032999999999998E-2</v>
      </c>
      <c r="K58" s="2">
        <v>0.30321500000000001</v>
      </c>
      <c r="L58" s="2">
        <f t="shared" si="2"/>
        <v>17.108618</v>
      </c>
      <c r="M58" s="2">
        <f t="shared" si="3"/>
        <v>26.663888999999998</v>
      </c>
    </row>
    <row r="59" spans="1:15" ht="13.4" customHeight="1">
      <c r="A59" t="s">
        <v>30</v>
      </c>
      <c r="C59" s="2">
        <v>-95.486435</v>
      </c>
      <c r="D59" s="2">
        <v>-7.6384059999999998</v>
      </c>
      <c r="E59" s="2">
        <v>-3.1126550000000002</v>
      </c>
      <c r="F59" s="2">
        <v>-3.6170930000000001</v>
      </c>
      <c r="G59" s="2">
        <v>-1.3070310000000001</v>
      </c>
      <c r="H59" s="2">
        <v>-1.618547</v>
      </c>
      <c r="I59" s="2">
        <v>-0.87859200000000004</v>
      </c>
      <c r="J59" s="2">
        <v>-0.51780099999999996</v>
      </c>
      <c r="K59" s="2">
        <v>-0.72742700000000005</v>
      </c>
      <c r="L59" s="2">
        <f t="shared" si="2"/>
        <v>-19.417552000000001</v>
      </c>
      <c r="M59" s="2">
        <f t="shared" si="3"/>
        <v>-114.90398700000001</v>
      </c>
    </row>
    <row r="60" spans="1:15" ht="13.4" customHeight="1">
      <c r="A60" t="s">
        <v>31</v>
      </c>
      <c r="C60" s="2">
        <v>11.000292999999999</v>
      </c>
      <c r="D60" s="2">
        <v>0.41929699999999998</v>
      </c>
      <c r="E60" s="2">
        <v>1.1733309999999999</v>
      </c>
      <c r="F60" s="2">
        <v>0.44881799999999999</v>
      </c>
      <c r="G60" s="2">
        <v>0.19814000000000001</v>
      </c>
      <c r="H60" s="2">
        <v>0.55739499999999997</v>
      </c>
      <c r="I60" s="2">
        <v>2.0014000000000001E-2</v>
      </c>
      <c r="J60" s="2">
        <v>5.7541000000000002E-2</v>
      </c>
      <c r="K60" s="2">
        <v>1.3009E-2</v>
      </c>
      <c r="L60" s="2">
        <f t="shared" si="2"/>
        <v>2.8875450000000003</v>
      </c>
      <c r="M60" s="2">
        <f t="shared" si="3"/>
        <v>13.887837999999999</v>
      </c>
    </row>
    <row r="61" spans="1:15" ht="13.4" customHeight="1">
      <c r="A61" t="s">
        <v>32</v>
      </c>
      <c r="C61" s="2">
        <v>-4.203792</v>
      </c>
      <c r="D61" s="2">
        <v>36.741531000000002</v>
      </c>
      <c r="E61" s="2">
        <v>35.243214000000002</v>
      </c>
      <c r="F61" s="2">
        <v>22.950737</v>
      </c>
      <c r="G61" s="2">
        <v>7.2358250000000002</v>
      </c>
      <c r="H61" s="2">
        <v>12.844873</v>
      </c>
      <c r="I61" s="2">
        <v>1.8755839999999999</v>
      </c>
      <c r="J61" s="2">
        <v>2.073226</v>
      </c>
      <c r="K61" s="2">
        <v>1.77536</v>
      </c>
      <c r="L61" s="2">
        <f t="shared" si="2"/>
        <v>120.74035000000003</v>
      </c>
      <c r="M61" s="2">
        <f t="shared" si="3"/>
        <v>116.53655800000004</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363.18322799999999</v>
      </c>
      <c r="D66" s="2">
        <f t="shared" si="4"/>
        <v>25.233785999999998</v>
      </c>
      <c r="E66" s="2">
        <f t="shared" si="4"/>
        <v>20.989571000000002</v>
      </c>
      <c r="F66" s="2">
        <f t="shared" si="4"/>
        <v>21.484756000000001</v>
      </c>
      <c r="G66" s="2">
        <f t="shared" si="4"/>
        <v>5.2635370000000004</v>
      </c>
      <c r="H66" s="2">
        <f t="shared" si="4"/>
        <v>13.116146000000001</v>
      </c>
      <c r="I66" s="2">
        <f t="shared" si="4"/>
        <v>1.213454</v>
      </c>
      <c r="J66" s="2">
        <f t="shared" si="4"/>
        <v>0.41600599999999999</v>
      </c>
      <c r="K66" s="2">
        <f t="shared" si="4"/>
        <v>1.524332</v>
      </c>
      <c r="L66" s="2">
        <f t="shared" si="4"/>
        <v>89.241587999999993</v>
      </c>
      <c r="M66" s="2">
        <f t="shared" si="4"/>
        <v>452.42481600000002</v>
      </c>
    </row>
    <row r="67" spans="1:13" ht="13.4" customHeight="1">
      <c r="A67" t="s">
        <v>32</v>
      </c>
      <c r="C67" s="2">
        <f t="shared" ref="C67:M67" si="5">C61</f>
        <v>-4.203792</v>
      </c>
      <c r="D67" s="2">
        <f t="shared" si="5"/>
        <v>36.741531000000002</v>
      </c>
      <c r="E67" s="2">
        <f t="shared" si="5"/>
        <v>35.243214000000002</v>
      </c>
      <c r="F67" s="2">
        <f t="shared" si="5"/>
        <v>22.950737</v>
      </c>
      <c r="G67" s="2">
        <f t="shared" si="5"/>
        <v>7.2358250000000002</v>
      </c>
      <c r="H67" s="2">
        <f t="shared" si="5"/>
        <v>12.844873</v>
      </c>
      <c r="I67" s="2">
        <f t="shared" si="5"/>
        <v>1.8755839999999999</v>
      </c>
      <c r="J67" s="2">
        <f t="shared" si="5"/>
        <v>2.073226</v>
      </c>
      <c r="K67" s="2">
        <f t="shared" si="5"/>
        <v>1.77536</v>
      </c>
      <c r="L67" s="2">
        <f t="shared" si="5"/>
        <v>120.74035000000003</v>
      </c>
      <c r="M67" s="2">
        <f t="shared" si="5"/>
        <v>116.53655800000004</v>
      </c>
    </row>
    <row r="68" spans="1:13" ht="13.4" customHeight="1">
      <c r="A68" t="s">
        <v>34</v>
      </c>
      <c r="C68" s="2">
        <f t="shared" ref="C68:M68" si="6">C66-C67</f>
        <v>367.38702000000001</v>
      </c>
      <c r="D68" s="2">
        <f t="shared" si="6"/>
        <v>-11.507745000000003</v>
      </c>
      <c r="E68" s="2">
        <f t="shared" si="6"/>
        <v>-14.253643</v>
      </c>
      <c r="F68" s="2">
        <f t="shared" si="6"/>
        <v>-1.4659809999999993</v>
      </c>
      <c r="G68" s="2">
        <f t="shared" si="6"/>
        <v>-1.9722879999999998</v>
      </c>
      <c r="H68" s="2">
        <f t="shared" si="6"/>
        <v>0.27127300000000076</v>
      </c>
      <c r="I68" s="2">
        <f t="shared" si="6"/>
        <v>-0.66212999999999989</v>
      </c>
      <c r="J68" s="2">
        <f t="shared" si="6"/>
        <v>-1.6572200000000001</v>
      </c>
      <c r="K68" s="2">
        <f t="shared" si="6"/>
        <v>-0.25102800000000003</v>
      </c>
      <c r="L68" s="2">
        <f t="shared" si="6"/>
        <v>-31.498762000000042</v>
      </c>
      <c r="M68" s="2">
        <f t="shared" si="6"/>
        <v>335.88825799999995</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-6.1032000000000003E-2</v>
      </c>
    </row>
    <row r="74" spans="1:13" ht="13.4" customHeight="1">
      <c r="A74" t="s">
        <v>334</v>
      </c>
      <c r="C74" s="23">
        <v>-5.2510000000000001E-2</v>
      </c>
    </row>
    <row r="75" spans="1:13" ht="13.4" customHeight="1">
      <c r="A75" t="s">
        <v>333</v>
      </c>
      <c r="C75" s="23">
        <v>-4.2030999999999999E-2</v>
      </c>
    </row>
    <row r="76" spans="1:13" ht="13.4" customHeight="1">
      <c r="A76" t="s">
        <v>332</v>
      </c>
      <c r="C76" s="23">
        <v>-3.5525000000000001E-2</v>
      </c>
    </row>
    <row r="77" spans="1:13" ht="13.4" customHeight="1">
      <c r="A77" t="s">
        <v>331</v>
      </c>
      <c r="C77" s="23">
        <v>-5.0069000000000002E-2</v>
      </c>
    </row>
    <row r="78" spans="1:13" ht="13.4" customHeight="1">
      <c r="A78" t="s">
        <v>330</v>
      </c>
      <c r="C78" s="23">
        <v>-6.4856999999999998E-2</v>
      </c>
    </row>
    <row r="79" spans="1:13" ht="13.4" customHeight="1">
      <c r="A79" t="s">
        <v>329</v>
      </c>
      <c r="C79" s="23">
        <v>-3.5492000000000003E-2</v>
      </c>
    </row>
    <row r="80" spans="1:13" ht="13.4" customHeight="1">
      <c r="A80" t="s">
        <v>328</v>
      </c>
      <c r="C80" s="23">
        <v>-3.3243000000000002E-2</v>
      </c>
    </row>
    <row r="81" spans="1:3" ht="13.4" customHeight="1">
      <c r="A81" t="s">
        <v>327</v>
      </c>
      <c r="C81" s="23">
        <v>-3.7159999999999999E-2</v>
      </c>
    </row>
    <row r="82" spans="1:3" ht="13.4" customHeight="1">
      <c r="A82" t="s">
        <v>326</v>
      </c>
      <c r="C82" s="23">
        <v>-7.0732000000000003E-2</v>
      </c>
    </row>
    <row r="83" spans="1:3" ht="13.4" customHeight="1">
      <c r="A83" t="s">
        <v>325</v>
      </c>
      <c r="C83" s="23">
        <v>-3.2438000000000002E-2</v>
      </c>
    </row>
    <row r="84" spans="1:3" ht="13.4" customHeight="1">
      <c r="C84" s="26"/>
    </row>
    <row r="85" spans="1:3" ht="15.5">
      <c r="A85" s="6" t="s">
        <v>324</v>
      </c>
      <c r="B85" s="6"/>
    </row>
    <row r="86" spans="1:3" ht="13.4" customHeight="1">
      <c r="A86" t="s">
        <v>2</v>
      </c>
      <c r="C86" s="25">
        <v>9.3229999999999993E-2</v>
      </c>
    </row>
    <row r="87" spans="1:3" ht="13.4" customHeight="1">
      <c r="A87" t="s">
        <v>3</v>
      </c>
      <c r="C87" s="25">
        <v>8.9927999999999994E-2</v>
      </c>
    </row>
    <row r="88" spans="1:3" ht="13.4" customHeight="1">
      <c r="A88" t="s">
        <v>4</v>
      </c>
      <c r="C88" s="25">
        <v>0.11960999999999999</v>
      </c>
    </row>
    <row r="89" spans="1:3" ht="13.4" customHeight="1">
      <c r="A89" t="s">
        <v>5</v>
      </c>
      <c r="C89" s="25">
        <v>0.100968</v>
      </c>
    </row>
    <row r="90" spans="1:3" ht="13.4" customHeight="1">
      <c r="A90" t="s">
        <v>6</v>
      </c>
      <c r="C90" s="25">
        <v>0.15301100000000001</v>
      </c>
    </row>
    <row r="91" spans="1:3" ht="13.4" customHeight="1">
      <c r="A91" t="s">
        <v>7</v>
      </c>
      <c r="C91" s="25">
        <v>0.10991099999999999</v>
      </c>
    </row>
    <row r="92" spans="1:3" ht="13.4" customHeight="1">
      <c r="A92" t="s">
        <v>8</v>
      </c>
      <c r="C92" s="25">
        <v>0.13766</v>
      </c>
    </row>
    <row r="93" spans="1:3" ht="13.4" customHeight="1">
      <c r="A93" t="s">
        <v>9</v>
      </c>
      <c r="C93" s="25">
        <v>8.6691000000000004E-2</v>
      </c>
    </row>
    <row r="94" spans="1:3" ht="13.4" customHeight="1">
      <c r="A94" t="s">
        <v>321</v>
      </c>
      <c r="C94" s="25">
        <v>0.107379</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2.2339999999999999E-3</v>
      </c>
      <c r="D99" s="23">
        <v>1.6750000000000001E-3</v>
      </c>
      <c r="E99" s="23">
        <v>2.0230000000000001E-3</v>
      </c>
      <c r="F99" s="23">
        <v>2.0739999999999999E-3</v>
      </c>
      <c r="G99" s="23">
        <v>4.6730000000000001E-3</v>
      </c>
      <c r="H99" s="23">
        <v>2.4399999999999999E-3</v>
      </c>
      <c r="I99" s="23">
        <v>8.2319999999999997E-3</v>
      </c>
      <c r="J99" s="23">
        <v>5.0889999999999998E-3</v>
      </c>
      <c r="K99" s="23">
        <v>3.3000000000000003E-5</v>
      </c>
    </row>
    <row r="100" spans="1:11" ht="13.4" customHeight="1">
      <c r="A100" t="s">
        <v>36</v>
      </c>
      <c r="B100" t="s">
        <v>320</v>
      </c>
      <c r="C100" s="23">
        <v>4.5100000000000001E-4</v>
      </c>
      <c r="D100" s="23">
        <v>5.0299999999999997E-4</v>
      </c>
      <c r="E100" s="23">
        <v>3.8499999999999998E-4</v>
      </c>
      <c r="F100" s="23">
        <v>4.5399999999999998E-4</v>
      </c>
      <c r="G100" s="23">
        <v>7.54E-4</v>
      </c>
      <c r="H100" s="23">
        <v>3.8999999999999999E-4</v>
      </c>
      <c r="I100" s="23">
        <v>5.6700000000000001E-4</v>
      </c>
      <c r="J100" s="23">
        <v>2.0900000000000001E-4</v>
      </c>
      <c r="K100" s="23">
        <v>3.1999999999999999E-5</v>
      </c>
    </row>
    <row r="101" spans="1:11" ht="13.4" customHeight="1">
      <c r="A101" t="s">
        <v>37</v>
      </c>
      <c r="B101" t="s">
        <v>320</v>
      </c>
      <c r="C101" s="23">
        <v>1.274E-3</v>
      </c>
      <c r="D101" s="23">
        <v>6.5300000000000004E-4</v>
      </c>
      <c r="E101" s="23">
        <v>1.201E-3</v>
      </c>
      <c r="F101" s="23">
        <v>1.941E-3</v>
      </c>
      <c r="G101" s="23">
        <v>3.4229999999999998E-3</v>
      </c>
      <c r="H101" s="23">
        <v>8.9300000000000002E-4</v>
      </c>
      <c r="I101" s="23">
        <v>4.8069999999999996E-3</v>
      </c>
      <c r="J101" s="23">
        <v>7.1299999999999998E-4</v>
      </c>
      <c r="K101" s="23">
        <v>2.5000000000000001E-5</v>
      </c>
    </row>
    <row r="102" spans="1:11" ht="13.4" customHeight="1">
      <c r="A102" t="s">
        <v>38</v>
      </c>
      <c r="B102" t="s">
        <v>320</v>
      </c>
      <c r="C102" s="23">
        <v>5.5999999999999999E-5</v>
      </c>
      <c r="D102" s="23">
        <v>2.0999999999999999E-5</v>
      </c>
      <c r="E102" s="23">
        <v>6.0000000000000002E-6</v>
      </c>
      <c r="F102" s="23">
        <v>2.6999999999999999E-5</v>
      </c>
      <c r="G102" s="23">
        <v>7.4999999999999993E-5</v>
      </c>
      <c r="H102" s="23">
        <v>2.5000000000000001E-5</v>
      </c>
      <c r="I102" s="23">
        <v>1.836E-3</v>
      </c>
      <c r="J102" s="23">
        <v>2.9500000000000001E-4</v>
      </c>
      <c r="K102" s="23">
        <v>0</v>
      </c>
    </row>
    <row r="103" spans="1:11" ht="13.4" customHeight="1">
      <c r="A103" t="s">
        <v>39</v>
      </c>
      <c r="B103" t="s">
        <v>320</v>
      </c>
      <c r="C103" s="23">
        <v>2.8400000000000002E-4</v>
      </c>
      <c r="D103" s="23">
        <v>1.8000000000000001E-4</v>
      </c>
      <c r="E103" s="23">
        <v>2.5700000000000001E-4</v>
      </c>
      <c r="F103" s="23">
        <v>1.3799999999999999E-4</v>
      </c>
      <c r="G103" s="23">
        <v>8.0199999999999998E-4</v>
      </c>
      <c r="H103" s="23">
        <v>3.0400000000000002E-4</v>
      </c>
      <c r="I103" s="23">
        <v>2.7060000000000001E-3</v>
      </c>
      <c r="J103" s="23">
        <v>3.01E-4</v>
      </c>
      <c r="K103" s="23">
        <v>7.9999999999999996E-6</v>
      </c>
    </row>
    <row r="104" spans="1:11" ht="13.4" customHeight="1">
      <c r="A104" t="s">
        <v>40</v>
      </c>
      <c r="B104" t="s">
        <v>320</v>
      </c>
      <c r="C104" s="23">
        <v>1.3999999999999999E-4</v>
      </c>
      <c r="D104" s="23">
        <v>2.8E-5</v>
      </c>
      <c r="E104" s="23">
        <v>3.8000000000000002E-5</v>
      </c>
      <c r="F104" s="23">
        <v>6.2000000000000003E-5</v>
      </c>
      <c r="G104" s="23">
        <v>5.22E-4</v>
      </c>
      <c r="H104" s="23">
        <v>4.5199999999999998E-4</v>
      </c>
      <c r="I104" s="23">
        <v>7.9799999999999999E-4</v>
      </c>
      <c r="J104" s="23">
        <v>0</v>
      </c>
      <c r="K104" s="23">
        <v>0</v>
      </c>
    </row>
    <row r="105" spans="1:11" ht="13.4" customHeight="1">
      <c r="A105" t="s">
        <v>41</v>
      </c>
      <c r="B105" t="s">
        <v>320</v>
      </c>
      <c r="C105" s="23">
        <v>5.2800000000000004E-4</v>
      </c>
      <c r="D105" s="23">
        <v>4.3199999999999998E-4</v>
      </c>
      <c r="E105" s="23">
        <v>4.55E-4</v>
      </c>
      <c r="F105" s="23">
        <v>6.02E-4</v>
      </c>
      <c r="G105" s="23">
        <v>1.119E-3</v>
      </c>
      <c r="H105" s="23">
        <v>4.6099999999999998E-4</v>
      </c>
      <c r="I105" s="23">
        <v>1.7409999999999999E-3</v>
      </c>
      <c r="J105" s="23">
        <v>5.8699999999999996E-4</v>
      </c>
      <c r="K105" s="23">
        <v>1.8E-5</v>
      </c>
    </row>
    <row r="106" spans="1:11" ht="13.4" customHeight="1">
      <c r="A106" t="s">
        <v>42</v>
      </c>
      <c r="B106" t="s">
        <v>319</v>
      </c>
      <c r="C106" s="23">
        <v>8.5299999999999994E-3</v>
      </c>
      <c r="D106" s="23">
        <v>9.5499999999999995E-3</v>
      </c>
      <c r="E106" s="23">
        <v>3.6999999999999999E-4</v>
      </c>
      <c r="F106" s="23">
        <v>2.6380000000000001E-2</v>
      </c>
      <c r="G106" s="23">
        <v>4.17E-4</v>
      </c>
      <c r="H106" s="23">
        <v>2.2230000000000001E-3</v>
      </c>
      <c r="I106" s="23">
        <v>4.46E-4</v>
      </c>
      <c r="J106" s="23">
        <v>2.4429999999999999E-3</v>
      </c>
      <c r="K106" s="23">
        <v>0</v>
      </c>
    </row>
    <row r="107" spans="1:11" ht="13.4" customHeight="1">
      <c r="A107" t="s">
        <v>43</v>
      </c>
      <c r="B107" t="s">
        <v>319</v>
      </c>
      <c r="C107" s="23">
        <v>7.3860000000000002E-3</v>
      </c>
      <c r="D107" s="23">
        <v>1.9100000000000001E-4</v>
      </c>
      <c r="E107" s="23">
        <v>2.0140000000000002E-3</v>
      </c>
      <c r="F107" s="23">
        <v>1.1251000000000001E-2</v>
      </c>
      <c r="G107" s="23">
        <v>4.4510000000000001E-3</v>
      </c>
      <c r="H107" s="23">
        <v>2.674E-2</v>
      </c>
      <c r="I107" s="23">
        <v>3.6900000000000002E-4</v>
      </c>
      <c r="J107" s="23">
        <v>3.6877E-2</v>
      </c>
      <c r="K107" s="23">
        <v>0</v>
      </c>
    </row>
    <row r="108" spans="1:11" ht="13.4" customHeight="1">
      <c r="A108" t="s">
        <v>44</v>
      </c>
      <c r="B108" t="s">
        <v>319</v>
      </c>
      <c r="C108" s="23">
        <v>8.26E-3</v>
      </c>
      <c r="D108" s="23">
        <v>1.02E-4</v>
      </c>
      <c r="E108" s="23">
        <v>1.3999999999999999E-4</v>
      </c>
      <c r="F108" s="23">
        <v>1.189E-3</v>
      </c>
      <c r="G108" s="23">
        <v>1.0560000000000001E-3</v>
      </c>
      <c r="H108" s="23">
        <v>5.1934000000000001E-2</v>
      </c>
      <c r="I108" s="23">
        <v>4.9490000000000003E-3</v>
      </c>
      <c r="J108" s="23">
        <v>2.8270000000000001E-3</v>
      </c>
      <c r="K108" s="23">
        <v>0</v>
      </c>
    </row>
    <row r="109" spans="1:11" ht="13.4" customHeight="1">
      <c r="A109" t="s">
        <v>45</v>
      </c>
      <c r="B109" t="s">
        <v>319</v>
      </c>
      <c r="C109" s="23">
        <v>2.797E-3</v>
      </c>
      <c r="D109" s="23">
        <v>6.8199999999999999E-4</v>
      </c>
      <c r="E109" s="23">
        <v>6.0099999999999997E-4</v>
      </c>
      <c r="F109" s="23">
        <v>2.4250000000000001E-3</v>
      </c>
      <c r="G109" s="23">
        <v>2.9139999999999999E-3</v>
      </c>
      <c r="H109" s="23">
        <v>1.0054E-2</v>
      </c>
      <c r="I109" s="23">
        <v>3.0739999999999999E-3</v>
      </c>
      <c r="J109" s="23">
        <v>2.0556999999999999E-2</v>
      </c>
      <c r="K109" s="23">
        <v>5.8E-5</v>
      </c>
    </row>
    <row r="110" spans="1:11" ht="13.4" customHeight="1">
      <c r="A110" t="s">
        <v>46</v>
      </c>
      <c r="B110" t="s">
        <v>319</v>
      </c>
      <c r="C110" s="23">
        <v>2.7399999999999999E-4</v>
      </c>
      <c r="D110" s="23">
        <v>1.26E-4</v>
      </c>
      <c r="E110" s="23">
        <v>1.8100000000000001E-4</v>
      </c>
      <c r="F110" s="23">
        <v>2.22E-4</v>
      </c>
      <c r="G110" s="23">
        <v>1.5300000000000001E-4</v>
      </c>
      <c r="H110" s="23">
        <v>8.8199999999999997E-4</v>
      </c>
      <c r="I110" s="23">
        <v>2.7300000000000002E-4</v>
      </c>
      <c r="J110" s="23">
        <v>1.9100000000000001E-4</v>
      </c>
      <c r="K110" s="23">
        <v>7.1000000000000005E-5</v>
      </c>
    </row>
    <row r="111" spans="1:11" ht="13.4" customHeight="1">
      <c r="A111" t="s">
        <v>47</v>
      </c>
      <c r="B111" t="s">
        <v>319</v>
      </c>
      <c r="C111" s="23">
        <v>1.0480000000000001E-3</v>
      </c>
      <c r="D111" s="23">
        <v>1.84E-4</v>
      </c>
      <c r="E111" s="23">
        <v>1.76E-4</v>
      </c>
      <c r="F111" s="23">
        <v>9.2299999999999999E-4</v>
      </c>
      <c r="G111" s="23">
        <v>7.7099999999999998E-4</v>
      </c>
      <c r="H111" s="23">
        <v>4.7219999999999996E-3</v>
      </c>
      <c r="I111" s="23">
        <v>3.2699999999999998E-4</v>
      </c>
      <c r="J111" s="23">
        <v>1.1999999999999999E-3</v>
      </c>
      <c r="K111" s="23">
        <v>5.7000000000000003E-5</v>
      </c>
    </row>
    <row r="112" spans="1:11" ht="13.4" customHeight="1">
      <c r="A112" t="s">
        <v>48</v>
      </c>
      <c r="B112" t="s">
        <v>318</v>
      </c>
      <c r="C112" s="23">
        <v>8.3900000000000001E-4</v>
      </c>
      <c r="D112" s="23">
        <v>7.4399999999999998E-4</v>
      </c>
      <c r="E112" s="23">
        <v>7.6800000000000002E-4</v>
      </c>
      <c r="F112" s="23">
        <v>1.382E-3</v>
      </c>
      <c r="G112" s="23">
        <v>1.1609999999999999E-3</v>
      </c>
      <c r="H112" s="23">
        <v>5.2400000000000005E-4</v>
      </c>
      <c r="I112" s="23">
        <v>6.6600000000000003E-4</v>
      </c>
      <c r="J112" s="23">
        <v>2.5500000000000002E-4</v>
      </c>
      <c r="K112" s="23">
        <v>0</v>
      </c>
    </row>
    <row r="113" spans="1:11" ht="13.4" customHeight="1">
      <c r="A113" t="s">
        <v>49</v>
      </c>
      <c r="B113" t="s">
        <v>318</v>
      </c>
      <c r="C113" s="23">
        <v>3.1999999999999999E-5</v>
      </c>
      <c r="D113" s="23">
        <v>1.7E-5</v>
      </c>
      <c r="E113" s="23">
        <v>1.9000000000000001E-5</v>
      </c>
      <c r="F113" s="23">
        <v>2.5999999999999998E-5</v>
      </c>
      <c r="G113" s="23">
        <v>7.4999999999999993E-5</v>
      </c>
      <c r="H113" s="23">
        <v>3.8999999999999999E-5</v>
      </c>
      <c r="I113" s="23">
        <v>4.0999999999999999E-4</v>
      </c>
      <c r="J113" s="23">
        <v>0</v>
      </c>
      <c r="K113" s="23">
        <v>0</v>
      </c>
    </row>
    <row r="114" spans="1:11" ht="13.4" customHeight="1">
      <c r="A114" t="s">
        <v>50</v>
      </c>
      <c r="B114" t="s">
        <v>318</v>
      </c>
      <c r="C114" s="23">
        <v>2.52E-4</v>
      </c>
      <c r="D114" s="23">
        <v>1.5200000000000001E-4</v>
      </c>
      <c r="E114" s="23">
        <v>6.2E-4</v>
      </c>
      <c r="F114" s="23">
        <v>1.2300000000000001E-4</v>
      </c>
      <c r="G114" s="23">
        <v>1.7799999999999999E-4</v>
      </c>
      <c r="H114" s="23">
        <v>6.4999999999999994E-5</v>
      </c>
      <c r="I114" s="23">
        <v>7.3200000000000001E-4</v>
      </c>
      <c r="J114" s="23">
        <v>1.3999999999999999E-4</v>
      </c>
      <c r="K114" s="23">
        <v>1.8E-5</v>
      </c>
    </row>
    <row r="115" spans="1:11" ht="13.4" customHeight="1">
      <c r="A115" t="s">
        <v>51</v>
      </c>
      <c r="B115" t="s">
        <v>318</v>
      </c>
      <c r="C115" s="23">
        <v>1.55E-4</v>
      </c>
      <c r="D115" s="23">
        <v>1.13E-4</v>
      </c>
      <c r="E115" s="23">
        <v>2.9500000000000001E-4</v>
      </c>
      <c r="F115" s="23">
        <v>1.15E-4</v>
      </c>
      <c r="G115" s="23">
        <v>1.3200000000000001E-4</v>
      </c>
      <c r="H115" s="23">
        <v>3.6000000000000001E-5</v>
      </c>
      <c r="I115" s="23">
        <v>8.9700000000000001E-4</v>
      </c>
      <c r="J115" s="23">
        <v>0</v>
      </c>
      <c r="K115" s="23">
        <v>0</v>
      </c>
    </row>
    <row r="116" spans="1:11" ht="13.4" customHeight="1">
      <c r="A116" t="s">
        <v>52</v>
      </c>
      <c r="B116" t="s">
        <v>318</v>
      </c>
      <c r="C116" s="23">
        <v>3.4999999999999997E-5</v>
      </c>
      <c r="D116" s="23">
        <v>4.5000000000000003E-5</v>
      </c>
      <c r="E116" s="23">
        <v>6.3999999999999997E-5</v>
      </c>
      <c r="F116" s="23">
        <v>1.5999999999999999E-5</v>
      </c>
      <c r="G116" s="23">
        <v>1.2E-5</v>
      </c>
      <c r="H116" s="23">
        <v>1.2E-5</v>
      </c>
      <c r="I116" s="23">
        <v>0</v>
      </c>
      <c r="J116" s="23">
        <v>0</v>
      </c>
      <c r="K116" s="23">
        <v>0</v>
      </c>
    </row>
    <row r="117" spans="1:11" ht="13.4" customHeight="1">
      <c r="A117" t="s">
        <v>53</v>
      </c>
      <c r="B117" t="s">
        <v>318</v>
      </c>
      <c r="C117" s="23">
        <v>1.03E-4</v>
      </c>
      <c r="D117" s="23">
        <v>2.05E-4</v>
      </c>
      <c r="E117" s="23">
        <v>8.5000000000000006E-5</v>
      </c>
      <c r="F117" s="23">
        <v>2.6999999999999999E-5</v>
      </c>
      <c r="G117" s="23">
        <v>1.16E-4</v>
      </c>
      <c r="H117" s="23">
        <v>3.4E-5</v>
      </c>
      <c r="I117" s="23">
        <v>2.4000000000000001E-5</v>
      </c>
      <c r="J117" s="23">
        <v>0</v>
      </c>
      <c r="K117" s="23">
        <v>0</v>
      </c>
    </row>
    <row r="118" spans="1:11" ht="13.4" customHeight="1">
      <c r="A118" t="s">
        <v>54</v>
      </c>
      <c r="B118" t="s">
        <v>318</v>
      </c>
      <c r="C118" s="23">
        <v>1.83E-4</v>
      </c>
      <c r="D118" s="23">
        <v>1.9699999999999999E-4</v>
      </c>
      <c r="E118" s="23">
        <v>2.0900000000000001E-4</v>
      </c>
      <c r="F118" s="23">
        <v>1.7000000000000001E-4</v>
      </c>
      <c r="G118" s="23">
        <v>2.63E-4</v>
      </c>
      <c r="H118" s="23">
        <v>1.11E-4</v>
      </c>
      <c r="I118" s="23">
        <v>2.8200000000000002E-4</v>
      </c>
      <c r="J118" s="23">
        <v>1.13E-4</v>
      </c>
      <c r="K118" s="23">
        <v>6.7999999999999999E-5</v>
      </c>
    </row>
    <row r="119" spans="1:11" ht="13.4" customHeight="1">
      <c r="A119" t="s">
        <v>55</v>
      </c>
      <c r="B119" t="s">
        <v>318</v>
      </c>
      <c r="C119" s="23">
        <v>3.6400000000000001E-4</v>
      </c>
      <c r="D119" s="23">
        <v>3.3E-4</v>
      </c>
      <c r="E119" s="23">
        <v>4.2400000000000001E-4</v>
      </c>
      <c r="F119" s="23">
        <v>6.9399999999999996E-4</v>
      </c>
      <c r="G119" s="23">
        <v>1.4200000000000001E-4</v>
      </c>
      <c r="H119" s="23">
        <v>3.6999999999999998E-5</v>
      </c>
      <c r="I119" s="23">
        <v>8.0000000000000004E-4</v>
      </c>
      <c r="J119" s="23">
        <v>0</v>
      </c>
      <c r="K119" s="23">
        <v>1.2E-5</v>
      </c>
    </row>
    <row r="120" spans="1:11" ht="13.4" customHeight="1">
      <c r="A120" t="s">
        <v>56</v>
      </c>
      <c r="B120" t="s">
        <v>318</v>
      </c>
      <c r="C120" s="23">
        <v>2.7E-4</v>
      </c>
      <c r="D120" s="23">
        <v>3.39E-4</v>
      </c>
      <c r="E120" s="23">
        <v>3.0600000000000001E-4</v>
      </c>
      <c r="F120" s="23">
        <v>2.9999999999999997E-4</v>
      </c>
      <c r="G120" s="23">
        <v>2.0799999999999999E-4</v>
      </c>
      <c r="H120" s="23">
        <v>1.03E-4</v>
      </c>
      <c r="I120" s="23">
        <v>2.5300000000000002E-4</v>
      </c>
      <c r="J120" s="23">
        <v>5.5999999999999999E-5</v>
      </c>
      <c r="K120" s="23">
        <v>1.5999999999999999E-5</v>
      </c>
    </row>
    <row r="121" spans="1:11" ht="13.4" customHeight="1">
      <c r="A121" t="s">
        <v>57</v>
      </c>
      <c r="B121" t="s">
        <v>318</v>
      </c>
      <c r="C121" s="23">
        <v>6.2000000000000003E-5</v>
      </c>
      <c r="D121" s="23">
        <v>7.2999999999999999E-5</v>
      </c>
      <c r="E121" s="23">
        <v>7.2000000000000002E-5</v>
      </c>
      <c r="F121" s="23">
        <v>6.2000000000000003E-5</v>
      </c>
      <c r="G121" s="23">
        <v>4.1999999999999998E-5</v>
      </c>
      <c r="H121" s="23">
        <v>4.0000000000000003E-5</v>
      </c>
      <c r="I121" s="23">
        <v>2.0999999999999999E-5</v>
      </c>
      <c r="J121" s="23">
        <v>1.02E-4</v>
      </c>
      <c r="K121" s="23">
        <v>0</v>
      </c>
    </row>
    <row r="122" spans="1:11" ht="13.4" customHeight="1">
      <c r="A122" t="s">
        <v>58</v>
      </c>
      <c r="B122" t="s">
        <v>318</v>
      </c>
      <c r="C122" s="23">
        <v>1.17E-4</v>
      </c>
      <c r="D122" s="23">
        <v>1.16E-4</v>
      </c>
      <c r="E122" s="23">
        <v>1.1900000000000001E-4</v>
      </c>
      <c r="F122" s="23">
        <v>1.26E-4</v>
      </c>
      <c r="G122" s="23">
        <v>1.5899999999999999E-4</v>
      </c>
      <c r="H122" s="23">
        <v>8.7999999999999998E-5</v>
      </c>
      <c r="I122" s="23">
        <v>1.9799999999999999E-4</v>
      </c>
      <c r="J122" s="23">
        <v>1.73E-4</v>
      </c>
      <c r="K122" s="23">
        <v>4.3000000000000002E-5</v>
      </c>
    </row>
    <row r="123" spans="1:11" ht="13.4" customHeight="1">
      <c r="A123" t="s">
        <v>59</v>
      </c>
      <c r="B123" t="s">
        <v>318</v>
      </c>
      <c r="C123" s="23">
        <v>3.0299999999999999E-4</v>
      </c>
      <c r="D123" s="23">
        <v>2.4499999999999999E-4</v>
      </c>
      <c r="E123" s="23">
        <v>2.8800000000000001E-4</v>
      </c>
      <c r="F123" s="23">
        <v>4.3000000000000002E-5</v>
      </c>
      <c r="G123" s="23">
        <v>1.993E-3</v>
      </c>
      <c r="H123" s="23">
        <v>1.8100000000000001E-4</v>
      </c>
      <c r="I123" s="23">
        <v>5.8900000000000001E-4</v>
      </c>
      <c r="J123" s="23">
        <v>0</v>
      </c>
      <c r="K123" s="23">
        <v>1.2999999999999999E-5</v>
      </c>
    </row>
    <row r="124" spans="1:11" ht="13.4" customHeight="1">
      <c r="A124" t="s">
        <v>60</v>
      </c>
      <c r="B124" t="s">
        <v>318</v>
      </c>
      <c r="C124" s="23">
        <v>3.8000000000000002E-5</v>
      </c>
      <c r="D124" s="23">
        <v>2.6999999999999999E-5</v>
      </c>
      <c r="E124" s="23">
        <v>6.3E-5</v>
      </c>
      <c r="F124" s="23">
        <v>3.8999999999999999E-5</v>
      </c>
      <c r="G124" s="23">
        <v>7.7999999999999999E-5</v>
      </c>
      <c r="H124" s="23">
        <v>2.0000000000000002E-5</v>
      </c>
      <c r="I124" s="23">
        <v>0</v>
      </c>
      <c r="J124" s="23">
        <v>0</v>
      </c>
      <c r="K124" s="23">
        <v>0</v>
      </c>
    </row>
    <row r="125" spans="1:11" ht="13.4" customHeight="1">
      <c r="A125" t="s">
        <v>61</v>
      </c>
      <c r="B125" t="s">
        <v>318</v>
      </c>
      <c r="C125" s="23">
        <v>5.5000000000000002E-5</v>
      </c>
      <c r="D125" s="23">
        <v>5.0000000000000002E-5</v>
      </c>
      <c r="E125" s="23">
        <v>7.7999999999999999E-5</v>
      </c>
      <c r="F125" s="23">
        <v>8.2999999999999998E-5</v>
      </c>
      <c r="G125" s="23">
        <v>3.1000000000000001E-5</v>
      </c>
      <c r="H125" s="23">
        <v>1.8E-5</v>
      </c>
      <c r="I125" s="23">
        <v>0</v>
      </c>
      <c r="J125" s="23">
        <v>0</v>
      </c>
      <c r="K125" s="23">
        <v>0</v>
      </c>
    </row>
    <row r="126" spans="1:11" ht="13.4" customHeight="1">
      <c r="A126" t="s">
        <v>62</v>
      </c>
      <c r="B126" t="s">
        <v>318</v>
      </c>
      <c r="C126" s="23">
        <v>1.07E-4</v>
      </c>
      <c r="D126" s="23">
        <v>8.2999999999999998E-5</v>
      </c>
      <c r="E126" s="23">
        <v>2.0100000000000001E-4</v>
      </c>
      <c r="F126" s="23">
        <v>8.3999999999999995E-5</v>
      </c>
      <c r="G126" s="23">
        <v>1E-4</v>
      </c>
      <c r="H126" s="23">
        <v>6.4999999999999994E-5</v>
      </c>
      <c r="I126" s="23">
        <v>6.7999999999999999E-5</v>
      </c>
      <c r="J126" s="23">
        <v>5.5999999999999999E-5</v>
      </c>
      <c r="K126" s="23">
        <v>0</v>
      </c>
    </row>
    <row r="127" spans="1:11" ht="13.4" customHeight="1">
      <c r="A127" t="s">
        <v>63</v>
      </c>
      <c r="B127" t="s">
        <v>318</v>
      </c>
      <c r="C127" s="23">
        <v>3.0000000000000001E-6</v>
      </c>
      <c r="D127" s="23">
        <v>1.9999999999999999E-6</v>
      </c>
      <c r="E127" s="23">
        <v>6.9999999999999999E-6</v>
      </c>
      <c r="F127" s="23">
        <v>1.9999999999999999E-6</v>
      </c>
      <c r="G127" s="23">
        <v>0</v>
      </c>
      <c r="H127" s="23">
        <v>0</v>
      </c>
      <c r="I127" s="23">
        <v>6.9999999999999999E-6</v>
      </c>
      <c r="J127" s="23">
        <v>0</v>
      </c>
      <c r="K127" s="23">
        <v>0</v>
      </c>
    </row>
    <row r="128" spans="1:11" ht="13.4" customHeight="1">
      <c r="A128" t="s">
        <v>64</v>
      </c>
      <c r="B128" t="s">
        <v>318</v>
      </c>
      <c r="C128" s="23">
        <v>7.7999999999999999E-5</v>
      </c>
      <c r="D128" s="23">
        <v>8.7999999999999998E-5</v>
      </c>
      <c r="E128" s="23">
        <v>1.12E-4</v>
      </c>
      <c r="F128" s="23">
        <v>6.3999999999999997E-5</v>
      </c>
      <c r="G128" s="23">
        <v>5.5999999999999999E-5</v>
      </c>
      <c r="H128" s="23">
        <v>4.1999999999999998E-5</v>
      </c>
      <c r="I128" s="23">
        <v>3.6999999999999998E-5</v>
      </c>
      <c r="J128" s="23">
        <v>8.0000000000000007E-5</v>
      </c>
      <c r="K128" s="23">
        <v>2.9E-5</v>
      </c>
    </row>
    <row r="129" spans="1:11" ht="13.4" customHeight="1">
      <c r="A129" t="s">
        <v>65</v>
      </c>
      <c r="B129" t="s">
        <v>318</v>
      </c>
      <c r="C129" s="23">
        <v>1.9000000000000001E-5</v>
      </c>
      <c r="D129" s="23">
        <v>1.7E-5</v>
      </c>
      <c r="E129" s="23">
        <v>1.5E-5</v>
      </c>
      <c r="F129" s="23">
        <v>6.0000000000000002E-6</v>
      </c>
      <c r="G129" s="23">
        <v>1.1E-4</v>
      </c>
      <c r="H129" s="23">
        <v>1.2999999999999999E-5</v>
      </c>
      <c r="I129" s="23">
        <v>5.1E-5</v>
      </c>
      <c r="J129" s="23">
        <v>0</v>
      </c>
      <c r="K129" s="23">
        <v>3.0000000000000001E-6</v>
      </c>
    </row>
    <row r="130" spans="1:11" ht="13.4" customHeight="1">
      <c r="A130" t="s">
        <v>66</v>
      </c>
      <c r="B130" t="s">
        <v>318</v>
      </c>
      <c r="C130" s="23">
        <v>2.4399999999999999E-4</v>
      </c>
      <c r="D130" s="23">
        <v>1.7899999999999999E-4</v>
      </c>
      <c r="E130" s="23">
        <v>2.43E-4</v>
      </c>
      <c r="F130" s="23">
        <v>2.9E-4</v>
      </c>
      <c r="G130" s="23">
        <v>4.7800000000000002E-4</v>
      </c>
      <c r="H130" s="23">
        <v>1.9799999999999999E-4</v>
      </c>
      <c r="I130" s="23">
        <v>1.057E-3</v>
      </c>
      <c r="J130" s="23">
        <v>0</v>
      </c>
      <c r="K130" s="23">
        <v>2.3E-5</v>
      </c>
    </row>
    <row r="131" spans="1:11" ht="13.4" customHeight="1">
      <c r="A131" t="s">
        <v>67</v>
      </c>
      <c r="B131" t="s">
        <v>318</v>
      </c>
      <c r="C131" s="23">
        <v>8.7000000000000001E-5</v>
      </c>
      <c r="D131" s="23">
        <v>1.01E-4</v>
      </c>
      <c r="E131" s="23">
        <v>9.2E-5</v>
      </c>
      <c r="F131" s="23">
        <v>9.2E-5</v>
      </c>
      <c r="G131" s="23">
        <v>1.02E-4</v>
      </c>
      <c r="H131" s="23">
        <v>4.8999999999999998E-5</v>
      </c>
      <c r="I131" s="23">
        <v>7.6000000000000004E-5</v>
      </c>
      <c r="J131" s="23">
        <v>8.1000000000000004E-5</v>
      </c>
      <c r="K131" s="23">
        <v>3.6000000000000001E-5</v>
      </c>
    </row>
    <row r="132" spans="1:11" ht="13.4" customHeight="1">
      <c r="A132" t="s">
        <v>68</v>
      </c>
      <c r="B132" t="s">
        <v>318</v>
      </c>
      <c r="C132" s="23">
        <v>1.22E-4</v>
      </c>
      <c r="D132" s="23">
        <v>1.08E-4</v>
      </c>
      <c r="E132" s="23">
        <v>1.8799999999999999E-4</v>
      </c>
      <c r="F132" s="23">
        <v>9.6000000000000002E-5</v>
      </c>
      <c r="G132" s="23">
        <v>5.3999999999999998E-5</v>
      </c>
      <c r="H132" s="23">
        <v>3.4999999999999997E-5</v>
      </c>
      <c r="I132" s="23">
        <v>9.7799999999999992E-4</v>
      </c>
      <c r="J132" s="23">
        <v>0</v>
      </c>
      <c r="K132" s="23">
        <v>0</v>
      </c>
    </row>
    <row r="133" spans="1:11" ht="13.4" customHeight="1">
      <c r="A133" t="s">
        <v>69</v>
      </c>
      <c r="B133" t="s">
        <v>318</v>
      </c>
      <c r="C133" s="23">
        <v>8.0000000000000007E-5</v>
      </c>
      <c r="D133" s="23">
        <v>7.7000000000000001E-5</v>
      </c>
      <c r="E133" s="23">
        <v>1.36E-4</v>
      </c>
      <c r="F133" s="23">
        <v>5.1E-5</v>
      </c>
      <c r="G133" s="23">
        <v>1.7000000000000001E-4</v>
      </c>
      <c r="H133" s="23">
        <v>2.3E-5</v>
      </c>
      <c r="I133" s="23">
        <v>1.4E-5</v>
      </c>
      <c r="J133" s="23">
        <v>0</v>
      </c>
      <c r="K133" s="23">
        <v>0</v>
      </c>
    </row>
    <row r="134" spans="1:11" ht="13.4" customHeight="1">
      <c r="A134" t="s">
        <v>70</v>
      </c>
      <c r="B134" t="s">
        <v>318</v>
      </c>
      <c r="C134" s="23">
        <v>8.3999999999999995E-5</v>
      </c>
      <c r="D134" s="23">
        <v>9.2999999999999997E-5</v>
      </c>
      <c r="E134" s="23">
        <v>1.27E-4</v>
      </c>
      <c r="F134" s="23">
        <v>6.2000000000000003E-5</v>
      </c>
      <c r="G134" s="23">
        <v>6.8999999999999997E-5</v>
      </c>
      <c r="H134" s="23">
        <v>4.1E-5</v>
      </c>
      <c r="I134" s="23">
        <v>5.0000000000000002E-5</v>
      </c>
      <c r="J134" s="23">
        <v>5.8E-5</v>
      </c>
      <c r="K134" s="23">
        <v>2.4000000000000001E-5</v>
      </c>
    </row>
    <row r="135" spans="1:11" ht="13.4" customHeight="1">
      <c r="A135" t="s">
        <v>71</v>
      </c>
      <c r="B135" t="s">
        <v>318</v>
      </c>
      <c r="C135" s="23">
        <v>3.9100000000000002E-4</v>
      </c>
      <c r="D135" s="23">
        <v>2.4899999999999998E-4</v>
      </c>
      <c r="E135" s="23">
        <v>6.1200000000000002E-4</v>
      </c>
      <c r="F135" s="23">
        <v>4.1300000000000001E-4</v>
      </c>
      <c r="G135" s="23">
        <v>1.2E-4</v>
      </c>
      <c r="H135" s="23">
        <v>5.3499999999999999E-4</v>
      </c>
      <c r="I135" s="23">
        <v>9.2999999999999997E-5</v>
      </c>
      <c r="J135" s="23">
        <v>0</v>
      </c>
      <c r="K135" s="23">
        <v>0</v>
      </c>
    </row>
    <row r="136" spans="1:11" ht="13.4" customHeight="1">
      <c r="A136" t="s">
        <v>72</v>
      </c>
      <c r="B136" t="s">
        <v>318</v>
      </c>
      <c r="C136" s="23">
        <v>3.0899999999999998E-4</v>
      </c>
      <c r="D136" s="23">
        <v>3.7800000000000003E-4</v>
      </c>
      <c r="E136" s="23">
        <v>5.6499999999999996E-4</v>
      </c>
      <c r="F136" s="23">
        <v>1.45E-4</v>
      </c>
      <c r="G136" s="23">
        <v>1.2799999999999999E-4</v>
      </c>
      <c r="H136" s="23">
        <v>1.06E-4</v>
      </c>
      <c r="I136" s="23">
        <v>1.64E-4</v>
      </c>
      <c r="J136" s="23">
        <v>8.2999999999999998E-5</v>
      </c>
      <c r="K136" s="23">
        <v>1.7E-5</v>
      </c>
    </row>
    <row r="137" spans="1:11" ht="13.4" customHeight="1">
      <c r="A137" t="s">
        <v>73</v>
      </c>
      <c r="B137" t="s">
        <v>318</v>
      </c>
      <c r="C137" s="23">
        <v>2.8E-5</v>
      </c>
      <c r="D137" s="23">
        <v>7.6000000000000004E-5</v>
      </c>
      <c r="E137" s="23">
        <v>6.0000000000000002E-6</v>
      </c>
      <c r="F137" s="23">
        <v>1.0000000000000001E-5</v>
      </c>
      <c r="G137" s="23">
        <v>1.2999999999999999E-5</v>
      </c>
      <c r="H137" s="23">
        <v>0</v>
      </c>
      <c r="I137" s="23">
        <v>0</v>
      </c>
      <c r="J137" s="23">
        <v>0</v>
      </c>
      <c r="K137" s="23">
        <v>0</v>
      </c>
    </row>
    <row r="138" spans="1:11" ht="13.4" customHeight="1">
      <c r="A138" t="s">
        <v>74</v>
      </c>
      <c r="B138" t="s">
        <v>318</v>
      </c>
      <c r="C138" s="23">
        <v>5.3899999999999998E-4</v>
      </c>
      <c r="D138" s="23">
        <v>3.77E-4</v>
      </c>
      <c r="E138" s="23">
        <v>4.8700000000000002E-4</v>
      </c>
      <c r="F138" s="23">
        <v>7.54E-4</v>
      </c>
      <c r="G138" s="23">
        <v>2.2000000000000001E-4</v>
      </c>
      <c r="H138" s="23">
        <v>9.1299999999999997E-4</v>
      </c>
      <c r="I138" s="23">
        <v>2.31E-4</v>
      </c>
      <c r="J138" s="23">
        <v>5.8200000000000005E-4</v>
      </c>
      <c r="K138" s="23">
        <v>2.0999999999999999E-5</v>
      </c>
    </row>
    <row r="139" spans="1:11" ht="13.4" customHeight="1">
      <c r="A139" t="s">
        <v>75</v>
      </c>
      <c r="B139" t="s">
        <v>318</v>
      </c>
      <c r="C139" s="23">
        <v>1.3100000000000001E-4</v>
      </c>
      <c r="D139" s="23">
        <v>1.76E-4</v>
      </c>
      <c r="E139" s="23">
        <v>2.0000000000000001E-4</v>
      </c>
      <c r="F139" s="23">
        <v>8.1000000000000004E-5</v>
      </c>
      <c r="G139" s="23">
        <v>1.0399999999999999E-4</v>
      </c>
      <c r="H139" s="23">
        <v>4.1999999999999998E-5</v>
      </c>
      <c r="I139" s="23">
        <v>1.9000000000000001E-5</v>
      </c>
      <c r="J139" s="23">
        <v>0</v>
      </c>
      <c r="K139" s="23">
        <v>0</v>
      </c>
    </row>
    <row r="140" spans="1:11" ht="13.4" customHeight="1">
      <c r="A140" t="s">
        <v>76</v>
      </c>
      <c r="B140" t="s">
        <v>318</v>
      </c>
      <c r="C140" s="23">
        <v>2.5999999999999998E-4</v>
      </c>
      <c r="D140" s="23">
        <v>2.22E-4</v>
      </c>
      <c r="E140" s="23">
        <v>4.26E-4</v>
      </c>
      <c r="F140" s="23">
        <v>2.3699999999999999E-4</v>
      </c>
      <c r="G140" s="23">
        <v>2.8699999999999998E-4</v>
      </c>
      <c r="H140" s="23">
        <v>1.5300000000000001E-4</v>
      </c>
      <c r="I140" s="23">
        <v>1.01E-4</v>
      </c>
      <c r="J140" s="23">
        <v>1.75E-4</v>
      </c>
      <c r="K140" s="23">
        <v>2.0000000000000002E-5</v>
      </c>
    </row>
    <row r="141" spans="1:11" ht="13.4" customHeight="1">
      <c r="A141" t="s">
        <v>77</v>
      </c>
      <c r="B141" t="s">
        <v>318</v>
      </c>
      <c r="C141" s="23">
        <v>4.8999999999999998E-5</v>
      </c>
      <c r="D141" s="23">
        <v>3.8000000000000002E-5</v>
      </c>
      <c r="E141" s="23">
        <v>6.3999999999999997E-5</v>
      </c>
      <c r="F141" s="23">
        <v>5.8E-5</v>
      </c>
      <c r="G141" s="23">
        <v>1.9000000000000001E-5</v>
      </c>
      <c r="H141" s="23">
        <v>6.2000000000000003E-5</v>
      </c>
      <c r="I141" s="23">
        <v>0</v>
      </c>
      <c r="J141" s="23">
        <v>0</v>
      </c>
      <c r="K141" s="23">
        <v>0</v>
      </c>
    </row>
    <row r="142" spans="1:11" ht="13.4" customHeight="1">
      <c r="A142" t="s">
        <v>78</v>
      </c>
      <c r="B142" t="s">
        <v>318</v>
      </c>
      <c r="C142" s="23">
        <v>1.03E-4</v>
      </c>
      <c r="D142" s="23">
        <v>1.08E-4</v>
      </c>
      <c r="E142" s="23">
        <v>1.27E-4</v>
      </c>
      <c r="F142" s="23">
        <v>9.1000000000000003E-5</v>
      </c>
      <c r="G142" s="23">
        <v>2.3599999999999999E-4</v>
      </c>
      <c r="H142" s="23">
        <v>3.8000000000000002E-5</v>
      </c>
      <c r="I142" s="23">
        <v>5.3999999999999998E-5</v>
      </c>
      <c r="J142" s="23">
        <v>6.7999999999999999E-5</v>
      </c>
      <c r="K142" s="23">
        <v>2.5000000000000001E-5</v>
      </c>
    </row>
    <row r="143" spans="1:11" ht="13.4" customHeight="1">
      <c r="A143" t="s">
        <v>79</v>
      </c>
      <c r="B143" t="s">
        <v>318</v>
      </c>
      <c r="C143" s="23">
        <v>3.4E-5</v>
      </c>
      <c r="D143" s="23">
        <v>3.4999999999999997E-5</v>
      </c>
      <c r="E143" s="23">
        <v>3.1999999999999999E-5</v>
      </c>
      <c r="F143" s="23">
        <v>1.2E-5</v>
      </c>
      <c r="G143" s="23">
        <v>3.0000000000000001E-5</v>
      </c>
      <c r="H143" s="23">
        <v>4.6999999999999997E-5</v>
      </c>
      <c r="I143" s="23">
        <v>3.1999999999999999E-5</v>
      </c>
      <c r="J143" s="23">
        <v>2.8400000000000002E-4</v>
      </c>
      <c r="K143" s="23">
        <v>0</v>
      </c>
    </row>
    <row r="144" spans="1:11" ht="13.4" customHeight="1">
      <c r="A144" t="s">
        <v>80</v>
      </c>
      <c r="B144" t="s">
        <v>318</v>
      </c>
      <c r="C144" s="23">
        <v>5.5999999999999999E-5</v>
      </c>
      <c r="D144" s="23">
        <v>6.2000000000000003E-5</v>
      </c>
      <c r="E144" s="23">
        <v>3.6999999999999998E-5</v>
      </c>
      <c r="F144" s="23">
        <v>7.7999999999999999E-5</v>
      </c>
      <c r="G144" s="23">
        <v>5.0000000000000002E-5</v>
      </c>
      <c r="H144" s="23">
        <v>5.5000000000000002E-5</v>
      </c>
      <c r="I144" s="23">
        <v>8.2999999999999998E-5</v>
      </c>
      <c r="J144" s="23">
        <v>1.7E-5</v>
      </c>
      <c r="K144" s="23">
        <v>1.1E-5</v>
      </c>
    </row>
    <row r="145" spans="1:11" ht="13.4" customHeight="1">
      <c r="A145" t="s">
        <v>81</v>
      </c>
      <c r="B145" t="s">
        <v>318</v>
      </c>
      <c r="C145" s="23">
        <v>1.2999999999999999E-5</v>
      </c>
      <c r="D145" s="23">
        <v>1.2999999999999999E-5</v>
      </c>
      <c r="E145" s="23">
        <v>1.7E-5</v>
      </c>
      <c r="F145" s="23">
        <v>1.5999999999999999E-5</v>
      </c>
      <c r="G145" s="23">
        <v>1.1E-5</v>
      </c>
      <c r="H145" s="23">
        <v>6.9999999999999999E-6</v>
      </c>
      <c r="I145" s="23">
        <v>1.5E-5</v>
      </c>
      <c r="J145" s="23">
        <v>1.2E-5</v>
      </c>
      <c r="K145" s="23">
        <v>9.9999999999999995E-7</v>
      </c>
    </row>
    <row r="146" spans="1:11" ht="13.4" customHeight="1">
      <c r="A146" t="s">
        <v>82</v>
      </c>
      <c r="B146" t="s">
        <v>318</v>
      </c>
      <c r="C146" s="23">
        <v>5.5999999999999999E-5</v>
      </c>
      <c r="D146" s="23">
        <v>5.0000000000000002E-5</v>
      </c>
      <c r="E146" s="23">
        <v>6.4999999999999994E-5</v>
      </c>
      <c r="F146" s="23">
        <v>6.7999999999999999E-5</v>
      </c>
      <c r="G146" s="23">
        <v>4.8000000000000001E-5</v>
      </c>
      <c r="H146" s="23">
        <v>2.9E-5</v>
      </c>
      <c r="I146" s="23">
        <v>4.8000000000000001E-5</v>
      </c>
      <c r="J146" s="23">
        <v>2.5399999999999999E-4</v>
      </c>
      <c r="K146" s="23">
        <v>1.2E-5</v>
      </c>
    </row>
    <row r="147" spans="1:11" ht="13.4" customHeight="1">
      <c r="A147" t="s">
        <v>83</v>
      </c>
      <c r="B147" t="s">
        <v>318</v>
      </c>
      <c r="C147" s="23">
        <v>2.0900000000000001E-4</v>
      </c>
      <c r="D147" s="23">
        <v>2.81E-4</v>
      </c>
      <c r="E147" s="23">
        <v>1.7699999999999999E-4</v>
      </c>
      <c r="F147" s="23">
        <v>1.74E-4</v>
      </c>
      <c r="G147" s="23">
        <v>3.3500000000000001E-4</v>
      </c>
      <c r="H147" s="23">
        <v>1.47E-4</v>
      </c>
      <c r="I147" s="23">
        <v>1.5899999999999999E-4</v>
      </c>
      <c r="J147" s="23">
        <v>6.7000000000000002E-5</v>
      </c>
      <c r="K147" s="23">
        <v>1.5E-5</v>
      </c>
    </row>
    <row r="148" spans="1:11" ht="13.4" customHeight="1">
      <c r="A148" t="s">
        <v>84</v>
      </c>
      <c r="B148" t="s">
        <v>318</v>
      </c>
      <c r="C148" s="23">
        <v>7.7899999999999996E-4</v>
      </c>
      <c r="D148" s="23">
        <v>2.9500000000000001E-4</v>
      </c>
      <c r="E148" s="23">
        <v>2.81E-4</v>
      </c>
      <c r="F148" s="23">
        <v>1.021E-3</v>
      </c>
      <c r="G148" s="23">
        <v>5.13E-4</v>
      </c>
      <c r="H148" s="23">
        <v>2.3500000000000001E-3</v>
      </c>
      <c r="I148" s="23">
        <v>2.0560000000000001E-3</v>
      </c>
      <c r="J148" s="23">
        <v>7.4600000000000003E-4</v>
      </c>
      <c r="K148" s="23">
        <v>1.4E-5</v>
      </c>
    </row>
    <row r="149" spans="1:11" ht="13.4" customHeight="1">
      <c r="A149" t="s">
        <v>85</v>
      </c>
      <c r="B149" t="s">
        <v>318</v>
      </c>
      <c r="C149" s="23">
        <v>3.4E-5</v>
      </c>
      <c r="D149" s="23">
        <v>2.9E-5</v>
      </c>
      <c r="E149" s="23">
        <v>1.4E-5</v>
      </c>
      <c r="F149" s="23">
        <v>3.6999999999999998E-5</v>
      </c>
      <c r="G149" s="23">
        <v>0</v>
      </c>
      <c r="H149" s="23">
        <v>0</v>
      </c>
      <c r="I149" s="23">
        <v>0</v>
      </c>
      <c r="J149" s="23">
        <v>1.1509999999999999E-3</v>
      </c>
      <c r="K149" s="23">
        <v>0</v>
      </c>
    </row>
    <row r="150" spans="1:11" ht="13.4" customHeight="1">
      <c r="A150" t="s">
        <v>86</v>
      </c>
      <c r="B150" t="s">
        <v>318</v>
      </c>
      <c r="C150" s="23">
        <v>3.3799999999999998E-4</v>
      </c>
      <c r="D150" s="23">
        <v>2.6699999999999998E-4</v>
      </c>
      <c r="E150" s="23">
        <v>3.5399999999999999E-4</v>
      </c>
      <c r="F150" s="23">
        <v>4.7800000000000002E-4</v>
      </c>
      <c r="G150" s="23">
        <v>4.0700000000000003E-4</v>
      </c>
      <c r="H150" s="23">
        <v>2.7999999999999998E-4</v>
      </c>
      <c r="I150" s="23">
        <v>4.2000000000000002E-4</v>
      </c>
      <c r="J150" s="23">
        <v>4.8200000000000001E-4</v>
      </c>
      <c r="K150" s="23">
        <v>4.3000000000000002E-5</v>
      </c>
    </row>
    <row r="151" spans="1:11" ht="13.4" customHeight="1">
      <c r="A151" t="s">
        <v>87</v>
      </c>
      <c r="B151" t="s">
        <v>318</v>
      </c>
      <c r="C151" s="23">
        <v>8.6000000000000003E-5</v>
      </c>
      <c r="D151" s="23">
        <v>6.0000000000000002E-5</v>
      </c>
      <c r="E151" s="23">
        <v>1.08E-4</v>
      </c>
      <c r="F151" s="23">
        <v>1.05E-4</v>
      </c>
      <c r="G151" s="23">
        <v>1.73E-4</v>
      </c>
      <c r="H151" s="23">
        <v>7.4999999999999993E-5</v>
      </c>
      <c r="I151" s="23">
        <v>3.0000000000000001E-5</v>
      </c>
      <c r="J151" s="23">
        <v>0</v>
      </c>
      <c r="K151" s="23">
        <v>1.2E-5</v>
      </c>
    </row>
    <row r="152" spans="1:11" ht="13.4" customHeight="1">
      <c r="A152" t="s">
        <v>88</v>
      </c>
      <c r="B152" t="s">
        <v>318</v>
      </c>
      <c r="C152" s="23">
        <v>1.94E-4</v>
      </c>
      <c r="D152" s="23">
        <v>1.6799999999999999E-4</v>
      </c>
      <c r="E152" s="23">
        <v>2.4899999999999998E-4</v>
      </c>
      <c r="F152" s="23">
        <v>2.2000000000000001E-4</v>
      </c>
      <c r="G152" s="23">
        <v>1.34E-4</v>
      </c>
      <c r="H152" s="23">
        <v>2.05E-4</v>
      </c>
      <c r="I152" s="23">
        <v>1E-4</v>
      </c>
      <c r="J152" s="23">
        <v>0</v>
      </c>
      <c r="K152" s="23">
        <v>1.9000000000000001E-5</v>
      </c>
    </row>
    <row r="153" spans="1:11" ht="13.4" customHeight="1">
      <c r="A153" t="s">
        <v>89</v>
      </c>
      <c r="B153" t="s">
        <v>318</v>
      </c>
      <c r="C153" s="23">
        <v>3.2600000000000001E-4</v>
      </c>
      <c r="D153" s="23">
        <v>1.5799999999999999E-4</v>
      </c>
      <c r="E153" s="23">
        <v>7.0299999999999996E-4</v>
      </c>
      <c r="F153" s="23">
        <v>3.7100000000000002E-4</v>
      </c>
      <c r="G153" s="23">
        <v>2.8299999999999999E-4</v>
      </c>
      <c r="H153" s="23">
        <v>1.2999999999999999E-4</v>
      </c>
      <c r="I153" s="23">
        <v>6.9999999999999994E-5</v>
      </c>
      <c r="J153" s="23">
        <v>1.76E-4</v>
      </c>
      <c r="K153" s="23">
        <v>1.1E-5</v>
      </c>
    </row>
    <row r="154" spans="1:11" ht="13.4" customHeight="1">
      <c r="A154" t="s">
        <v>90</v>
      </c>
      <c r="B154" t="s">
        <v>318</v>
      </c>
      <c r="C154" s="23">
        <v>1.66E-4</v>
      </c>
      <c r="D154" s="23">
        <v>1.18E-4</v>
      </c>
      <c r="E154" s="23">
        <v>6.3E-5</v>
      </c>
      <c r="F154" s="23">
        <v>1.15E-4</v>
      </c>
      <c r="G154" s="23">
        <v>6.9700000000000003E-4</v>
      </c>
      <c r="H154" s="23">
        <v>2.7999999999999998E-4</v>
      </c>
      <c r="I154" s="23">
        <v>2.5099999999999998E-4</v>
      </c>
      <c r="J154" s="23">
        <v>4.6299999999999998E-4</v>
      </c>
      <c r="K154" s="23">
        <v>5.3999999999999998E-5</v>
      </c>
    </row>
    <row r="155" spans="1:11" ht="13.4" customHeight="1">
      <c r="A155" t="s">
        <v>91</v>
      </c>
      <c r="B155" t="s">
        <v>318</v>
      </c>
      <c r="C155" s="23">
        <v>1.0399999999999999E-4</v>
      </c>
      <c r="D155" s="23">
        <v>1.27E-4</v>
      </c>
      <c r="E155" s="23">
        <v>1.1400000000000001E-4</v>
      </c>
      <c r="F155" s="23">
        <v>9.8999999999999994E-5</v>
      </c>
      <c r="G155" s="23">
        <v>6.0000000000000002E-5</v>
      </c>
      <c r="H155" s="23">
        <v>9.2999999999999997E-5</v>
      </c>
      <c r="I155" s="23">
        <v>0</v>
      </c>
      <c r="J155" s="23">
        <v>0</v>
      </c>
      <c r="K155" s="23">
        <v>0</v>
      </c>
    </row>
    <row r="156" spans="1:11" ht="13.4" customHeight="1">
      <c r="A156" t="s">
        <v>92</v>
      </c>
      <c r="B156" t="s">
        <v>318</v>
      </c>
      <c r="C156" s="23">
        <v>2.2000000000000001E-4</v>
      </c>
      <c r="D156" s="23">
        <v>1.64E-4</v>
      </c>
      <c r="E156" s="23">
        <v>1.8000000000000001E-4</v>
      </c>
      <c r="F156" s="23">
        <v>4.4099999999999999E-4</v>
      </c>
      <c r="G156" s="23">
        <v>1.5300000000000001E-4</v>
      </c>
      <c r="H156" s="23">
        <v>9.5000000000000005E-5</v>
      </c>
      <c r="I156" s="23">
        <v>2.3E-5</v>
      </c>
      <c r="J156" s="23">
        <v>1.137E-3</v>
      </c>
      <c r="K156" s="23">
        <v>2.3800000000000001E-4</v>
      </c>
    </row>
    <row r="157" spans="1:11" ht="13.4" customHeight="1">
      <c r="A157" t="s">
        <v>93</v>
      </c>
      <c r="B157" t="s">
        <v>318</v>
      </c>
      <c r="C157" s="23">
        <v>2.2100000000000001E-4</v>
      </c>
      <c r="D157" s="23">
        <v>3.6400000000000001E-4</v>
      </c>
      <c r="E157" s="23">
        <v>1.9900000000000001E-4</v>
      </c>
      <c r="F157" s="23">
        <v>1.35E-4</v>
      </c>
      <c r="G157" s="23">
        <v>2.43E-4</v>
      </c>
      <c r="H157" s="23">
        <v>8.2000000000000001E-5</v>
      </c>
      <c r="I157" s="23">
        <v>3.8000000000000002E-5</v>
      </c>
      <c r="J157" s="23">
        <v>8.2000000000000001E-5</v>
      </c>
      <c r="K157" s="23">
        <v>2.33E-4</v>
      </c>
    </row>
    <row r="158" spans="1:11" ht="13.4" customHeight="1">
      <c r="A158" t="s">
        <v>94</v>
      </c>
      <c r="B158" t="s">
        <v>318</v>
      </c>
      <c r="C158" s="23">
        <v>9.7999999999999997E-5</v>
      </c>
      <c r="D158" s="23">
        <v>1.2E-4</v>
      </c>
      <c r="E158" s="23">
        <v>1.25E-4</v>
      </c>
      <c r="F158" s="23">
        <v>8.2999999999999998E-5</v>
      </c>
      <c r="G158" s="23">
        <v>7.2000000000000002E-5</v>
      </c>
      <c r="H158" s="23">
        <v>5.1E-5</v>
      </c>
      <c r="I158" s="23">
        <v>2.1999999999999999E-5</v>
      </c>
      <c r="J158" s="23">
        <v>1.94E-4</v>
      </c>
      <c r="K158" s="23">
        <v>6.0000000000000002E-6</v>
      </c>
    </row>
    <row r="159" spans="1:11" ht="13.4" customHeight="1">
      <c r="A159" t="s">
        <v>95</v>
      </c>
      <c r="B159" t="s">
        <v>318</v>
      </c>
      <c r="C159" s="23">
        <v>-1.5E-5</v>
      </c>
      <c r="D159" s="23">
        <v>-2.0999999999999999E-5</v>
      </c>
      <c r="E159" s="23">
        <v>-1.2E-5</v>
      </c>
      <c r="F159" s="23">
        <v>-7.9999999999999996E-6</v>
      </c>
      <c r="G159" s="23">
        <v>-5.0000000000000002E-5</v>
      </c>
      <c r="H159" s="23">
        <v>-9.0000000000000002E-6</v>
      </c>
      <c r="I159" s="23">
        <v>0</v>
      </c>
      <c r="J159" s="23">
        <v>0</v>
      </c>
      <c r="K159" s="23">
        <v>-1.9999999999999999E-6</v>
      </c>
    </row>
    <row r="160" spans="1:11" ht="13.4" customHeight="1">
      <c r="A160" t="s">
        <v>96</v>
      </c>
      <c r="B160" t="s">
        <v>318</v>
      </c>
      <c r="C160" s="23">
        <v>5.8E-4</v>
      </c>
      <c r="D160" s="23">
        <v>5.6400000000000005E-4</v>
      </c>
      <c r="E160" s="23">
        <v>4.7100000000000001E-4</v>
      </c>
      <c r="F160" s="23">
        <v>6.78E-4</v>
      </c>
      <c r="G160" s="23">
        <v>4.3300000000000001E-4</v>
      </c>
      <c r="H160" s="23">
        <v>8.4199999999999998E-4</v>
      </c>
      <c r="I160" s="23">
        <v>2.9700000000000001E-4</v>
      </c>
      <c r="J160" s="23">
        <v>2.9100000000000003E-4</v>
      </c>
      <c r="K160" s="23">
        <v>2.6999999999999999E-5</v>
      </c>
    </row>
    <row r="161" spans="1:11" ht="13.4" customHeight="1">
      <c r="A161" t="s">
        <v>97</v>
      </c>
      <c r="B161" t="s">
        <v>318</v>
      </c>
      <c r="C161" s="23">
        <v>7.1000000000000005E-5</v>
      </c>
      <c r="D161" s="23">
        <v>6.0000000000000002E-5</v>
      </c>
      <c r="E161" s="23">
        <v>1E-4</v>
      </c>
      <c r="F161" s="23">
        <v>8.2999999999999998E-5</v>
      </c>
      <c r="G161" s="23">
        <v>6.4999999999999994E-5</v>
      </c>
      <c r="H161" s="23">
        <v>4.8000000000000001E-5</v>
      </c>
      <c r="I161" s="23">
        <v>4.3999999999999999E-5</v>
      </c>
      <c r="J161" s="23">
        <v>5.5999999999999999E-5</v>
      </c>
      <c r="K161" s="23">
        <v>1.0000000000000001E-5</v>
      </c>
    </row>
    <row r="162" spans="1:11" ht="13.4" customHeight="1">
      <c r="A162" t="s">
        <v>98</v>
      </c>
      <c r="B162" t="s">
        <v>318</v>
      </c>
      <c r="C162" s="23">
        <v>6.0000000000000002E-6</v>
      </c>
      <c r="D162" s="23">
        <v>3.9999999999999998E-6</v>
      </c>
      <c r="E162" s="23">
        <v>9.0000000000000002E-6</v>
      </c>
      <c r="F162" s="23">
        <v>5.0000000000000004E-6</v>
      </c>
      <c r="G162" s="23">
        <v>5.0000000000000004E-6</v>
      </c>
      <c r="H162" s="23">
        <v>6.9999999999999999E-6</v>
      </c>
      <c r="I162" s="23">
        <v>3.0000000000000001E-6</v>
      </c>
      <c r="J162" s="23">
        <v>0</v>
      </c>
      <c r="K162" s="23">
        <v>1.1E-5</v>
      </c>
    </row>
    <row r="163" spans="1:11" ht="13.4" customHeight="1">
      <c r="A163" t="s">
        <v>99</v>
      </c>
      <c r="B163" t="s">
        <v>317</v>
      </c>
      <c r="C163" s="23">
        <v>2.9799999999999998E-4</v>
      </c>
      <c r="D163" s="23">
        <v>2.0100000000000001E-4</v>
      </c>
      <c r="E163" s="23">
        <v>2.8400000000000002E-4</v>
      </c>
      <c r="F163" s="23">
        <v>4.7699999999999999E-4</v>
      </c>
      <c r="G163" s="23">
        <v>2.9399999999999999E-4</v>
      </c>
      <c r="H163" s="23">
        <v>2.5900000000000001E-4</v>
      </c>
      <c r="I163" s="23">
        <v>8.3299999999999997E-4</v>
      </c>
      <c r="J163" s="23">
        <v>4.3600000000000003E-4</v>
      </c>
      <c r="K163" s="23">
        <v>1.02E-4</v>
      </c>
    </row>
    <row r="164" spans="1:11" ht="13.4" customHeight="1">
      <c r="A164" t="s">
        <v>100</v>
      </c>
      <c r="B164" t="s">
        <v>317</v>
      </c>
      <c r="C164" s="23">
        <v>1.557E-3</v>
      </c>
      <c r="D164" s="23">
        <v>1.2960000000000001E-3</v>
      </c>
      <c r="E164" s="23">
        <v>1.8309999999999999E-3</v>
      </c>
      <c r="F164" s="23">
        <v>1.9419999999999999E-3</v>
      </c>
      <c r="G164" s="23">
        <v>2.5479999999999999E-3</v>
      </c>
      <c r="H164" s="23">
        <v>8.6300000000000005E-4</v>
      </c>
      <c r="I164" s="23">
        <v>1.5510000000000001E-3</v>
      </c>
      <c r="J164" s="23">
        <v>1.524E-3</v>
      </c>
      <c r="K164" s="23">
        <v>1.33E-3</v>
      </c>
    </row>
    <row r="165" spans="1:11" ht="13.4" customHeight="1">
      <c r="A165" t="s">
        <v>101</v>
      </c>
      <c r="B165" t="s">
        <v>317</v>
      </c>
      <c r="C165" s="23">
        <v>1.5799999999999999E-4</v>
      </c>
      <c r="D165" s="23">
        <v>8.7000000000000001E-5</v>
      </c>
      <c r="E165" s="23">
        <v>2.2000000000000001E-4</v>
      </c>
      <c r="F165" s="23">
        <v>1.3799999999999999E-4</v>
      </c>
      <c r="G165" s="23">
        <v>2.05E-4</v>
      </c>
      <c r="H165" s="23">
        <v>2.32E-4</v>
      </c>
      <c r="I165" s="23">
        <v>1.4100000000000001E-4</v>
      </c>
      <c r="J165" s="23">
        <v>1.35E-4</v>
      </c>
      <c r="K165" s="23">
        <v>1.02E-4</v>
      </c>
    </row>
    <row r="166" spans="1:11" ht="13.4" customHeight="1">
      <c r="A166" t="s">
        <v>102</v>
      </c>
      <c r="B166" t="s">
        <v>317</v>
      </c>
      <c r="C166" s="23">
        <v>6.5700000000000003E-4</v>
      </c>
      <c r="D166" s="23">
        <v>5.8399999999999999E-4</v>
      </c>
      <c r="E166" s="23">
        <v>7.27E-4</v>
      </c>
      <c r="F166" s="23">
        <v>6.6299999999999996E-4</v>
      </c>
      <c r="G166" s="23">
        <v>1.0070000000000001E-3</v>
      </c>
      <c r="H166" s="23">
        <v>5.7300000000000005E-4</v>
      </c>
      <c r="I166" s="23">
        <v>6.69E-4</v>
      </c>
      <c r="J166" s="23">
        <v>1.83E-4</v>
      </c>
      <c r="K166" s="23">
        <v>8.7100000000000003E-4</v>
      </c>
    </row>
    <row r="167" spans="1:11" ht="13.4" customHeight="1">
      <c r="A167" t="s">
        <v>103</v>
      </c>
      <c r="B167" t="s">
        <v>317</v>
      </c>
      <c r="C167" s="23">
        <v>2.5000000000000001E-4</v>
      </c>
      <c r="D167" s="23">
        <v>2.3699999999999999E-4</v>
      </c>
      <c r="E167" s="23">
        <v>2.5900000000000001E-4</v>
      </c>
      <c r="F167" s="23">
        <v>2.9700000000000001E-4</v>
      </c>
      <c r="G167" s="23">
        <v>4.1100000000000002E-4</v>
      </c>
      <c r="H167" s="23">
        <v>1.7899999999999999E-4</v>
      </c>
      <c r="I167" s="23">
        <v>1.7200000000000001E-4</v>
      </c>
      <c r="J167" s="23">
        <v>1.3799999999999999E-4</v>
      </c>
      <c r="K167" s="23">
        <v>1.45E-4</v>
      </c>
    </row>
    <row r="168" spans="1:11" ht="13.4" customHeight="1">
      <c r="A168" t="s">
        <v>104</v>
      </c>
      <c r="B168" t="s">
        <v>316</v>
      </c>
      <c r="C168" s="23">
        <v>1.7200000000000001E-4</v>
      </c>
      <c r="D168" s="23">
        <v>2.0000000000000001E-4</v>
      </c>
      <c r="E168" s="23">
        <v>2.0599999999999999E-4</v>
      </c>
      <c r="F168" s="23">
        <v>1.54E-4</v>
      </c>
      <c r="G168" s="23">
        <v>1.4200000000000001E-4</v>
      </c>
      <c r="H168" s="23">
        <v>9.7E-5</v>
      </c>
      <c r="I168" s="23">
        <v>1.84E-4</v>
      </c>
      <c r="J168" s="23">
        <v>8.8999999999999995E-5</v>
      </c>
      <c r="K168" s="23">
        <v>2.02E-4</v>
      </c>
    </row>
    <row r="169" spans="1:11" ht="13.4" customHeight="1">
      <c r="A169" t="s">
        <v>105</v>
      </c>
      <c r="B169" t="s">
        <v>316</v>
      </c>
      <c r="C169" s="23">
        <v>-1.02E-4</v>
      </c>
      <c r="D169" s="23">
        <v>-1.15E-4</v>
      </c>
      <c r="E169" s="23">
        <v>-1.17E-4</v>
      </c>
      <c r="F169" s="23">
        <v>-9.8999999999999994E-5</v>
      </c>
      <c r="G169" s="23">
        <v>-1E-4</v>
      </c>
      <c r="H169" s="23">
        <v>-5.7000000000000003E-5</v>
      </c>
      <c r="I169" s="23">
        <v>-7.2000000000000002E-5</v>
      </c>
      <c r="J169" s="23">
        <v>-8.0000000000000007E-5</v>
      </c>
      <c r="K169" s="23">
        <v>-1.6200000000000001E-4</v>
      </c>
    </row>
    <row r="170" spans="1:11" ht="13.4" customHeight="1">
      <c r="A170" t="s">
        <v>106</v>
      </c>
      <c r="B170" t="s">
        <v>316</v>
      </c>
      <c r="C170" s="23">
        <v>1.3200000000000001E-4</v>
      </c>
      <c r="D170" s="23">
        <v>1.2999999999999999E-4</v>
      </c>
      <c r="E170" s="23">
        <v>1.34E-4</v>
      </c>
      <c r="F170" s="23">
        <v>1.3899999999999999E-4</v>
      </c>
      <c r="G170" s="23">
        <v>1.25E-4</v>
      </c>
      <c r="H170" s="23">
        <v>1.4100000000000001E-4</v>
      </c>
      <c r="I170" s="23">
        <v>9.2E-5</v>
      </c>
      <c r="J170" s="23">
        <v>1.3200000000000001E-4</v>
      </c>
      <c r="K170" s="23">
        <v>5.1999999999999997E-5</v>
      </c>
    </row>
    <row r="171" spans="1:11" ht="13.4" customHeight="1">
      <c r="A171" t="s">
        <v>107</v>
      </c>
      <c r="B171" t="s">
        <v>316</v>
      </c>
      <c r="C171" s="23">
        <v>3.094E-3</v>
      </c>
      <c r="D171" s="23">
        <v>3.0769999999999999E-3</v>
      </c>
      <c r="E171" s="23">
        <v>3.3110000000000001E-3</v>
      </c>
      <c r="F171" s="23">
        <v>3.2799999999999999E-3</v>
      </c>
      <c r="G171" s="23">
        <v>3.411E-3</v>
      </c>
      <c r="H171" s="23">
        <v>2.3259999999999999E-3</v>
      </c>
      <c r="I171" s="23">
        <v>3.2889999999999998E-3</v>
      </c>
      <c r="J171" s="23">
        <v>3.3639999999999998E-3</v>
      </c>
      <c r="K171" s="23">
        <v>3.5899999999999999E-3</v>
      </c>
    </row>
    <row r="172" spans="1:11" ht="13.4" customHeight="1">
      <c r="A172" t="s">
        <v>108</v>
      </c>
      <c r="B172" t="s">
        <v>315</v>
      </c>
      <c r="C172" s="23">
        <v>4.7320000000000001E-3</v>
      </c>
      <c r="D172" s="23">
        <v>4.725E-3</v>
      </c>
      <c r="E172" s="23">
        <v>5.3569999999999998E-3</v>
      </c>
      <c r="F172" s="23">
        <v>4.679E-3</v>
      </c>
      <c r="G172" s="23">
        <v>5.4390000000000003E-3</v>
      </c>
      <c r="H172" s="23">
        <v>3.705E-3</v>
      </c>
      <c r="I172" s="23">
        <v>5.4339999999999996E-3</v>
      </c>
      <c r="J172" s="23">
        <v>4.1700000000000001E-3</v>
      </c>
      <c r="K172" s="23">
        <v>3.4090000000000001E-3</v>
      </c>
    </row>
    <row r="173" spans="1:11" ht="13.4" customHeight="1">
      <c r="A173" t="s">
        <v>109</v>
      </c>
      <c r="B173" t="s">
        <v>314</v>
      </c>
      <c r="C173" s="23">
        <v>1.7899999999999999E-3</v>
      </c>
      <c r="D173" s="23">
        <v>1.885E-3</v>
      </c>
      <c r="E173" s="23">
        <v>2.0070000000000001E-3</v>
      </c>
      <c r="F173" s="23">
        <v>1.7570000000000001E-3</v>
      </c>
      <c r="G173" s="23">
        <v>2.0690000000000001E-3</v>
      </c>
      <c r="H173" s="23">
        <v>1.224E-3</v>
      </c>
      <c r="I173" s="23">
        <v>1.9680000000000001E-3</v>
      </c>
      <c r="J173" s="23">
        <v>1.4189999999999999E-3</v>
      </c>
      <c r="K173" s="23">
        <v>1.537E-3</v>
      </c>
    </row>
    <row r="174" spans="1:11" ht="13.4" customHeight="1">
      <c r="A174" t="s">
        <v>110</v>
      </c>
      <c r="B174" t="s">
        <v>313</v>
      </c>
      <c r="C174" s="23">
        <v>1.603E-3</v>
      </c>
      <c r="D174" s="23">
        <v>1.683E-3</v>
      </c>
      <c r="E174" s="23">
        <v>1.243E-3</v>
      </c>
      <c r="F174" s="23">
        <v>2.055E-3</v>
      </c>
      <c r="G174" s="23">
        <v>1.8779999999999999E-3</v>
      </c>
      <c r="H174" s="23">
        <v>1.1410000000000001E-3</v>
      </c>
      <c r="I174" s="23">
        <v>2.4220000000000001E-3</v>
      </c>
      <c r="J174" s="23">
        <v>3.7529999999999998E-3</v>
      </c>
      <c r="K174" s="23">
        <v>1E-3</v>
      </c>
    </row>
    <row r="175" spans="1:11" ht="13.4" customHeight="1">
      <c r="A175" t="s">
        <v>111</v>
      </c>
      <c r="B175" t="s">
        <v>313</v>
      </c>
      <c r="C175" s="23">
        <v>1.472E-3</v>
      </c>
      <c r="D175" s="23">
        <v>1.6410000000000001E-3</v>
      </c>
      <c r="E175" s="23">
        <v>1.3749999999999999E-3</v>
      </c>
      <c r="F175" s="23">
        <v>1.596E-3</v>
      </c>
      <c r="G175" s="23">
        <v>1.732E-3</v>
      </c>
      <c r="H175" s="23">
        <v>1.0330000000000001E-3</v>
      </c>
      <c r="I175" s="23">
        <v>1.488E-3</v>
      </c>
      <c r="J175" s="23">
        <v>1.4040000000000001E-3</v>
      </c>
      <c r="K175" s="23">
        <v>1.322E-3</v>
      </c>
    </row>
    <row r="176" spans="1:11" ht="13.4" customHeight="1">
      <c r="A176" t="s">
        <v>112</v>
      </c>
      <c r="B176" t="s">
        <v>312</v>
      </c>
      <c r="C176" s="23">
        <v>2.1080000000000001E-3</v>
      </c>
      <c r="D176" s="23">
        <v>2.0430000000000001E-3</v>
      </c>
      <c r="E176" s="23">
        <v>2.1900000000000001E-3</v>
      </c>
      <c r="F176" s="23">
        <v>2.336E-3</v>
      </c>
      <c r="G176" s="23">
        <v>2.5000000000000001E-3</v>
      </c>
      <c r="H176" s="23">
        <v>1.797E-3</v>
      </c>
      <c r="I176" s="23">
        <v>2.5530000000000001E-3</v>
      </c>
      <c r="J176" s="23">
        <v>1.565E-3</v>
      </c>
      <c r="K176" s="23">
        <v>1.188E-3</v>
      </c>
    </row>
    <row r="177" spans="1:11" ht="13.4" customHeight="1">
      <c r="A177" t="s">
        <v>113</v>
      </c>
      <c r="B177" t="s">
        <v>312</v>
      </c>
      <c r="C177" s="23">
        <v>7.9299999999999998E-4</v>
      </c>
      <c r="D177" s="23">
        <v>8.0900000000000004E-4</v>
      </c>
      <c r="E177" s="23">
        <v>6.0800000000000003E-4</v>
      </c>
      <c r="F177" s="23">
        <v>8.5599999999999999E-4</v>
      </c>
      <c r="G177" s="23">
        <v>2.33E-4</v>
      </c>
      <c r="H177" s="23">
        <v>1.3780000000000001E-3</v>
      </c>
      <c r="I177" s="23">
        <v>1.76E-4</v>
      </c>
      <c r="J177" s="23">
        <v>1.9699999999999999E-4</v>
      </c>
      <c r="K177" s="23">
        <v>1.37E-4</v>
      </c>
    </row>
    <row r="178" spans="1:11" ht="13.4" customHeight="1">
      <c r="A178" t="s">
        <v>114</v>
      </c>
      <c r="B178" t="s">
        <v>312</v>
      </c>
      <c r="C178" s="23">
        <v>3.8499999999999998E-4</v>
      </c>
      <c r="D178" s="23">
        <v>3.48E-4</v>
      </c>
      <c r="E178" s="23">
        <v>2.6899999999999998E-4</v>
      </c>
      <c r="F178" s="23">
        <v>4.6099999999999998E-4</v>
      </c>
      <c r="G178" s="23">
        <v>5.3899999999999998E-4</v>
      </c>
      <c r="H178" s="23">
        <v>4.0299999999999998E-4</v>
      </c>
      <c r="I178" s="23">
        <v>1.2650000000000001E-3</v>
      </c>
      <c r="J178" s="23">
        <v>7.9199999999999995E-4</v>
      </c>
      <c r="K178" s="23">
        <v>5.1999999999999997E-5</v>
      </c>
    </row>
    <row r="179" spans="1:11" ht="13.4" customHeight="1">
      <c r="A179" t="s">
        <v>115</v>
      </c>
      <c r="B179" t="s">
        <v>312</v>
      </c>
      <c r="C179" s="23">
        <v>3.0299999999999999E-4</v>
      </c>
      <c r="D179" s="23">
        <v>3.8200000000000002E-4</v>
      </c>
      <c r="E179" s="23">
        <v>2.2699999999999999E-4</v>
      </c>
      <c r="F179" s="23">
        <v>3.5599999999999998E-4</v>
      </c>
      <c r="G179" s="23">
        <v>2.3699999999999999E-4</v>
      </c>
      <c r="H179" s="23">
        <v>2.42E-4</v>
      </c>
      <c r="I179" s="23">
        <v>1.27E-4</v>
      </c>
      <c r="J179" s="23">
        <v>4.8099999999999998E-4</v>
      </c>
      <c r="K179" s="23">
        <v>9.3999999999999994E-5</v>
      </c>
    </row>
    <row r="180" spans="1:11" ht="13.4" customHeight="1">
      <c r="A180" t="s">
        <v>116</v>
      </c>
      <c r="B180" t="s">
        <v>312</v>
      </c>
      <c r="C180" s="23">
        <v>4.3300000000000001E-4</v>
      </c>
      <c r="D180" s="23">
        <v>4.75E-4</v>
      </c>
      <c r="E180" s="23">
        <v>5.6700000000000001E-4</v>
      </c>
      <c r="F180" s="23">
        <v>3.9100000000000002E-4</v>
      </c>
      <c r="G180" s="23">
        <v>3.7500000000000001E-4</v>
      </c>
      <c r="H180" s="23">
        <v>2.5099999999999998E-4</v>
      </c>
      <c r="I180" s="23">
        <v>4.4000000000000002E-4</v>
      </c>
      <c r="J180" s="23">
        <v>1.8799999999999999E-4</v>
      </c>
      <c r="K180" s="23">
        <v>2.6699999999999998E-4</v>
      </c>
    </row>
    <row r="181" spans="1:11" ht="13.4" customHeight="1">
      <c r="A181" t="s">
        <v>117</v>
      </c>
      <c r="B181" t="s">
        <v>312</v>
      </c>
      <c r="C181" s="23">
        <v>2.1059999999999998E-3</v>
      </c>
      <c r="D181" s="23">
        <v>2.3649999999999999E-3</v>
      </c>
      <c r="E181" s="23">
        <v>2.251E-3</v>
      </c>
      <c r="F181" s="23">
        <v>2.3140000000000001E-3</v>
      </c>
      <c r="G181" s="23">
        <v>1.5740000000000001E-3</v>
      </c>
      <c r="H181" s="23">
        <v>1.5590000000000001E-3</v>
      </c>
      <c r="I181" s="23">
        <v>1.255E-3</v>
      </c>
      <c r="J181" s="23">
        <v>1.6930000000000001E-3</v>
      </c>
      <c r="K181" s="23">
        <v>8.0400000000000003E-4</v>
      </c>
    </row>
    <row r="182" spans="1:11" ht="13.4" customHeight="1">
      <c r="A182" t="s">
        <v>118</v>
      </c>
      <c r="B182" t="s">
        <v>311</v>
      </c>
      <c r="C182" s="23">
        <v>1.7799999999999999E-4</v>
      </c>
      <c r="D182" s="23">
        <v>2.8899999999999998E-4</v>
      </c>
      <c r="E182" s="23">
        <v>1.9100000000000001E-4</v>
      </c>
      <c r="F182" s="23">
        <v>8.5000000000000006E-5</v>
      </c>
      <c r="G182" s="23">
        <v>9.2E-5</v>
      </c>
      <c r="H182" s="23">
        <v>5.3000000000000001E-5</v>
      </c>
      <c r="I182" s="23">
        <v>2.43E-4</v>
      </c>
      <c r="J182" s="23">
        <v>1.9000000000000001E-5</v>
      </c>
      <c r="K182" s="23">
        <v>3.2299999999999999E-4</v>
      </c>
    </row>
    <row r="183" spans="1:11" ht="13.4" customHeight="1">
      <c r="A183" t="s">
        <v>119</v>
      </c>
      <c r="B183" t="s">
        <v>311</v>
      </c>
      <c r="C183" s="23">
        <v>1.11E-4</v>
      </c>
      <c r="D183" s="23">
        <v>1.7200000000000001E-4</v>
      </c>
      <c r="E183" s="23">
        <v>1.1400000000000001E-4</v>
      </c>
      <c r="F183" s="23">
        <v>8.7999999999999998E-5</v>
      </c>
      <c r="G183" s="23">
        <v>9.8999999999999994E-5</v>
      </c>
      <c r="H183" s="23">
        <v>3.0000000000000001E-5</v>
      </c>
      <c r="I183" s="23">
        <v>6.7000000000000002E-5</v>
      </c>
      <c r="J183" s="23">
        <v>5.5000000000000002E-5</v>
      </c>
      <c r="K183" s="23">
        <v>4.1999999999999998E-5</v>
      </c>
    </row>
    <row r="184" spans="1:11" ht="13.4" customHeight="1">
      <c r="A184" t="s">
        <v>120</v>
      </c>
      <c r="B184" t="s">
        <v>311</v>
      </c>
      <c r="C184" s="23">
        <v>2.0900000000000001E-4</v>
      </c>
      <c r="D184" s="23">
        <v>3.5500000000000001E-4</v>
      </c>
      <c r="E184" s="23">
        <v>1.4799999999999999E-4</v>
      </c>
      <c r="F184" s="23">
        <v>1.15E-4</v>
      </c>
      <c r="G184" s="23">
        <v>1.63E-4</v>
      </c>
      <c r="H184" s="23">
        <v>1.2300000000000001E-4</v>
      </c>
      <c r="I184" s="23">
        <v>3.3E-4</v>
      </c>
      <c r="J184" s="23">
        <v>1.0900000000000001E-4</v>
      </c>
      <c r="K184" s="23">
        <v>2.2599999999999999E-4</v>
      </c>
    </row>
    <row r="185" spans="1:11" ht="13.4" customHeight="1">
      <c r="A185" t="s">
        <v>121</v>
      </c>
      <c r="B185" t="s">
        <v>311</v>
      </c>
      <c r="C185" s="23">
        <v>5.1800000000000001E-4</v>
      </c>
      <c r="D185" s="23">
        <v>8.0500000000000005E-4</v>
      </c>
      <c r="E185" s="23">
        <v>5.3799999999999996E-4</v>
      </c>
      <c r="F185" s="23">
        <v>3.0600000000000001E-4</v>
      </c>
      <c r="G185" s="23">
        <v>3.9599999999999998E-4</v>
      </c>
      <c r="H185" s="23">
        <v>2.0699999999999999E-4</v>
      </c>
      <c r="I185" s="23">
        <v>5.3200000000000003E-4</v>
      </c>
      <c r="J185" s="23">
        <v>5.3000000000000001E-5</v>
      </c>
      <c r="K185" s="23">
        <v>6.6E-4</v>
      </c>
    </row>
    <row r="186" spans="1:11" ht="13.4" customHeight="1">
      <c r="A186" t="s">
        <v>122</v>
      </c>
      <c r="B186" t="s">
        <v>311</v>
      </c>
      <c r="C186" s="23">
        <v>8.5700000000000001E-4</v>
      </c>
      <c r="D186" s="23">
        <v>1E-3</v>
      </c>
      <c r="E186" s="23">
        <v>1.3359999999999999E-3</v>
      </c>
      <c r="F186" s="23">
        <v>4.5300000000000001E-4</v>
      </c>
      <c r="G186" s="23">
        <v>7.8200000000000003E-4</v>
      </c>
      <c r="H186" s="23">
        <v>3.2200000000000002E-4</v>
      </c>
      <c r="I186" s="23">
        <v>1.2160000000000001E-3</v>
      </c>
      <c r="J186" s="23">
        <v>1.45E-4</v>
      </c>
      <c r="K186" s="23">
        <v>1.1100000000000001E-3</v>
      </c>
    </row>
    <row r="187" spans="1:11" ht="13.4" customHeight="1">
      <c r="A187" t="s">
        <v>123</v>
      </c>
      <c r="B187" t="s">
        <v>311</v>
      </c>
      <c r="C187" s="23">
        <v>8.2000000000000001E-5</v>
      </c>
      <c r="D187" s="23">
        <v>5.1999999999999997E-5</v>
      </c>
      <c r="E187" s="23">
        <v>9.2E-5</v>
      </c>
      <c r="F187" s="23">
        <v>6.8999999999999997E-5</v>
      </c>
      <c r="G187" s="23">
        <v>7.7000000000000001E-5</v>
      </c>
      <c r="H187" s="23">
        <v>4.0000000000000003E-5</v>
      </c>
      <c r="I187" s="23">
        <v>3.5799999999999997E-4</v>
      </c>
      <c r="J187" s="23">
        <v>4.6E-5</v>
      </c>
      <c r="K187" s="23">
        <v>6.78E-4</v>
      </c>
    </row>
    <row r="188" spans="1:11" ht="13.4" customHeight="1">
      <c r="A188" t="s">
        <v>124</v>
      </c>
      <c r="B188" t="s">
        <v>310</v>
      </c>
      <c r="C188" s="23">
        <v>4.6410000000000002E-3</v>
      </c>
      <c r="D188" s="23">
        <v>6.1760000000000001E-3</v>
      </c>
      <c r="E188" s="23">
        <v>5.986E-3</v>
      </c>
      <c r="F188" s="23">
        <v>2.9380000000000001E-3</v>
      </c>
      <c r="G188" s="23">
        <v>4.5750000000000001E-3</v>
      </c>
      <c r="H188" s="23">
        <v>2.2560000000000002E-3</v>
      </c>
      <c r="I188" s="23">
        <v>3.1809999999999998E-3</v>
      </c>
      <c r="J188" s="23">
        <v>1.516E-3</v>
      </c>
      <c r="K188" s="23">
        <v>1.4109999999999999E-3</v>
      </c>
    </row>
    <row r="189" spans="1:11" ht="13.4" customHeight="1">
      <c r="A189" t="s">
        <v>125</v>
      </c>
      <c r="B189" t="s">
        <v>310</v>
      </c>
      <c r="C189" s="23">
        <v>2.7500000000000002E-4</v>
      </c>
      <c r="D189" s="23">
        <v>3.3399999999999999E-4</v>
      </c>
      <c r="E189" s="23">
        <v>3.1399999999999999E-4</v>
      </c>
      <c r="F189" s="23">
        <v>2.7099999999999997E-4</v>
      </c>
      <c r="G189" s="23">
        <v>2.4600000000000002E-4</v>
      </c>
      <c r="H189" s="23">
        <v>1.4100000000000001E-4</v>
      </c>
      <c r="I189" s="23">
        <v>1.9699999999999999E-4</v>
      </c>
      <c r="J189" s="23">
        <v>1.08E-4</v>
      </c>
      <c r="K189" s="23">
        <v>1.4300000000000001E-4</v>
      </c>
    </row>
    <row r="190" spans="1:11" ht="13.4" customHeight="1">
      <c r="A190" t="s">
        <v>126</v>
      </c>
      <c r="B190" t="s">
        <v>310</v>
      </c>
      <c r="C190" s="23">
        <v>1.794E-3</v>
      </c>
      <c r="D190" s="23">
        <v>2.5479999999999999E-3</v>
      </c>
      <c r="E190" s="23">
        <v>1.866E-3</v>
      </c>
      <c r="F190" s="23">
        <v>1.4630000000000001E-3</v>
      </c>
      <c r="G190" s="23">
        <v>1.188E-3</v>
      </c>
      <c r="H190" s="23">
        <v>9.59E-4</v>
      </c>
      <c r="I190" s="23">
        <v>1.059E-3</v>
      </c>
      <c r="J190" s="23">
        <v>5.4100000000000003E-4</v>
      </c>
      <c r="K190" s="23">
        <v>1.323E-3</v>
      </c>
    </row>
    <row r="191" spans="1:11" ht="13.4" customHeight="1">
      <c r="A191" t="s">
        <v>127</v>
      </c>
      <c r="B191" t="s">
        <v>309</v>
      </c>
      <c r="C191" s="23">
        <v>6.8900000000000005E-4</v>
      </c>
      <c r="D191" s="23">
        <v>8.1099999999999998E-4</v>
      </c>
      <c r="E191" s="23">
        <v>6.0499999999999996E-4</v>
      </c>
      <c r="F191" s="23">
        <v>8.6899999999999998E-4</v>
      </c>
      <c r="G191" s="23">
        <v>4.4000000000000002E-4</v>
      </c>
      <c r="H191" s="23">
        <v>5.5800000000000001E-4</v>
      </c>
      <c r="I191" s="23">
        <v>3.2200000000000002E-4</v>
      </c>
      <c r="J191" s="23">
        <v>3.8499999999999998E-4</v>
      </c>
      <c r="K191" s="23">
        <v>1.95E-4</v>
      </c>
    </row>
    <row r="192" spans="1:11" ht="13.4" customHeight="1">
      <c r="A192" t="s">
        <v>128</v>
      </c>
      <c r="B192" t="s">
        <v>309</v>
      </c>
      <c r="C192" s="23">
        <v>4.0369999999999998E-3</v>
      </c>
      <c r="D192" s="23">
        <v>4.3119999999999999E-3</v>
      </c>
      <c r="E192" s="23">
        <v>4.398E-3</v>
      </c>
      <c r="F192" s="23">
        <v>3.999E-3</v>
      </c>
      <c r="G192" s="23">
        <v>4.7400000000000003E-3</v>
      </c>
      <c r="H192" s="23">
        <v>2.725E-3</v>
      </c>
      <c r="I192" s="23">
        <v>4.5149999999999999E-3</v>
      </c>
      <c r="J192" s="23">
        <v>3.4320000000000002E-3</v>
      </c>
      <c r="K192" s="23">
        <v>3.5820000000000001E-3</v>
      </c>
    </row>
    <row r="193" spans="1:11" ht="13.4" customHeight="1">
      <c r="A193" t="s">
        <v>129</v>
      </c>
      <c r="B193" t="s">
        <v>309</v>
      </c>
      <c r="C193" s="23">
        <v>2.1919999999999999E-3</v>
      </c>
      <c r="D193" s="23">
        <v>3.4259999999999998E-3</v>
      </c>
      <c r="E193" s="23">
        <v>2.2859999999999998E-3</v>
      </c>
      <c r="F193" s="23">
        <v>1.817E-3</v>
      </c>
      <c r="G193" s="23">
        <v>9.2100000000000005E-4</v>
      </c>
      <c r="H193" s="23">
        <v>8.2600000000000002E-4</v>
      </c>
      <c r="I193" s="23">
        <v>5.6700000000000001E-4</v>
      </c>
      <c r="J193" s="23">
        <v>4.4799999999999999E-4</v>
      </c>
      <c r="K193" s="23">
        <v>1.039E-3</v>
      </c>
    </row>
    <row r="194" spans="1:11" ht="13.4" customHeight="1">
      <c r="A194" t="s">
        <v>130</v>
      </c>
      <c r="B194" t="s">
        <v>308</v>
      </c>
      <c r="C194" s="23">
        <v>5.0699999999999999E-3</v>
      </c>
      <c r="D194" s="23">
        <v>5.744E-3</v>
      </c>
      <c r="E194" s="23">
        <v>5.6870000000000002E-3</v>
      </c>
      <c r="F194" s="23">
        <v>4.4850000000000003E-3</v>
      </c>
      <c r="G194" s="23">
        <v>3.9709999999999997E-3</v>
      </c>
      <c r="H194" s="23">
        <v>4.0689999999999997E-3</v>
      </c>
      <c r="I194" s="23">
        <v>2.6229999999999999E-3</v>
      </c>
      <c r="J194" s="23">
        <v>3.7729999999999999E-3</v>
      </c>
      <c r="K194" s="23">
        <v>5.9610000000000002E-3</v>
      </c>
    </row>
    <row r="195" spans="1:11" ht="13.4" customHeight="1">
      <c r="A195" t="s">
        <v>131</v>
      </c>
      <c r="B195" t="s">
        <v>308</v>
      </c>
      <c r="C195" s="23">
        <v>1.0790000000000001E-3</v>
      </c>
      <c r="D195" s="23">
        <v>1.505E-3</v>
      </c>
      <c r="E195" s="23">
        <v>1.348E-3</v>
      </c>
      <c r="F195" s="23">
        <v>6.8099999999999996E-4</v>
      </c>
      <c r="G195" s="23">
        <v>6.2799999999999998E-4</v>
      </c>
      <c r="H195" s="23">
        <v>4.2099999999999999E-4</v>
      </c>
      <c r="I195" s="23">
        <v>2.32E-4</v>
      </c>
      <c r="J195" s="23">
        <v>5.0799999999999999E-4</v>
      </c>
      <c r="K195" s="23">
        <v>2.117E-3</v>
      </c>
    </row>
    <row r="196" spans="1:11" ht="13.4" customHeight="1">
      <c r="A196" t="s">
        <v>132</v>
      </c>
      <c r="B196" t="s">
        <v>307</v>
      </c>
      <c r="C196" s="23">
        <v>3.2599999999999999E-3</v>
      </c>
      <c r="D196" s="23">
        <v>4.0429999999999997E-3</v>
      </c>
      <c r="E196" s="23">
        <v>3.6219999999999998E-3</v>
      </c>
      <c r="F196" s="23">
        <v>2.9350000000000001E-3</v>
      </c>
      <c r="G196" s="23">
        <v>2.601E-3</v>
      </c>
      <c r="H196" s="23">
        <v>2.0019999999999999E-3</v>
      </c>
      <c r="I196" s="23">
        <v>1.6299999999999999E-3</v>
      </c>
      <c r="J196" s="23">
        <v>1.712E-3</v>
      </c>
      <c r="K196" s="23">
        <v>3.0959999999999998E-3</v>
      </c>
    </row>
    <row r="197" spans="1:11" ht="13.4" customHeight="1">
      <c r="A197" t="s">
        <v>133</v>
      </c>
      <c r="B197" t="s">
        <v>307</v>
      </c>
      <c r="C197" s="23">
        <v>6.02E-4</v>
      </c>
      <c r="D197" s="23">
        <v>6.8099999999999996E-4</v>
      </c>
      <c r="E197" s="23">
        <v>7.5699999999999997E-4</v>
      </c>
      <c r="F197" s="23">
        <v>4.5899999999999999E-4</v>
      </c>
      <c r="G197" s="23">
        <v>6.3699999999999998E-4</v>
      </c>
      <c r="H197" s="23">
        <v>4.0299999999999998E-4</v>
      </c>
      <c r="I197" s="23">
        <v>3.3100000000000002E-4</v>
      </c>
      <c r="J197" s="23">
        <v>4.1899999999999999E-4</v>
      </c>
      <c r="K197" s="23">
        <v>5.6499999999999996E-4</v>
      </c>
    </row>
    <row r="198" spans="1:11" ht="13.4" customHeight="1">
      <c r="A198" t="s">
        <v>134</v>
      </c>
      <c r="B198" t="s">
        <v>306</v>
      </c>
      <c r="C198" s="23">
        <v>3.4520000000000002E-3</v>
      </c>
      <c r="D198" s="23">
        <v>2.9239999999999999E-3</v>
      </c>
      <c r="E198" s="23">
        <v>3.313E-3</v>
      </c>
      <c r="F198" s="23">
        <v>3.1749999999999999E-3</v>
      </c>
      <c r="G198" s="23">
        <v>3.5469999999999998E-3</v>
      </c>
      <c r="H198" s="23">
        <v>2.0960000000000002E-3</v>
      </c>
      <c r="I198" s="23">
        <v>5.1879999999999999E-3</v>
      </c>
      <c r="J198" s="23">
        <v>6.7860000000000004E-3</v>
      </c>
      <c r="K198" s="23">
        <v>2.3095999999999998E-2</v>
      </c>
    </row>
    <row r="199" spans="1:11" ht="13.4" customHeight="1">
      <c r="A199" t="s">
        <v>135</v>
      </c>
      <c r="B199" t="s">
        <v>306</v>
      </c>
      <c r="C199" s="23">
        <v>1.1360000000000001E-3</v>
      </c>
      <c r="D199" s="23">
        <v>9.9700000000000006E-4</v>
      </c>
      <c r="E199" s="23">
        <v>1.126E-3</v>
      </c>
      <c r="F199" s="23">
        <v>1.1349999999999999E-3</v>
      </c>
      <c r="G199" s="23">
        <v>1.4109999999999999E-3</v>
      </c>
      <c r="H199" s="23">
        <v>7.6999999999999996E-4</v>
      </c>
      <c r="I199" s="23">
        <v>1.521E-3</v>
      </c>
      <c r="J199" s="23">
        <v>2.0860000000000002E-3</v>
      </c>
      <c r="K199" s="23">
        <v>4.6480000000000002E-3</v>
      </c>
    </row>
    <row r="200" spans="1:11" ht="13.4" customHeight="1">
      <c r="A200" t="s">
        <v>136</v>
      </c>
      <c r="B200" t="s">
        <v>306</v>
      </c>
      <c r="C200" s="23">
        <v>1.204E-3</v>
      </c>
      <c r="D200" s="23">
        <v>1.003E-3</v>
      </c>
      <c r="E200" s="23">
        <v>1.3519999999999999E-3</v>
      </c>
      <c r="F200" s="23">
        <v>1.225E-3</v>
      </c>
      <c r="G200" s="23">
        <v>1.374E-3</v>
      </c>
      <c r="H200" s="23">
        <v>1.0690000000000001E-3</v>
      </c>
      <c r="I200" s="23">
        <v>1.4710000000000001E-3</v>
      </c>
      <c r="J200" s="23">
        <v>2.2420000000000001E-3</v>
      </c>
      <c r="K200" s="23">
        <v>2.1970000000000002E-3</v>
      </c>
    </row>
    <row r="201" spans="1:11" ht="13.4" customHeight="1">
      <c r="A201" t="s">
        <v>137</v>
      </c>
      <c r="B201" t="s">
        <v>305</v>
      </c>
      <c r="C201" s="23">
        <v>3.0019999999999999E-3</v>
      </c>
      <c r="D201" s="23">
        <v>2.9499999999999999E-3</v>
      </c>
      <c r="E201" s="23">
        <v>3.0100000000000001E-3</v>
      </c>
      <c r="F201" s="23">
        <v>3.2989999999999998E-3</v>
      </c>
      <c r="G201" s="23">
        <v>3.9890000000000004E-3</v>
      </c>
      <c r="H201" s="23">
        <v>2.2469999999999999E-3</v>
      </c>
      <c r="I201" s="23">
        <v>3.8930000000000002E-3</v>
      </c>
      <c r="J201" s="23">
        <v>3.7429999999999998E-3</v>
      </c>
      <c r="K201" s="23">
        <v>2.6619999999999999E-3</v>
      </c>
    </row>
    <row r="202" spans="1:11" ht="13.4" customHeight="1">
      <c r="A202" t="s">
        <v>138</v>
      </c>
      <c r="B202" t="s">
        <v>305</v>
      </c>
      <c r="C202" s="23">
        <v>2.3089999999999999E-3</v>
      </c>
      <c r="D202" s="23">
        <v>2.3389999999999999E-3</v>
      </c>
      <c r="E202" s="23">
        <v>2.6740000000000002E-3</v>
      </c>
      <c r="F202" s="23">
        <v>2.127E-3</v>
      </c>
      <c r="G202" s="23">
        <v>2.898E-3</v>
      </c>
      <c r="H202" s="23">
        <v>1.4090000000000001E-3</v>
      </c>
      <c r="I202" s="23">
        <v>2.748E-3</v>
      </c>
      <c r="J202" s="23">
        <v>1.8799999999999999E-3</v>
      </c>
      <c r="K202" s="23">
        <v>4.3070000000000001E-3</v>
      </c>
    </row>
    <row r="203" spans="1:11" ht="13.4" customHeight="1">
      <c r="A203" t="s">
        <v>139</v>
      </c>
      <c r="B203" t="s">
        <v>304</v>
      </c>
      <c r="C203" s="23">
        <v>2.6600000000000001E-4</v>
      </c>
      <c r="D203" s="23">
        <v>2.5500000000000002E-4</v>
      </c>
      <c r="E203" s="23">
        <v>3.0200000000000002E-4</v>
      </c>
      <c r="F203" s="23">
        <v>2.6600000000000001E-4</v>
      </c>
      <c r="G203" s="23">
        <v>3.3300000000000002E-4</v>
      </c>
      <c r="H203" s="23">
        <v>1.92E-4</v>
      </c>
      <c r="I203" s="23">
        <v>2.2599999999999999E-4</v>
      </c>
      <c r="J203" s="23">
        <v>3.0499999999999999E-4</v>
      </c>
      <c r="K203" s="23">
        <v>3.8000000000000002E-4</v>
      </c>
    </row>
    <row r="204" spans="1:11" ht="13.4" customHeight="1">
      <c r="A204" t="s">
        <v>140</v>
      </c>
      <c r="B204" t="s">
        <v>304</v>
      </c>
      <c r="C204" s="23">
        <v>3.7439999999999999E-3</v>
      </c>
      <c r="D204" s="23">
        <v>3.2420000000000001E-3</v>
      </c>
      <c r="E204" s="23">
        <v>3.9589999999999998E-3</v>
      </c>
      <c r="F204" s="23">
        <v>4.2370000000000003E-3</v>
      </c>
      <c r="G204" s="23">
        <v>5.13E-3</v>
      </c>
      <c r="H204" s="23">
        <v>2.8879999999999999E-3</v>
      </c>
      <c r="I204" s="23">
        <v>5.7819999999999998E-3</v>
      </c>
      <c r="J204" s="23">
        <v>4.4920000000000003E-3</v>
      </c>
      <c r="K204" s="23">
        <v>5.019E-3</v>
      </c>
    </row>
    <row r="205" spans="1:11" ht="13.4" customHeight="1">
      <c r="A205" t="s">
        <v>141</v>
      </c>
      <c r="B205" t="s">
        <v>304</v>
      </c>
      <c r="C205" s="23">
        <v>3.5239999999999998E-3</v>
      </c>
      <c r="D205" s="23">
        <v>3.3630000000000001E-3</v>
      </c>
      <c r="E205" s="23">
        <v>3.8340000000000002E-3</v>
      </c>
      <c r="F205" s="23">
        <v>3.4740000000000001E-3</v>
      </c>
      <c r="G205" s="23">
        <v>5.1919999999999996E-3</v>
      </c>
      <c r="H205" s="23">
        <v>2.415E-3</v>
      </c>
      <c r="I205" s="23">
        <v>6.7419999999999997E-3</v>
      </c>
      <c r="J205" s="23">
        <v>3.4169999999999999E-3</v>
      </c>
      <c r="K205" s="23">
        <v>3.9750000000000002E-3</v>
      </c>
    </row>
    <row r="206" spans="1:11" ht="13.4" customHeight="1">
      <c r="A206" t="s">
        <v>142</v>
      </c>
      <c r="B206" t="s">
        <v>303</v>
      </c>
      <c r="C206" s="23">
        <v>2.43E-4</v>
      </c>
      <c r="D206" s="23">
        <v>2.9300000000000002E-4</v>
      </c>
      <c r="E206" s="23">
        <v>3.0899999999999998E-4</v>
      </c>
      <c r="F206" s="23">
        <v>1.5799999999999999E-4</v>
      </c>
      <c r="G206" s="23">
        <v>1.7100000000000001E-4</v>
      </c>
      <c r="H206" s="23">
        <v>9.7999999999999997E-5</v>
      </c>
      <c r="I206" s="23">
        <v>4.3600000000000003E-4</v>
      </c>
      <c r="J206" s="23">
        <v>5.0799999999999999E-4</v>
      </c>
      <c r="K206" s="23">
        <v>4.2900000000000002E-4</v>
      </c>
    </row>
    <row r="207" spans="1:11" ht="13.4" customHeight="1">
      <c r="A207" t="s">
        <v>143</v>
      </c>
      <c r="B207" t="s">
        <v>303</v>
      </c>
      <c r="C207" s="23">
        <v>2.6899999999999998E-4</v>
      </c>
      <c r="D207" s="23">
        <v>2.32E-4</v>
      </c>
      <c r="E207" s="23">
        <v>4.0000000000000002E-4</v>
      </c>
      <c r="F207" s="23">
        <v>2.72E-4</v>
      </c>
      <c r="G207" s="23">
        <v>2.5700000000000001E-4</v>
      </c>
      <c r="H207" s="23">
        <v>1.5699999999999999E-4</v>
      </c>
      <c r="I207" s="23">
        <v>2.3499999999999999E-4</v>
      </c>
      <c r="J207" s="23">
        <v>2.22E-4</v>
      </c>
      <c r="K207" s="23">
        <v>2.3000000000000001E-4</v>
      </c>
    </row>
    <row r="208" spans="1:11" ht="13.4" customHeight="1">
      <c r="A208" t="s">
        <v>144</v>
      </c>
      <c r="B208" t="s">
        <v>303</v>
      </c>
      <c r="C208" s="23">
        <v>7.8999999999999996E-5</v>
      </c>
      <c r="D208" s="23">
        <v>7.1000000000000005E-5</v>
      </c>
      <c r="E208" s="23">
        <v>1.05E-4</v>
      </c>
      <c r="F208" s="23">
        <v>8.3999999999999995E-5</v>
      </c>
      <c r="G208" s="23">
        <v>4.6E-5</v>
      </c>
      <c r="H208" s="23">
        <v>6.3E-5</v>
      </c>
      <c r="I208" s="23">
        <v>8.1000000000000004E-5</v>
      </c>
      <c r="J208" s="23">
        <v>1.7799999999999999E-4</v>
      </c>
      <c r="K208" s="23">
        <v>1.4E-5</v>
      </c>
    </row>
    <row r="209" spans="1:11" ht="13.4" customHeight="1">
      <c r="A209" t="s">
        <v>145</v>
      </c>
      <c r="B209" t="s">
        <v>302</v>
      </c>
      <c r="C209" s="23">
        <v>5.22E-4</v>
      </c>
      <c r="D209" s="23">
        <v>5.1400000000000003E-4</v>
      </c>
      <c r="E209" s="23">
        <v>5.4799999999999998E-4</v>
      </c>
      <c r="F209" s="23">
        <v>5.71E-4</v>
      </c>
      <c r="G209" s="23">
        <v>6.0300000000000002E-4</v>
      </c>
      <c r="H209" s="23">
        <v>4.3300000000000001E-4</v>
      </c>
      <c r="I209" s="23">
        <v>4.7399999999999997E-4</v>
      </c>
      <c r="J209" s="23">
        <v>4.7899999999999999E-4</v>
      </c>
      <c r="K209" s="23">
        <v>4.08E-4</v>
      </c>
    </row>
    <row r="210" spans="1:11" ht="13.4" customHeight="1">
      <c r="A210" t="s">
        <v>146</v>
      </c>
      <c r="B210" t="s">
        <v>302</v>
      </c>
      <c r="C210" s="23">
        <v>5.2099999999999998E-4</v>
      </c>
      <c r="D210" s="23">
        <v>4.95E-4</v>
      </c>
      <c r="E210" s="23">
        <v>4.4999999999999999E-4</v>
      </c>
      <c r="F210" s="23">
        <v>6.3400000000000001E-4</v>
      </c>
      <c r="G210" s="23">
        <v>5.1199999999999998E-4</v>
      </c>
      <c r="H210" s="23">
        <v>5.8200000000000005E-4</v>
      </c>
      <c r="I210" s="23">
        <v>4.17E-4</v>
      </c>
      <c r="J210" s="23">
        <v>6.2200000000000005E-4</v>
      </c>
      <c r="K210" s="23">
        <v>2.8800000000000001E-4</v>
      </c>
    </row>
    <row r="211" spans="1:11" ht="13.4" customHeight="1">
      <c r="A211" t="s">
        <v>147</v>
      </c>
      <c r="B211" t="s">
        <v>302</v>
      </c>
      <c r="C211" s="23">
        <v>2.7E-4</v>
      </c>
      <c r="D211" s="23">
        <v>2.14E-4</v>
      </c>
      <c r="E211" s="23">
        <v>2.7500000000000002E-4</v>
      </c>
      <c r="F211" s="23">
        <v>3.3E-4</v>
      </c>
      <c r="G211" s="23">
        <v>4.0099999999999999E-4</v>
      </c>
      <c r="H211" s="23">
        <v>2.5099999999999998E-4</v>
      </c>
      <c r="I211" s="23">
        <v>3.6600000000000001E-4</v>
      </c>
      <c r="J211" s="23">
        <v>2.1900000000000001E-4</v>
      </c>
      <c r="K211" s="23">
        <v>2.7799999999999998E-4</v>
      </c>
    </row>
    <row r="212" spans="1:11" ht="13.4" customHeight="1">
      <c r="A212" t="s">
        <v>148</v>
      </c>
      <c r="B212" t="s">
        <v>302</v>
      </c>
      <c r="C212" s="23">
        <v>4.1899999999999999E-4</v>
      </c>
      <c r="D212" s="23">
        <v>4.5199999999999998E-4</v>
      </c>
      <c r="E212" s="23">
        <v>4.46E-4</v>
      </c>
      <c r="F212" s="23">
        <v>3.9800000000000002E-4</v>
      </c>
      <c r="G212" s="23">
        <v>4.37E-4</v>
      </c>
      <c r="H212" s="23">
        <v>2.5900000000000001E-4</v>
      </c>
      <c r="I212" s="23">
        <v>3.8499999999999998E-4</v>
      </c>
      <c r="J212" s="23">
        <v>5.6700000000000001E-4</v>
      </c>
      <c r="K212" s="23">
        <v>8.7600000000000004E-4</v>
      </c>
    </row>
    <row r="213" spans="1:11" ht="13.4" customHeight="1">
      <c r="A213" s="1" t="s">
        <v>301</v>
      </c>
      <c r="B213" s="1"/>
      <c r="C213" s="22">
        <v>0.110774</v>
      </c>
      <c r="D213" s="22">
        <v>9.5919000000000004E-2</v>
      </c>
      <c r="E213" s="22">
        <v>9.2488000000000001E-2</v>
      </c>
      <c r="F213" s="22">
        <v>0.12385</v>
      </c>
      <c r="G213" s="22">
        <v>0.104125</v>
      </c>
      <c r="H213" s="22">
        <v>0.157365</v>
      </c>
      <c r="I213" s="22">
        <v>0.113042</v>
      </c>
      <c r="J213" s="22">
        <v>0.141321</v>
      </c>
      <c r="K213" s="22">
        <v>8.8703000000000004E-2</v>
      </c>
    </row>
    <row r="214" spans="1:11" ht="13.4" customHeight="1">
      <c r="A214" t="s">
        <v>300</v>
      </c>
      <c r="C214" s="23">
        <v>-3.4520000000000002E-3</v>
      </c>
      <c r="D214" s="23">
        <v>-2.7330000000000002E-3</v>
      </c>
      <c r="E214" s="23">
        <v>-2.5999999999999999E-3</v>
      </c>
      <c r="F214" s="23">
        <v>-4.3109999999999997E-3</v>
      </c>
      <c r="G214" s="23">
        <v>-3.2079999999999999E-3</v>
      </c>
      <c r="H214" s="23">
        <v>-4.4710000000000001E-3</v>
      </c>
      <c r="I214" s="23">
        <v>-3.192E-3</v>
      </c>
      <c r="J214" s="23">
        <v>-3.7559999999999998E-3</v>
      </c>
      <c r="K214" s="23">
        <v>-2.0500000000000002E-3</v>
      </c>
    </row>
    <row r="215" spans="1:11" ht="13.4" customHeight="1">
      <c r="A215" s="1" t="s">
        <v>299</v>
      </c>
      <c r="B215" s="1"/>
      <c r="C215" s="22">
        <v>0.107322</v>
      </c>
      <c r="D215" s="22">
        <v>9.3187000000000006E-2</v>
      </c>
      <c r="E215" s="22">
        <v>8.9886999999999995E-2</v>
      </c>
      <c r="F215" s="22">
        <v>0.11953900000000001</v>
      </c>
      <c r="G215" s="22">
        <v>0.10091700000000001</v>
      </c>
      <c r="H215" s="22">
        <v>0.152894</v>
      </c>
      <c r="I215" s="22">
        <v>0.10985</v>
      </c>
      <c r="J215" s="22">
        <v>0.13756499999999999</v>
      </c>
      <c r="K215" s="22">
        <v>8.6653999999999995E-2</v>
      </c>
    </row>
  </sheetData>
  <pageMargins left="0.7" right="0.7" top="0.75" bottom="0.75" header="0.3" footer="0.3"/>
  <pageSetup paperSize="9" orientation="portrait" r:id="rId1"/>
  <headerFooter>
    <oddHeader>&amp;C&amp;"Calibri"&amp;12&amp;KFF0000  OFFICIAL // Sensitive&amp;1#_x000D_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9E69-B667-44C1-90E6-09E856835AF8}">
  <sheetPr codeName="Sheet20">
    <tabColor rgb="FF4D7028"/>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5" ht="21">
      <c r="A1" s="40" t="s">
        <v>553</v>
      </c>
      <c r="B1" s="40"/>
    </row>
    <row r="3" spans="1:5" ht="13.4" customHeight="1">
      <c r="A3" t="s">
        <v>366</v>
      </c>
      <c r="C3" t="s">
        <v>528</v>
      </c>
    </row>
    <row r="4" spans="1:5" ht="13.4" customHeight="1">
      <c r="A4" t="s">
        <v>364</v>
      </c>
      <c r="C4" t="s">
        <v>405</v>
      </c>
    </row>
    <row r="5" spans="1:5" ht="13.4" customHeight="1">
      <c r="A5" t="s">
        <v>362</v>
      </c>
      <c r="C5" s="38" t="s">
        <v>404</v>
      </c>
    </row>
    <row r="6" spans="1:5" ht="13.4" customHeight="1">
      <c r="C6" s="39"/>
    </row>
    <row r="7" spans="1:5" ht="13.4" customHeight="1">
      <c r="C7" s="39"/>
    </row>
    <row r="10" spans="1:5" ht="17.149999999999999" customHeight="1">
      <c r="A10" s="6" t="s">
        <v>360</v>
      </c>
      <c r="B10" s="6"/>
      <c r="C10" s="37"/>
    </row>
    <row r="11" spans="1:5" ht="13.4" customHeight="1">
      <c r="A11" s="38" t="s">
        <v>408</v>
      </c>
    </row>
    <row r="14" spans="1:5" ht="17.149999999999999" customHeight="1">
      <c r="A14" s="6" t="s">
        <v>358</v>
      </c>
      <c r="B14" s="6"/>
      <c r="C14" s="37"/>
    </row>
    <row r="15" spans="1:5" ht="13.4" customHeight="1">
      <c r="A15" t="s">
        <v>357</v>
      </c>
      <c r="C15" s="23">
        <v>5.3795000000000003E-2</v>
      </c>
      <c r="D15" s="30"/>
      <c r="E15" s="32"/>
    </row>
    <row r="16" spans="1:5" ht="13.4" customHeight="1">
      <c r="A16" t="s">
        <v>356</v>
      </c>
      <c r="C16" s="23">
        <v>2.3033000000000001E-2</v>
      </c>
      <c r="D16" s="30"/>
    </row>
    <row r="17" spans="1:5" ht="13.4" customHeight="1">
      <c r="A17" t="s">
        <v>355</v>
      </c>
      <c r="C17" s="23">
        <v>1.3046E-2</v>
      </c>
      <c r="D17" s="30"/>
    </row>
    <row r="18" spans="1:5" ht="13.4" customHeight="1">
      <c r="A18" t="s">
        <v>354</v>
      </c>
      <c r="C18" s="23">
        <v>5.2672999999999998E-2</v>
      </c>
      <c r="D18" s="30"/>
    </row>
    <row r="19" spans="1:5" ht="13.4" customHeight="1">
      <c r="A19" t="s">
        <v>353</v>
      </c>
      <c r="C19" s="23">
        <v>0.14476900000000001</v>
      </c>
      <c r="D19" s="30"/>
    </row>
    <row r="20" spans="1:5" ht="13.4" customHeight="1">
      <c r="A20" t="s">
        <v>352</v>
      </c>
      <c r="C20" s="23">
        <v>2.8967E-2</v>
      </c>
      <c r="D20" s="30"/>
    </row>
    <row r="21" spans="1:5" ht="13.4" customHeight="1">
      <c r="A21" t="s">
        <v>351</v>
      </c>
      <c r="C21" s="23">
        <v>3.6152999999999998E-2</v>
      </c>
      <c r="D21" s="30"/>
      <c r="E21" s="31"/>
    </row>
    <row r="22" spans="1:5" ht="13.4" customHeight="1">
      <c r="A22" t="s">
        <v>350</v>
      </c>
      <c r="C22" s="23">
        <v>0</v>
      </c>
      <c r="D22" s="30"/>
    </row>
    <row r="23" spans="1:5" ht="13.4" customHeight="1">
      <c r="A23" t="s">
        <v>349</v>
      </c>
      <c r="C23" s="23">
        <v>0</v>
      </c>
    </row>
    <row r="24" spans="1:5" ht="13.4" customHeight="1">
      <c r="A24" t="s">
        <v>348</v>
      </c>
      <c r="C24" s="23">
        <v>5.6985000000000001E-2</v>
      </c>
    </row>
    <row r="25" spans="1:5" ht="13.4" customHeight="1">
      <c r="A25" t="s">
        <v>347</v>
      </c>
      <c r="C25" s="23">
        <v>0</v>
      </c>
    </row>
    <row r="26" spans="1:5" ht="13.4" customHeight="1">
      <c r="A26" t="s">
        <v>346</v>
      </c>
      <c r="C26" s="23">
        <v>-3.1947999999999997E-2</v>
      </c>
      <c r="D26" s="30"/>
    </row>
    <row r="27" spans="1:5" ht="13.4" customHeight="1">
      <c r="A27" t="s">
        <v>345</v>
      </c>
      <c r="C27" s="23">
        <v>-2.3733000000000001E-2</v>
      </c>
      <c r="D27" s="30"/>
    </row>
    <row r="28" spans="1:5" ht="13.4" customHeight="1">
      <c r="A28" t="s">
        <v>344</v>
      </c>
      <c r="C28" s="23">
        <v>-2.9114000000000001E-2</v>
      </c>
      <c r="D28" s="30"/>
    </row>
    <row r="29" spans="1:5" ht="13.4" customHeight="1">
      <c r="A29" t="s">
        <v>343</v>
      </c>
      <c r="C29" s="23">
        <v>0</v>
      </c>
    </row>
    <row r="30" spans="1:5" ht="13.4" customHeight="1">
      <c r="A30" t="s">
        <v>342</v>
      </c>
      <c r="C30" s="23">
        <v>-2.9114000000000001E-2</v>
      </c>
      <c r="D30" s="30"/>
    </row>
    <row r="31" spans="1:5" ht="13.4" customHeight="1">
      <c r="A31" t="s">
        <v>341</v>
      </c>
      <c r="C31" s="23">
        <v>-2.1911E-2</v>
      </c>
      <c r="D31" s="30"/>
    </row>
    <row r="32" spans="1:5" ht="13.4" customHeight="1">
      <c r="A32" t="s">
        <v>340</v>
      </c>
      <c r="C32" s="23">
        <v>-2.1911E-2</v>
      </c>
      <c r="D32" s="30"/>
    </row>
    <row r="33" spans="1:13" ht="13.4" customHeight="1">
      <c r="A33" t="s">
        <v>339</v>
      </c>
      <c r="C33" s="23">
        <v>-3.6492999999999998E-2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132.94464099999999</v>
      </c>
      <c r="D39" s="2">
        <v>0</v>
      </c>
      <c r="E39" s="2">
        <v>0</v>
      </c>
      <c r="F39" s="2">
        <v>0</v>
      </c>
      <c r="G39" s="2">
        <v>0</v>
      </c>
      <c r="H39" s="2">
        <v>0</v>
      </c>
      <c r="I39" s="2">
        <v>0</v>
      </c>
      <c r="J39" s="2">
        <v>0</v>
      </c>
      <c r="K39" s="2">
        <v>0</v>
      </c>
      <c r="L39" s="2">
        <f t="shared" ref="L39:L48" si="0">SUM(D39:K39)</f>
        <v>0</v>
      </c>
      <c r="M39" s="2">
        <f t="shared" ref="M39:M48" si="1">SUM(C39:K39)</f>
        <v>132.94464099999999</v>
      </c>
    </row>
    <row r="40" spans="1:13" ht="13.4" customHeight="1">
      <c r="A40" t="s">
        <v>13</v>
      </c>
      <c r="C40" s="2">
        <v>0.150585</v>
      </c>
      <c r="D40" s="2">
        <v>5.4365290000000002</v>
      </c>
      <c r="E40" s="2">
        <v>5.502338</v>
      </c>
      <c r="F40" s="2">
        <v>3.439257</v>
      </c>
      <c r="G40" s="2">
        <v>1.2183889999999999</v>
      </c>
      <c r="H40" s="2">
        <v>2.1525979999999998</v>
      </c>
      <c r="I40" s="2">
        <v>0.32003999999999999</v>
      </c>
      <c r="J40" s="2">
        <v>9.3986E-2</v>
      </c>
      <c r="K40" s="2">
        <v>0.47538000000000002</v>
      </c>
      <c r="L40" s="2">
        <f t="shared" si="0"/>
        <v>18.638517</v>
      </c>
      <c r="M40" s="2">
        <f t="shared" si="1"/>
        <v>18.789102000000003</v>
      </c>
    </row>
    <row r="41" spans="1:13" ht="13.4" customHeight="1">
      <c r="A41" s="29" t="s">
        <v>14</v>
      </c>
      <c r="B41" s="29"/>
      <c r="C41" s="2">
        <v>35.778725000000001</v>
      </c>
      <c r="D41" s="2">
        <v>6.1016199999999996</v>
      </c>
      <c r="E41" s="2">
        <v>4.8098970000000003</v>
      </c>
      <c r="F41" s="2">
        <v>3.4994109999999998</v>
      </c>
      <c r="G41" s="2">
        <v>1.015871</v>
      </c>
      <c r="H41" s="2">
        <v>1.5573429999999999</v>
      </c>
      <c r="I41" s="2">
        <v>0.25842799999999999</v>
      </c>
      <c r="J41" s="2">
        <v>0.15243999999999999</v>
      </c>
      <c r="K41" s="2">
        <v>0.22103400000000001</v>
      </c>
      <c r="L41" s="2">
        <f t="shared" si="0"/>
        <v>17.616043999999999</v>
      </c>
      <c r="M41" s="2">
        <f t="shared" si="1"/>
        <v>53.394769000000004</v>
      </c>
    </row>
    <row r="42" spans="1:13" ht="13.4" customHeight="1">
      <c r="A42" t="s">
        <v>15</v>
      </c>
      <c r="C42" s="2">
        <v>0</v>
      </c>
      <c r="D42" s="2">
        <v>-0.58986799999999995</v>
      </c>
      <c r="E42" s="2">
        <v>-0.46311400000000003</v>
      </c>
      <c r="F42" s="2">
        <v>-0.41847200000000001</v>
      </c>
      <c r="G42" s="2">
        <v>-0.18010100000000001</v>
      </c>
      <c r="H42" s="2">
        <v>-0.14088500000000001</v>
      </c>
      <c r="I42" s="2">
        <v>-8.0047999999999994E-2</v>
      </c>
      <c r="J42" s="2">
        <v>-8.9204000000000006E-2</v>
      </c>
      <c r="K42" s="2">
        <v>-3.7866999999999998E-2</v>
      </c>
      <c r="L42" s="2">
        <f t="shared" si="0"/>
        <v>-1.9995590000000001</v>
      </c>
      <c r="M42" s="2">
        <f t="shared" si="1"/>
        <v>-1.9995590000000001</v>
      </c>
    </row>
    <row r="43" spans="1:13" ht="13.4" customHeight="1">
      <c r="A43" t="s">
        <v>16</v>
      </c>
      <c r="C43" s="2">
        <v>0</v>
      </c>
      <c r="D43" s="2">
        <v>-5.0244809999999998</v>
      </c>
      <c r="E43" s="2">
        <v>-4.0809810000000004</v>
      </c>
      <c r="F43" s="2">
        <v>-2.982904</v>
      </c>
      <c r="G43" s="2">
        <v>-0.95463699999999996</v>
      </c>
      <c r="H43" s="2">
        <v>-1.7389399999999999</v>
      </c>
      <c r="I43" s="2">
        <v>-0.35371000000000002</v>
      </c>
      <c r="J43" s="2">
        <v>-0.308342</v>
      </c>
      <c r="K43" s="2">
        <v>-0.30888500000000002</v>
      </c>
      <c r="L43" s="2">
        <f t="shared" si="0"/>
        <v>-15.752879999999998</v>
      </c>
      <c r="M43" s="2">
        <f t="shared" si="1"/>
        <v>-15.752879999999998</v>
      </c>
    </row>
    <row r="44" spans="1:13" ht="13.4" customHeight="1">
      <c r="A44" t="s">
        <v>17</v>
      </c>
      <c r="C44" s="2">
        <v>2.385564</v>
      </c>
      <c r="D44" s="2">
        <v>2.6326900000000002</v>
      </c>
      <c r="E44" s="2">
        <v>2.5422349999999998</v>
      </c>
      <c r="F44" s="2">
        <v>2.4113020000000001</v>
      </c>
      <c r="G44" s="2">
        <v>0.81434499999999999</v>
      </c>
      <c r="H44" s="2">
        <v>1.023741</v>
      </c>
      <c r="I44" s="2">
        <v>0.19740199999999999</v>
      </c>
      <c r="J44" s="2">
        <v>0.12568799999999999</v>
      </c>
      <c r="K44" s="2">
        <v>0.139681</v>
      </c>
      <c r="L44" s="2">
        <f t="shared" si="0"/>
        <v>9.8870839999999998</v>
      </c>
      <c r="M44" s="2">
        <f t="shared" si="1"/>
        <v>12.272647999999998</v>
      </c>
    </row>
    <row r="45" spans="1:13" ht="13.4" customHeight="1">
      <c r="A45" t="s">
        <v>18</v>
      </c>
      <c r="C45" s="2">
        <v>1.1216919999999999</v>
      </c>
      <c r="D45" s="2">
        <v>8.2209000000000004E-2</v>
      </c>
      <c r="E45" s="2">
        <v>0.145428</v>
      </c>
      <c r="F45" s="2">
        <v>0.65142599999999995</v>
      </c>
      <c r="G45" s="2">
        <v>3.9979999999999998E-3</v>
      </c>
      <c r="H45" s="2">
        <v>4.2229000000000003E-2</v>
      </c>
      <c r="I45" s="2">
        <v>3.9979999999999998E-3</v>
      </c>
      <c r="J45" s="2">
        <v>2.5736999999999999E-2</v>
      </c>
      <c r="K45" s="2">
        <v>3.4483E-2</v>
      </c>
      <c r="L45" s="2">
        <f t="shared" si="0"/>
        <v>0.98950799999999983</v>
      </c>
      <c r="M45" s="2">
        <f t="shared" si="1"/>
        <v>2.1111999999999997</v>
      </c>
    </row>
    <row r="46" spans="1:13" ht="13.4" customHeight="1">
      <c r="A46" t="s">
        <v>19</v>
      </c>
      <c r="C46" s="2">
        <v>2.8608259999999999</v>
      </c>
      <c r="D46" s="2">
        <v>0.76736800000000005</v>
      </c>
      <c r="E46" s="2">
        <v>0.135433</v>
      </c>
      <c r="F46" s="2">
        <v>0.205898</v>
      </c>
      <c r="G46" s="2">
        <v>6.0970000000000003E-2</v>
      </c>
      <c r="H46" s="2">
        <v>0.19815099999999999</v>
      </c>
      <c r="I46" s="2">
        <v>7.0215E-2</v>
      </c>
      <c r="J46" s="2">
        <v>1.1993999999999999E-2</v>
      </c>
      <c r="K46" s="2">
        <v>0.12743699999999999</v>
      </c>
      <c r="L46" s="2">
        <f t="shared" si="0"/>
        <v>1.577466</v>
      </c>
      <c r="M46" s="2">
        <f t="shared" si="1"/>
        <v>4.4382919999999988</v>
      </c>
    </row>
    <row r="47" spans="1:13" ht="13.4" customHeight="1">
      <c r="A47" t="s">
        <v>20</v>
      </c>
      <c r="C47" s="2">
        <v>6.1534380000000004</v>
      </c>
      <c r="D47" s="2">
        <v>3.181168</v>
      </c>
      <c r="E47" s="2">
        <v>1.8800650000000001</v>
      </c>
      <c r="F47" s="2">
        <v>3.9148040000000002</v>
      </c>
      <c r="G47" s="2">
        <v>0.64667799999999998</v>
      </c>
      <c r="H47" s="2">
        <v>3.4517829999999998</v>
      </c>
      <c r="I47" s="2">
        <v>0.18840599999999999</v>
      </c>
      <c r="J47" s="2">
        <v>0.19415299999999999</v>
      </c>
      <c r="K47" s="2">
        <v>0.109196</v>
      </c>
      <c r="L47" s="2">
        <f t="shared" si="0"/>
        <v>13.566253</v>
      </c>
      <c r="M47" s="2">
        <f t="shared" si="1"/>
        <v>19.719691000000001</v>
      </c>
    </row>
    <row r="48" spans="1:13" ht="13.4" customHeight="1">
      <c r="A48" t="s">
        <v>21</v>
      </c>
      <c r="C48" s="2">
        <v>181.395477</v>
      </c>
      <c r="D48" s="2">
        <v>12.587234</v>
      </c>
      <c r="E48" s="2">
        <v>10.471299999999999</v>
      </c>
      <c r="F48" s="2">
        <v>10.72072</v>
      </c>
      <c r="G48" s="2">
        <v>2.6255130000000002</v>
      </c>
      <c r="H48" s="2">
        <v>6.5460209999999996</v>
      </c>
      <c r="I48" s="2">
        <v>0.60472999999999999</v>
      </c>
      <c r="J48" s="2">
        <v>0.206452</v>
      </c>
      <c r="K48" s="2">
        <v>0.76045700000000005</v>
      </c>
      <c r="L48" s="2">
        <f t="shared" si="0"/>
        <v>44.522427000000008</v>
      </c>
      <c r="M48" s="2">
        <f t="shared" si="1"/>
        <v>225.91790399999999</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c r="O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42.298931000000003</v>
      </c>
      <c r="D52" s="2">
        <v>16.065947999999999</v>
      </c>
      <c r="E52" s="2">
        <v>13.823986</v>
      </c>
      <c r="F52" s="2">
        <v>11.182492</v>
      </c>
      <c r="G52" s="2">
        <v>3.6892</v>
      </c>
      <c r="H52" s="2">
        <v>6.2342060000000004</v>
      </c>
      <c r="I52" s="2">
        <v>1.26627</v>
      </c>
      <c r="J52" s="2">
        <v>1.089421</v>
      </c>
      <c r="K52" s="2">
        <v>0.95666300000000004</v>
      </c>
      <c r="L52" s="2">
        <f t="shared" ref="L52:L61" si="2">SUM(D52:K52)</f>
        <v>54.308185999999992</v>
      </c>
      <c r="M52" s="2">
        <f t="shared" ref="M52:M61" si="3">SUM(C52:K52)</f>
        <v>96.607117000000017</v>
      </c>
    </row>
    <row r="53" spans="1:15" ht="13.4" customHeight="1">
      <c r="A53" t="s">
        <v>24</v>
      </c>
      <c r="C53" s="2">
        <v>6.9310520000000002</v>
      </c>
      <c r="D53" s="2">
        <v>0.91479500000000002</v>
      </c>
      <c r="E53" s="2">
        <v>0.80684900000000004</v>
      </c>
      <c r="F53" s="2">
        <v>0.51724300000000001</v>
      </c>
      <c r="G53" s="2">
        <v>0.15617200000000001</v>
      </c>
      <c r="H53" s="2">
        <v>0.23813200000000001</v>
      </c>
      <c r="I53" s="2">
        <v>6.1219999999999997E-2</v>
      </c>
      <c r="J53" s="2">
        <v>0.101949</v>
      </c>
      <c r="K53" s="2">
        <v>0.134433</v>
      </c>
      <c r="L53" s="2">
        <f t="shared" si="2"/>
        <v>2.930793</v>
      </c>
      <c r="M53" s="2">
        <f t="shared" si="3"/>
        <v>9.8618450000000006</v>
      </c>
    </row>
    <row r="54" spans="1:15" ht="13.4" customHeight="1">
      <c r="A54" t="s">
        <v>25</v>
      </c>
      <c r="C54" s="2">
        <v>0</v>
      </c>
      <c r="D54" s="2">
        <v>0</v>
      </c>
      <c r="E54" s="2">
        <v>0</v>
      </c>
      <c r="F54" s="2">
        <v>0</v>
      </c>
      <c r="G54" s="2">
        <v>0</v>
      </c>
      <c r="H54" s="2">
        <v>0</v>
      </c>
      <c r="I54" s="2">
        <v>0</v>
      </c>
      <c r="J54" s="2">
        <v>1E-3</v>
      </c>
      <c r="K54" s="2">
        <v>0</v>
      </c>
      <c r="L54" s="2">
        <f t="shared" si="2"/>
        <v>1E-3</v>
      </c>
      <c r="M54" s="2">
        <f t="shared" si="3"/>
        <v>1E-3</v>
      </c>
    </row>
    <row r="55" spans="1:15" ht="13.4" customHeight="1">
      <c r="A55" t="s">
        <v>26</v>
      </c>
      <c r="C55" s="2">
        <v>-1.9995609999999999</v>
      </c>
      <c r="D55" s="2">
        <v>0</v>
      </c>
      <c r="E55" s="2">
        <v>0</v>
      </c>
      <c r="F55" s="2">
        <v>0</v>
      </c>
      <c r="G55" s="2">
        <v>0</v>
      </c>
      <c r="H55" s="2">
        <v>0</v>
      </c>
      <c r="I55" s="2">
        <v>0</v>
      </c>
      <c r="J55" s="2">
        <v>0</v>
      </c>
      <c r="K55" s="2">
        <v>0</v>
      </c>
      <c r="L55" s="2">
        <f t="shared" si="2"/>
        <v>0</v>
      </c>
      <c r="M55" s="2">
        <f t="shared" si="3"/>
        <v>-1.9995609999999999</v>
      </c>
    </row>
    <row r="56" spans="1:15" ht="13.4" customHeight="1">
      <c r="A56" t="s">
        <v>27</v>
      </c>
      <c r="C56" s="2">
        <v>-15.752882</v>
      </c>
      <c r="D56" s="2">
        <v>0</v>
      </c>
      <c r="E56" s="2">
        <v>0</v>
      </c>
      <c r="F56" s="2">
        <v>0</v>
      </c>
      <c r="G56" s="2">
        <v>0</v>
      </c>
      <c r="H56" s="2">
        <v>0</v>
      </c>
      <c r="I56" s="2">
        <v>0</v>
      </c>
      <c r="J56" s="2">
        <v>0</v>
      </c>
      <c r="K56" s="2">
        <v>0</v>
      </c>
      <c r="L56" s="2">
        <f t="shared" si="2"/>
        <v>0</v>
      </c>
      <c r="M56" s="2">
        <f t="shared" si="3"/>
        <v>-15.752882</v>
      </c>
    </row>
    <row r="57" spans="1:15" ht="13.4" customHeight="1">
      <c r="A57" t="s">
        <v>28</v>
      </c>
      <c r="C57" s="2">
        <v>3.7866170000000001</v>
      </c>
      <c r="D57" s="2">
        <v>0.852576</v>
      </c>
      <c r="E57" s="2">
        <v>0.89680400000000005</v>
      </c>
      <c r="F57" s="2">
        <v>0.52099099999999998</v>
      </c>
      <c r="G57" s="2">
        <v>0.17891099999999999</v>
      </c>
      <c r="H57" s="2">
        <v>0.24412900000000001</v>
      </c>
      <c r="I57" s="2">
        <v>5.9969999999999997E-3</v>
      </c>
      <c r="J57" s="2">
        <v>4.8975999999999999E-2</v>
      </c>
      <c r="K57" s="2">
        <v>5.0000000000000001E-4</v>
      </c>
      <c r="L57" s="2">
        <f t="shared" si="2"/>
        <v>2.7488839999999999</v>
      </c>
      <c r="M57" s="2">
        <f t="shared" si="3"/>
        <v>6.535501</v>
      </c>
    </row>
    <row r="58" spans="1:15" ht="13.4" customHeight="1">
      <c r="A58" t="s">
        <v>29</v>
      </c>
      <c r="C58" s="2">
        <v>4.7718769999999999</v>
      </c>
      <c r="D58" s="2">
        <v>4.1147020000000003</v>
      </c>
      <c r="E58" s="2">
        <v>3.03599</v>
      </c>
      <c r="F58" s="2">
        <v>0.81934200000000001</v>
      </c>
      <c r="G58" s="2">
        <v>0.14168</v>
      </c>
      <c r="H58" s="2">
        <v>0.22588800000000001</v>
      </c>
      <c r="I58" s="2">
        <v>3.1483999999999998E-2</v>
      </c>
      <c r="J58" s="2">
        <v>2.3487999999999998E-2</v>
      </c>
      <c r="K58" s="2">
        <v>0.151425</v>
      </c>
      <c r="L58" s="2">
        <f t="shared" si="2"/>
        <v>8.5439989999999995</v>
      </c>
      <c r="M58" s="2">
        <f t="shared" si="3"/>
        <v>13.315876000000001</v>
      </c>
    </row>
    <row r="59" spans="1:15" ht="13.4" customHeight="1">
      <c r="A59" t="s">
        <v>30</v>
      </c>
      <c r="C59" s="2">
        <v>-47.761242000000003</v>
      </c>
      <c r="D59" s="2">
        <v>-3.8205279999999999</v>
      </c>
      <c r="E59" s="2">
        <v>-1.5568679999999999</v>
      </c>
      <c r="F59" s="2">
        <v>-1.8091740000000001</v>
      </c>
      <c r="G59" s="2">
        <v>-0.65374200000000005</v>
      </c>
      <c r="H59" s="2">
        <v>-0.809554</v>
      </c>
      <c r="I59" s="2">
        <v>-0.43944899999999998</v>
      </c>
      <c r="J59" s="2">
        <v>-0.25899100000000003</v>
      </c>
      <c r="K59" s="2">
        <v>-0.36384</v>
      </c>
      <c r="L59" s="2">
        <f t="shared" si="2"/>
        <v>-9.7121459999999988</v>
      </c>
      <c r="M59" s="2">
        <f t="shared" si="3"/>
        <v>-57.473388000000014</v>
      </c>
    </row>
    <row r="60" spans="1:15" ht="13.4" customHeight="1">
      <c r="A60" t="s">
        <v>31</v>
      </c>
      <c r="C60" s="2">
        <v>5.493519</v>
      </c>
      <c r="D60" s="2">
        <v>0.209396</v>
      </c>
      <c r="E60" s="2">
        <v>0.58595900000000001</v>
      </c>
      <c r="F60" s="2">
        <v>0.224138</v>
      </c>
      <c r="G60" s="2">
        <v>9.8950999999999997E-2</v>
      </c>
      <c r="H60" s="2">
        <v>0.278362</v>
      </c>
      <c r="I60" s="2">
        <v>9.9950000000000004E-3</v>
      </c>
      <c r="J60" s="2">
        <v>2.8736000000000001E-2</v>
      </c>
      <c r="K60" s="2">
        <v>6.4970000000000002E-3</v>
      </c>
      <c r="L60" s="2">
        <f t="shared" si="2"/>
        <v>1.442034</v>
      </c>
      <c r="M60" s="2">
        <f t="shared" si="3"/>
        <v>6.9355529999999996</v>
      </c>
    </row>
    <row r="61" spans="1:15" ht="13.4" customHeight="1">
      <c r="A61" t="s">
        <v>32</v>
      </c>
      <c r="C61" s="2">
        <v>-2.2316880000000001</v>
      </c>
      <c r="D61" s="2">
        <v>18.336891000000001</v>
      </c>
      <c r="E61" s="2">
        <v>17.59272</v>
      </c>
      <c r="F61" s="2">
        <v>11.455031999999999</v>
      </c>
      <c r="G61" s="2">
        <v>3.6111710000000001</v>
      </c>
      <c r="H61" s="2">
        <v>6.4111609999999999</v>
      </c>
      <c r="I61" s="2">
        <v>0.93551700000000004</v>
      </c>
      <c r="J61" s="2">
        <v>1.0345789999999999</v>
      </c>
      <c r="K61" s="2">
        <v>0.88567799999999997</v>
      </c>
      <c r="L61" s="2">
        <f t="shared" si="2"/>
        <v>60.262748999999992</v>
      </c>
      <c r="M61" s="2">
        <f t="shared" si="3"/>
        <v>58.031061000000001</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181.395477</v>
      </c>
      <c r="D66" s="2">
        <f t="shared" si="4"/>
        <v>12.587234</v>
      </c>
      <c r="E66" s="2">
        <f t="shared" si="4"/>
        <v>10.471299999999999</v>
      </c>
      <c r="F66" s="2">
        <f t="shared" si="4"/>
        <v>10.72072</v>
      </c>
      <c r="G66" s="2">
        <f t="shared" si="4"/>
        <v>2.6255130000000002</v>
      </c>
      <c r="H66" s="2">
        <f t="shared" si="4"/>
        <v>6.5460209999999996</v>
      </c>
      <c r="I66" s="2">
        <f t="shared" si="4"/>
        <v>0.60472999999999999</v>
      </c>
      <c r="J66" s="2">
        <f t="shared" si="4"/>
        <v>0.206452</v>
      </c>
      <c r="K66" s="2">
        <f t="shared" si="4"/>
        <v>0.76045700000000005</v>
      </c>
      <c r="L66" s="2">
        <f t="shared" si="4"/>
        <v>44.522427000000008</v>
      </c>
      <c r="M66" s="2">
        <f t="shared" si="4"/>
        <v>225.91790399999999</v>
      </c>
    </row>
    <row r="67" spans="1:13" ht="13.4" customHeight="1">
      <c r="A67" t="s">
        <v>32</v>
      </c>
      <c r="C67" s="2">
        <f t="shared" ref="C67:M67" si="5">C61</f>
        <v>-2.2316880000000001</v>
      </c>
      <c r="D67" s="2">
        <f t="shared" si="5"/>
        <v>18.336891000000001</v>
      </c>
      <c r="E67" s="2">
        <f t="shared" si="5"/>
        <v>17.59272</v>
      </c>
      <c r="F67" s="2">
        <f t="shared" si="5"/>
        <v>11.455031999999999</v>
      </c>
      <c r="G67" s="2">
        <f t="shared" si="5"/>
        <v>3.6111710000000001</v>
      </c>
      <c r="H67" s="2">
        <f t="shared" si="5"/>
        <v>6.4111609999999999</v>
      </c>
      <c r="I67" s="2">
        <f t="shared" si="5"/>
        <v>0.93551700000000004</v>
      </c>
      <c r="J67" s="2">
        <f t="shared" si="5"/>
        <v>1.0345789999999999</v>
      </c>
      <c r="K67" s="2">
        <f t="shared" si="5"/>
        <v>0.88567799999999997</v>
      </c>
      <c r="L67" s="2">
        <f t="shared" si="5"/>
        <v>60.262748999999992</v>
      </c>
      <c r="M67" s="2">
        <f t="shared" si="5"/>
        <v>58.031061000000001</v>
      </c>
    </row>
    <row r="68" spans="1:13" ht="13.4" customHeight="1">
      <c r="A68" t="s">
        <v>34</v>
      </c>
      <c r="C68" s="2">
        <f t="shared" ref="C68:M68" si="6">C66-C67</f>
        <v>183.62716499999999</v>
      </c>
      <c r="D68" s="2">
        <f t="shared" si="6"/>
        <v>-5.7496570000000009</v>
      </c>
      <c r="E68" s="2">
        <f t="shared" si="6"/>
        <v>-7.1214200000000005</v>
      </c>
      <c r="F68" s="2">
        <f t="shared" si="6"/>
        <v>-0.73431199999999919</v>
      </c>
      <c r="G68" s="2">
        <f t="shared" si="6"/>
        <v>-0.98565799999999992</v>
      </c>
      <c r="H68" s="2">
        <f t="shared" si="6"/>
        <v>0.13485999999999976</v>
      </c>
      <c r="I68" s="2">
        <f t="shared" si="6"/>
        <v>-0.33078700000000005</v>
      </c>
      <c r="J68" s="2">
        <f t="shared" si="6"/>
        <v>-0.82812699999999995</v>
      </c>
      <c r="K68" s="2">
        <f t="shared" si="6"/>
        <v>-0.12522099999999992</v>
      </c>
      <c r="L68" s="2">
        <f t="shared" si="6"/>
        <v>-15.740321999999985</v>
      </c>
      <c r="M68" s="2">
        <f t="shared" si="6"/>
        <v>167.886843</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-3.0523000000000002E-2</v>
      </c>
    </row>
    <row r="74" spans="1:13" ht="13.4" customHeight="1">
      <c r="A74" t="s">
        <v>334</v>
      </c>
      <c r="C74" s="23">
        <v>-2.6262000000000001E-2</v>
      </c>
    </row>
    <row r="75" spans="1:13" ht="13.4" customHeight="1">
      <c r="A75" t="s">
        <v>333</v>
      </c>
      <c r="C75" s="23">
        <v>-2.1023E-2</v>
      </c>
    </row>
    <row r="76" spans="1:13" ht="13.4" customHeight="1">
      <c r="A76" t="s">
        <v>332</v>
      </c>
      <c r="C76" s="23">
        <v>-1.7766000000000001E-2</v>
      </c>
    </row>
    <row r="77" spans="1:13" ht="13.4" customHeight="1">
      <c r="A77" t="s">
        <v>331</v>
      </c>
      <c r="C77" s="23">
        <v>-2.5042999999999999E-2</v>
      </c>
    </row>
    <row r="78" spans="1:13" ht="13.4" customHeight="1">
      <c r="A78" t="s">
        <v>330</v>
      </c>
      <c r="C78" s="23">
        <v>-3.2439999999999997E-2</v>
      </c>
    </row>
    <row r="79" spans="1:13" ht="13.4" customHeight="1">
      <c r="A79" t="s">
        <v>329</v>
      </c>
      <c r="C79" s="23">
        <v>-1.7752E-2</v>
      </c>
    </row>
    <row r="80" spans="1:13" ht="13.4" customHeight="1">
      <c r="A80" t="s">
        <v>328</v>
      </c>
      <c r="C80" s="23">
        <v>-1.6632999999999998E-2</v>
      </c>
    </row>
    <row r="81" spans="1:3" ht="13.4" customHeight="1">
      <c r="A81" t="s">
        <v>327</v>
      </c>
      <c r="C81" s="23">
        <v>-1.8588E-2</v>
      </c>
    </row>
    <row r="82" spans="1:3" ht="13.4" customHeight="1">
      <c r="A82" t="s">
        <v>326</v>
      </c>
      <c r="C82" s="23">
        <v>-3.5379000000000001E-2</v>
      </c>
    </row>
    <row r="83" spans="1:3" ht="13.4" customHeight="1">
      <c r="A83" t="s">
        <v>325</v>
      </c>
      <c r="C83" s="23">
        <v>-1.6233000000000001E-2</v>
      </c>
    </row>
    <row r="84" spans="1:3" ht="13.4" customHeight="1">
      <c r="C84" s="26"/>
    </row>
    <row r="85" spans="1:3" ht="15.5">
      <c r="A85" s="6" t="s">
        <v>324</v>
      </c>
      <c r="B85" s="6"/>
    </row>
    <row r="86" spans="1:3" ht="13.4" customHeight="1">
      <c r="A86" t="s">
        <v>2</v>
      </c>
      <c r="C86" s="25">
        <v>4.6581999999999998E-2</v>
      </c>
    </row>
    <row r="87" spans="1:3" ht="13.4" customHeight="1">
      <c r="A87" t="s">
        <v>3</v>
      </c>
      <c r="C87" s="25">
        <v>4.4934000000000002E-2</v>
      </c>
    </row>
    <row r="88" spans="1:3" ht="13.4" customHeight="1">
      <c r="A88" t="s">
        <v>4</v>
      </c>
      <c r="C88" s="25">
        <v>5.9757999999999999E-2</v>
      </c>
    </row>
    <row r="89" spans="1:3" ht="13.4" customHeight="1">
      <c r="A89" t="s">
        <v>5</v>
      </c>
      <c r="C89" s="25">
        <v>5.0448E-2</v>
      </c>
    </row>
    <row r="90" spans="1:3" ht="13.4" customHeight="1">
      <c r="A90" t="s">
        <v>6</v>
      </c>
      <c r="C90" s="25">
        <v>7.6448000000000002E-2</v>
      </c>
    </row>
    <row r="91" spans="1:3" ht="13.4" customHeight="1">
      <c r="A91" t="s">
        <v>7</v>
      </c>
      <c r="C91" s="25">
        <v>5.4912999999999997E-2</v>
      </c>
    </row>
    <row r="92" spans="1:3" ht="13.4" customHeight="1">
      <c r="A92" t="s">
        <v>8</v>
      </c>
      <c r="C92" s="25">
        <v>6.8777000000000005E-2</v>
      </c>
    </row>
    <row r="93" spans="1:3" ht="13.4" customHeight="1">
      <c r="A93" t="s">
        <v>9</v>
      </c>
      <c r="C93" s="25">
        <v>4.3319000000000003E-2</v>
      </c>
    </row>
    <row r="94" spans="1:3" ht="13.4" customHeight="1">
      <c r="A94" t="s">
        <v>321</v>
      </c>
      <c r="C94" s="25">
        <v>5.3650999999999997E-2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1.116E-3</v>
      </c>
      <c r="D99" s="23">
        <v>8.3699999999999996E-4</v>
      </c>
      <c r="E99" s="23">
        <v>1.011E-3</v>
      </c>
      <c r="F99" s="23">
        <v>1.036E-3</v>
      </c>
      <c r="G99" s="23">
        <v>2.3349999999999998E-3</v>
      </c>
      <c r="H99" s="23">
        <v>1.219E-3</v>
      </c>
      <c r="I99" s="23">
        <v>4.1130000000000003E-3</v>
      </c>
      <c r="J99" s="23">
        <v>2.5430000000000001E-3</v>
      </c>
      <c r="K99" s="23">
        <v>1.7E-5</v>
      </c>
    </row>
    <row r="100" spans="1:11" ht="13.4" customHeight="1">
      <c r="A100" t="s">
        <v>36</v>
      </c>
      <c r="B100" t="s">
        <v>320</v>
      </c>
      <c r="C100" s="23">
        <v>2.2499999999999999E-4</v>
      </c>
      <c r="D100" s="23">
        <v>2.5099999999999998E-4</v>
      </c>
      <c r="E100" s="23">
        <v>1.92E-4</v>
      </c>
      <c r="F100" s="23">
        <v>2.2699999999999999E-4</v>
      </c>
      <c r="G100" s="23">
        <v>3.77E-4</v>
      </c>
      <c r="H100" s="23">
        <v>1.95E-4</v>
      </c>
      <c r="I100" s="23">
        <v>2.8299999999999999E-4</v>
      </c>
      <c r="J100" s="23">
        <v>1.05E-4</v>
      </c>
      <c r="K100" s="23">
        <v>1.5999999999999999E-5</v>
      </c>
    </row>
    <row r="101" spans="1:11" ht="13.4" customHeight="1">
      <c r="A101" t="s">
        <v>37</v>
      </c>
      <c r="B101" t="s">
        <v>320</v>
      </c>
      <c r="C101" s="23">
        <v>6.3699999999999998E-4</v>
      </c>
      <c r="D101" s="23">
        <v>3.2600000000000001E-4</v>
      </c>
      <c r="E101" s="23">
        <v>5.9999999999999995E-4</v>
      </c>
      <c r="F101" s="23">
        <v>9.7000000000000005E-4</v>
      </c>
      <c r="G101" s="23">
        <v>1.7110000000000001E-3</v>
      </c>
      <c r="H101" s="23">
        <v>4.46E-4</v>
      </c>
      <c r="I101" s="23">
        <v>2.4020000000000001E-3</v>
      </c>
      <c r="J101" s="23">
        <v>3.5599999999999998E-4</v>
      </c>
      <c r="K101" s="23">
        <v>1.2E-5</v>
      </c>
    </row>
    <row r="102" spans="1:11" ht="13.4" customHeight="1">
      <c r="A102" t="s">
        <v>38</v>
      </c>
      <c r="B102" t="s">
        <v>320</v>
      </c>
      <c r="C102" s="23">
        <v>2.8E-5</v>
      </c>
      <c r="D102" s="23">
        <v>1.0000000000000001E-5</v>
      </c>
      <c r="E102" s="23">
        <v>3.0000000000000001E-6</v>
      </c>
      <c r="F102" s="23">
        <v>1.2999999999999999E-5</v>
      </c>
      <c r="G102" s="23">
        <v>3.8000000000000002E-5</v>
      </c>
      <c r="H102" s="23">
        <v>1.2E-5</v>
      </c>
      <c r="I102" s="23">
        <v>9.1799999999999998E-4</v>
      </c>
      <c r="J102" s="23">
        <v>1.47E-4</v>
      </c>
      <c r="K102" s="23">
        <v>0</v>
      </c>
    </row>
    <row r="103" spans="1:11" ht="13.4" customHeight="1">
      <c r="A103" t="s">
        <v>39</v>
      </c>
      <c r="B103" t="s">
        <v>320</v>
      </c>
      <c r="C103" s="23">
        <v>1.4200000000000001E-4</v>
      </c>
      <c r="D103" s="23">
        <v>9.0000000000000006E-5</v>
      </c>
      <c r="E103" s="23">
        <v>1.2799999999999999E-4</v>
      </c>
      <c r="F103" s="23">
        <v>6.8999999999999997E-5</v>
      </c>
      <c r="G103" s="23">
        <v>4.0000000000000002E-4</v>
      </c>
      <c r="H103" s="23">
        <v>1.5200000000000001E-4</v>
      </c>
      <c r="I103" s="23">
        <v>1.3519999999999999E-3</v>
      </c>
      <c r="J103" s="23">
        <v>1.4999999999999999E-4</v>
      </c>
      <c r="K103" s="23">
        <v>3.9999999999999998E-6</v>
      </c>
    </row>
    <row r="104" spans="1:11" ht="13.4" customHeight="1">
      <c r="A104" t="s">
        <v>40</v>
      </c>
      <c r="B104" t="s">
        <v>320</v>
      </c>
      <c r="C104" s="23">
        <v>6.9999999999999994E-5</v>
      </c>
      <c r="D104" s="23">
        <v>1.4E-5</v>
      </c>
      <c r="E104" s="23">
        <v>1.9000000000000001E-5</v>
      </c>
      <c r="F104" s="23">
        <v>3.1000000000000001E-5</v>
      </c>
      <c r="G104" s="23">
        <v>2.61E-4</v>
      </c>
      <c r="H104" s="23">
        <v>2.2599999999999999E-4</v>
      </c>
      <c r="I104" s="23">
        <v>3.9899999999999999E-4</v>
      </c>
      <c r="J104" s="23">
        <v>0</v>
      </c>
      <c r="K104" s="23">
        <v>0</v>
      </c>
    </row>
    <row r="105" spans="1:11" ht="13.4" customHeight="1">
      <c r="A105" t="s">
        <v>41</v>
      </c>
      <c r="B105" t="s">
        <v>320</v>
      </c>
      <c r="C105" s="23">
        <v>2.6400000000000002E-4</v>
      </c>
      <c r="D105" s="23">
        <v>2.1599999999999999E-4</v>
      </c>
      <c r="E105" s="23">
        <v>2.2699999999999999E-4</v>
      </c>
      <c r="F105" s="23">
        <v>3.01E-4</v>
      </c>
      <c r="G105" s="23">
        <v>5.5900000000000004E-4</v>
      </c>
      <c r="H105" s="23">
        <v>2.3000000000000001E-4</v>
      </c>
      <c r="I105" s="23">
        <v>8.7000000000000001E-4</v>
      </c>
      <c r="J105" s="23">
        <v>2.9300000000000002E-4</v>
      </c>
      <c r="K105" s="23">
        <v>9.0000000000000002E-6</v>
      </c>
    </row>
    <row r="106" spans="1:11" ht="13.4" customHeight="1">
      <c r="A106" t="s">
        <v>42</v>
      </c>
      <c r="B106" t="s">
        <v>319</v>
      </c>
      <c r="C106" s="23">
        <v>4.2620000000000002E-3</v>
      </c>
      <c r="D106" s="23">
        <v>4.7720000000000002E-3</v>
      </c>
      <c r="E106" s="23">
        <v>1.85E-4</v>
      </c>
      <c r="F106" s="23">
        <v>1.3181999999999999E-2</v>
      </c>
      <c r="G106" s="23">
        <v>2.0799999999999999E-4</v>
      </c>
      <c r="H106" s="23">
        <v>1.111E-3</v>
      </c>
      <c r="I106" s="23">
        <v>2.23E-4</v>
      </c>
      <c r="J106" s="23">
        <v>1.2210000000000001E-3</v>
      </c>
      <c r="K106" s="23">
        <v>0</v>
      </c>
    </row>
    <row r="107" spans="1:11" ht="13.4" customHeight="1">
      <c r="A107" t="s">
        <v>43</v>
      </c>
      <c r="B107" t="s">
        <v>319</v>
      </c>
      <c r="C107" s="23">
        <v>3.692E-3</v>
      </c>
      <c r="D107" s="23">
        <v>9.5000000000000005E-5</v>
      </c>
      <c r="E107" s="23">
        <v>1.0070000000000001E-3</v>
      </c>
      <c r="F107" s="23">
        <v>5.6239999999999997E-3</v>
      </c>
      <c r="G107" s="23">
        <v>2.225E-3</v>
      </c>
      <c r="H107" s="23">
        <v>1.3367E-2</v>
      </c>
      <c r="I107" s="23">
        <v>1.84E-4</v>
      </c>
      <c r="J107" s="23">
        <v>1.8433999999999999E-2</v>
      </c>
      <c r="K107" s="23">
        <v>0</v>
      </c>
    </row>
    <row r="108" spans="1:11" ht="13.4" customHeight="1">
      <c r="A108" t="s">
        <v>44</v>
      </c>
      <c r="B108" t="s">
        <v>319</v>
      </c>
      <c r="C108" s="23">
        <v>4.1289999999999999E-3</v>
      </c>
      <c r="D108" s="23">
        <v>5.1E-5</v>
      </c>
      <c r="E108" s="23">
        <v>6.9999999999999994E-5</v>
      </c>
      <c r="F108" s="23">
        <v>5.9400000000000002E-4</v>
      </c>
      <c r="G108" s="23">
        <v>5.2800000000000004E-4</v>
      </c>
      <c r="H108" s="23">
        <v>2.596E-2</v>
      </c>
      <c r="I108" s="23">
        <v>2.4740000000000001E-3</v>
      </c>
      <c r="J108" s="23">
        <v>1.413E-3</v>
      </c>
      <c r="K108" s="23">
        <v>0</v>
      </c>
    </row>
    <row r="109" spans="1:11" ht="13.4" customHeight="1">
      <c r="A109" t="s">
        <v>45</v>
      </c>
      <c r="B109" t="s">
        <v>319</v>
      </c>
      <c r="C109" s="23">
        <v>1.3979999999999999E-3</v>
      </c>
      <c r="D109" s="23">
        <v>3.4099999999999999E-4</v>
      </c>
      <c r="E109" s="23">
        <v>2.9999999999999997E-4</v>
      </c>
      <c r="F109" s="23">
        <v>1.212E-3</v>
      </c>
      <c r="G109" s="23">
        <v>1.456E-3</v>
      </c>
      <c r="H109" s="23">
        <v>5.0239999999999998E-3</v>
      </c>
      <c r="I109" s="23">
        <v>1.536E-3</v>
      </c>
      <c r="J109" s="23">
        <v>1.0272999999999999E-2</v>
      </c>
      <c r="K109" s="23">
        <v>2.9E-5</v>
      </c>
    </row>
    <row r="110" spans="1:11" ht="13.4" customHeight="1">
      <c r="A110" t="s">
        <v>46</v>
      </c>
      <c r="B110" t="s">
        <v>319</v>
      </c>
      <c r="C110" s="23">
        <v>1.37E-4</v>
      </c>
      <c r="D110" s="23">
        <v>6.3E-5</v>
      </c>
      <c r="E110" s="23">
        <v>9.0000000000000006E-5</v>
      </c>
      <c r="F110" s="23">
        <v>1.11E-4</v>
      </c>
      <c r="G110" s="23">
        <v>7.7000000000000001E-5</v>
      </c>
      <c r="H110" s="23">
        <v>4.4099999999999999E-4</v>
      </c>
      <c r="I110" s="23">
        <v>1.37E-4</v>
      </c>
      <c r="J110" s="23">
        <v>9.5000000000000005E-5</v>
      </c>
      <c r="K110" s="23">
        <v>3.4999999999999997E-5</v>
      </c>
    </row>
    <row r="111" spans="1:11" ht="13.4" customHeight="1">
      <c r="A111" t="s">
        <v>47</v>
      </c>
      <c r="B111" t="s">
        <v>319</v>
      </c>
      <c r="C111" s="23">
        <v>5.2400000000000005E-4</v>
      </c>
      <c r="D111" s="23">
        <v>9.2E-5</v>
      </c>
      <c r="E111" s="23">
        <v>8.7999999999999998E-5</v>
      </c>
      <c r="F111" s="23">
        <v>4.6099999999999998E-4</v>
      </c>
      <c r="G111" s="23">
        <v>3.8499999999999998E-4</v>
      </c>
      <c r="H111" s="23">
        <v>2.3600000000000001E-3</v>
      </c>
      <c r="I111" s="23">
        <v>1.63E-4</v>
      </c>
      <c r="J111" s="23">
        <v>5.9900000000000003E-4</v>
      </c>
      <c r="K111" s="23">
        <v>2.8E-5</v>
      </c>
    </row>
    <row r="112" spans="1:11" ht="13.4" customHeight="1">
      <c r="A112" t="s">
        <v>48</v>
      </c>
      <c r="B112" t="s">
        <v>318</v>
      </c>
      <c r="C112" s="23">
        <v>4.1899999999999999E-4</v>
      </c>
      <c r="D112" s="23">
        <v>3.7199999999999999E-4</v>
      </c>
      <c r="E112" s="23">
        <v>3.8400000000000001E-4</v>
      </c>
      <c r="F112" s="23">
        <v>6.9099999999999999E-4</v>
      </c>
      <c r="G112" s="23">
        <v>5.8E-4</v>
      </c>
      <c r="H112" s="23">
        <v>2.6200000000000003E-4</v>
      </c>
      <c r="I112" s="23">
        <v>3.3300000000000002E-4</v>
      </c>
      <c r="J112" s="23">
        <v>1.27E-4</v>
      </c>
      <c r="K112" s="23">
        <v>0</v>
      </c>
    </row>
    <row r="113" spans="1:11" ht="13.4" customHeight="1">
      <c r="A113" t="s">
        <v>49</v>
      </c>
      <c r="B113" t="s">
        <v>318</v>
      </c>
      <c r="C113" s="23">
        <v>1.5999999999999999E-5</v>
      </c>
      <c r="D113" s="23">
        <v>9.0000000000000002E-6</v>
      </c>
      <c r="E113" s="23">
        <v>9.0000000000000002E-6</v>
      </c>
      <c r="F113" s="23">
        <v>1.2999999999999999E-5</v>
      </c>
      <c r="G113" s="23">
        <v>3.8000000000000002E-5</v>
      </c>
      <c r="H113" s="23">
        <v>1.9000000000000001E-5</v>
      </c>
      <c r="I113" s="23">
        <v>2.05E-4</v>
      </c>
      <c r="J113" s="23">
        <v>0</v>
      </c>
      <c r="K113" s="23">
        <v>0</v>
      </c>
    </row>
    <row r="114" spans="1:11" ht="13.4" customHeight="1">
      <c r="A114" t="s">
        <v>50</v>
      </c>
      <c r="B114" t="s">
        <v>318</v>
      </c>
      <c r="C114" s="23">
        <v>1.26E-4</v>
      </c>
      <c r="D114" s="23">
        <v>7.6000000000000004E-5</v>
      </c>
      <c r="E114" s="23">
        <v>3.1E-4</v>
      </c>
      <c r="F114" s="23">
        <v>6.0999999999999999E-5</v>
      </c>
      <c r="G114" s="23">
        <v>8.8999999999999995E-5</v>
      </c>
      <c r="H114" s="23">
        <v>3.1999999999999999E-5</v>
      </c>
      <c r="I114" s="23">
        <v>3.6600000000000001E-4</v>
      </c>
      <c r="J114" s="23">
        <v>6.9999999999999994E-5</v>
      </c>
      <c r="K114" s="23">
        <v>9.0000000000000002E-6</v>
      </c>
    </row>
    <row r="115" spans="1:11" ht="13.4" customHeight="1">
      <c r="A115" t="s">
        <v>51</v>
      </c>
      <c r="B115" t="s">
        <v>318</v>
      </c>
      <c r="C115" s="23">
        <v>7.7999999999999999E-5</v>
      </c>
      <c r="D115" s="23">
        <v>5.5999999999999999E-5</v>
      </c>
      <c r="E115" s="23">
        <v>1.4799999999999999E-4</v>
      </c>
      <c r="F115" s="23">
        <v>5.7000000000000003E-5</v>
      </c>
      <c r="G115" s="23">
        <v>6.6000000000000005E-5</v>
      </c>
      <c r="H115" s="23">
        <v>1.8E-5</v>
      </c>
      <c r="I115" s="23">
        <v>4.4799999999999999E-4</v>
      </c>
      <c r="J115" s="23">
        <v>0</v>
      </c>
      <c r="K115" s="23">
        <v>0</v>
      </c>
    </row>
    <row r="116" spans="1:11" ht="13.4" customHeight="1">
      <c r="A116" t="s">
        <v>52</v>
      </c>
      <c r="B116" t="s">
        <v>318</v>
      </c>
      <c r="C116" s="23">
        <v>1.8E-5</v>
      </c>
      <c r="D116" s="23">
        <v>2.3E-5</v>
      </c>
      <c r="E116" s="23">
        <v>3.1999999999999999E-5</v>
      </c>
      <c r="F116" s="23">
        <v>7.9999999999999996E-6</v>
      </c>
      <c r="G116" s="23">
        <v>6.0000000000000002E-6</v>
      </c>
      <c r="H116" s="23">
        <v>6.0000000000000002E-6</v>
      </c>
      <c r="I116" s="23">
        <v>0</v>
      </c>
      <c r="J116" s="23">
        <v>0</v>
      </c>
      <c r="K116" s="23">
        <v>0</v>
      </c>
    </row>
    <row r="117" spans="1:11" ht="13.4" customHeight="1">
      <c r="A117" t="s">
        <v>53</v>
      </c>
      <c r="B117" t="s">
        <v>318</v>
      </c>
      <c r="C117" s="23">
        <v>5.1E-5</v>
      </c>
      <c r="D117" s="23">
        <v>1.02E-4</v>
      </c>
      <c r="E117" s="23">
        <v>4.1999999999999998E-5</v>
      </c>
      <c r="F117" s="23">
        <v>1.4E-5</v>
      </c>
      <c r="G117" s="23">
        <v>5.8E-5</v>
      </c>
      <c r="H117" s="23">
        <v>1.7E-5</v>
      </c>
      <c r="I117" s="23">
        <v>1.2E-5</v>
      </c>
      <c r="J117" s="23">
        <v>0</v>
      </c>
      <c r="K117" s="23">
        <v>0</v>
      </c>
    </row>
    <row r="118" spans="1:11" ht="13.4" customHeight="1">
      <c r="A118" t="s">
        <v>54</v>
      </c>
      <c r="B118" t="s">
        <v>318</v>
      </c>
      <c r="C118" s="23">
        <v>9.2E-5</v>
      </c>
      <c r="D118" s="23">
        <v>9.7999999999999997E-5</v>
      </c>
      <c r="E118" s="23">
        <v>1.05E-4</v>
      </c>
      <c r="F118" s="23">
        <v>8.5000000000000006E-5</v>
      </c>
      <c r="G118" s="23">
        <v>1.3100000000000001E-4</v>
      </c>
      <c r="H118" s="23">
        <v>5.5999999999999999E-5</v>
      </c>
      <c r="I118" s="23">
        <v>1.4100000000000001E-4</v>
      </c>
      <c r="J118" s="23">
        <v>5.7000000000000003E-5</v>
      </c>
      <c r="K118" s="23">
        <v>3.4E-5</v>
      </c>
    </row>
    <row r="119" spans="1:11" ht="13.4" customHeight="1">
      <c r="A119" t="s">
        <v>55</v>
      </c>
      <c r="B119" t="s">
        <v>318</v>
      </c>
      <c r="C119" s="23">
        <v>1.8200000000000001E-4</v>
      </c>
      <c r="D119" s="23">
        <v>1.65E-4</v>
      </c>
      <c r="E119" s="23">
        <v>2.12E-4</v>
      </c>
      <c r="F119" s="23">
        <v>3.4699999999999998E-4</v>
      </c>
      <c r="G119" s="23">
        <v>7.1000000000000005E-5</v>
      </c>
      <c r="H119" s="23">
        <v>1.9000000000000001E-5</v>
      </c>
      <c r="I119" s="23">
        <v>4.0000000000000002E-4</v>
      </c>
      <c r="J119" s="23">
        <v>0</v>
      </c>
      <c r="K119" s="23">
        <v>6.0000000000000002E-6</v>
      </c>
    </row>
    <row r="120" spans="1:11" ht="13.4" customHeight="1">
      <c r="A120" t="s">
        <v>56</v>
      </c>
      <c r="B120" t="s">
        <v>318</v>
      </c>
      <c r="C120" s="23">
        <v>1.35E-4</v>
      </c>
      <c r="D120" s="23">
        <v>1.6899999999999999E-4</v>
      </c>
      <c r="E120" s="23">
        <v>1.5300000000000001E-4</v>
      </c>
      <c r="F120" s="23">
        <v>1.4999999999999999E-4</v>
      </c>
      <c r="G120" s="23">
        <v>1.0399999999999999E-4</v>
      </c>
      <c r="H120" s="23">
        <v>5.1E-5</v>
      </c>
      <c r="I120" s="23">
        <v>1.26E-4</v>
      </c>
      <c r="J120" s="23">
        <v>2.8E-5</v>
      </c>
      <c r="K120" s="23">
        <v>7.9999999999999996E-6</v>
      </c>
    </row>
    <row r="121" spans="1:11" ht="13.4" customHeight="1">
      <c r="A121" t="s">
        <v>57</v>
      </c>
      <c r="B121" t="s">
        <v>318</v>
      </c>
      <c r="C121" s="23">
        <v>3.1000000000000001E-5</v>
      </c>
      <c r="D121" s="23">
        <v>3.6999999999999998E-5</v>
      </c>
      <c r="E121" s="23">
        <v>3.6000000000000001E-5</v>
      </c>
      <c r="F121" s="23">
        <v>3.1000000000000001E-5</v>
      </c>
      <c r="G121" s="23">
        <v>2.0999999999999999E-5</v>
      </c>
      <c r="H121" s="23">
        <v>2.0000000000000002E-5</v>
      </c>
      <c r="I121" s="23">
        <v>1.0000000000000001E-5</v>
      </c>
      <c r="J121" s="23">
        <v>5.1E-5</v>
      </c>
      <c r="K121" s="23">
        <v>0</v>
      </c>
    </row>
    <row r="122" spans="1:11" ht="13.4" customHeight="1">
      <c r="A122" t="s">
        <v>58</v>
      </c>
      <c r="B122" t="s">
        <v>318</v>
      </c>
      <c r="C122" s="23">
        <v>5.8999999999999998E-5</v>
      </c>
      <c r="D122" s="23">
        <v>5.8E-5</v>
      </c>
      <c r="E122" s="23">
        <v>5.8999999999999998E-5</v>
      </c>
      <c r="F122" s="23">
        <v>6.3E-5</v>
      </c>
      <c r="G122" s="23">
        <v>7.8999999999999996E-5</v>
      </c>
      <c r="H122" s="23">
        <v>4.3999999999999999E-5</v>
      </c>
      <c r="I122" s="23">
        <v>9.8999999999999994E-5</v>
      </c>
      <c r="J122" s="23">
        <v>8.7000000000000001E-5</v>
      </c>
      <c r="K122" s="23">
        <v>2.1999999999999999E-5</v>
      </c>
    </row>
    <row r="123" spans="1:11" ht="13.4" customHeight="1">
      <c r="A123" t="s">
        <v>59</v>
      </c>
      <c r="B123" t="s">
        <v>318</v>
      </c>
      <c r="C123" s="23">
        <v>1.5100000000000001E-4</v>
      </c>
      <c r="D123" s="23">
        <v>1.2300000000000001E-4</v>
      </c>
      <c r="E123" s="23">
        <v>1.44E-4</v>
      </c>
      <c r="F123" s="23">
        <v>2.0999999999999999E-5</v>
      </c>
      <c r="G123" s="23">
        <v>9.9599999999999992E-4</v>
      </c>
      <c r="H123" s="23">
        <v>9.0000000000000006E-5</v>
      </c>
      <c r="I123" s="23">
        <v>2.9399999999999999E-4</v>
      </c>
      <c r="J123" s="23">
        <v>0</v>
      </c>
      <c r="K123" s="23">
        <v>6.0000000000000002E-6</v>
      </c>
    </row>
    <row r="124" spans="1:11" ht="13.4" customHeight="1">
      <c r="A124" t="s">
        <v>60</v>
      </c>
      <c r="B124" t="s">
        <v>318</v>
      </c>
      <c r="C124" s="23">
        <v>1.9000000000000001E-5</v>
      </c>
      <c r="D124" s="23">
        <v>1.4E-5</v>
      </c>
      <c r="E124" s="23">
        <v>3.1999999999999999E-5</v>
      </c>
      <c r="F124" s="23">
        <v>2.0000000000000002E-5</v>
      </c>
      <c r="G124" s="23">
        <v>3.8999999999999999E-5</v>
      </c>
      <c r="H124" s="23">
        <v>1.0000000000000001E-5</v>
      </c>
      <c r="I124" s="23">
        <v>0</v>
      </c>
      <c r="J124" s="23">
        <v>0</v>
      </c>
      <c r="K124" s="23">
        <v>0</v>
      </c>
    </row>
    <row r="125" spans="1:11" ht="13.4" customHeight="1">
      <c r="A125" t="s">
        <v>61</v>
      </c>
      <c r="B125" t="s">
        <v>318</v>
      </c>
      <c r="C125" s="23">
        <v>2.6999999999999999E-5</v>
      </c>
      <c r="D125" s="23">
        <v>2.5000000000000001E-5</v>
      </c>
      <c r="E125" s="23">
        <v>3.8999999999999999E-5</v>
      </c>
      <c r="F125" s="23">
        <v>4.1E-5</v>
      </c>
      <c r="G125" s="23">
        <v>1.5999999999999999E-5</v>
      </c>
      <c r="H125" s="23">
        <v>9.0000000000000002E-6</v>
      </c>
      <c r="I125" s="23">
        <v>0</v>
      </c>
      <c r="J125" s="23">
        <v>0</v>
      </c>
      <c r="K125" s="23">
        <v>0</v>
      </c>
    </row>
    <row r="126" spans="1:11" ht="13.4" customHeight="1">
      <c r="A126" t="s">
        <v>62</v>
      </c>
      <c r="B126" t="s">
        <v>318</v>
      </c>
      <c r="C126" s="23">
        <v>5.3000000000000001E-5</v>
      </c>
      <c r="D126" s="23">
        <v>4.1E-5</v>
      </c>
      <c r="E126" s="23">
        <v>1E-4</v>
      </c>
      <c r="F126" s="23">
        <v>4.1999999999999998E-5</v>
      </c>
      <c r="G126" s="23">
        <v>5.0000000000000002E-5</v>
      </c>
      <c r="H126" s="23">
        <v>3.1999999999999999E-5</v>
      </c>
      <c r="I126" s="23">
        <v>3.4E-5</v>
      </c>
      <c r="J126" s="23">
        <v>2.8E-5</v>
      </c>
      <c r="K126" s="23">
        <v>0</v>
      </c>
    </row>
    <row r="127" spans="1:11" ht="13.4" customHeight="1">
      <c r="A127" t="s">
        <v>63</v>
      </c>
      <c r="B127" t="s">
        <v>318</v>
      </c>
      <c r="C127" s="23">
        <v>9.9999999999999995E-7</v>
      </c>
      <c r="D127" s="23">
        <v>9.9999999999999995E-7</v>
      </c>
      <c r="E127" s="23">
        <v>3.9999999999999998E-6</v>
      </c>
      <c r="F127" s="23">
        <v>9.9999999999999995E-7</v>
      </c>
      <c r="G127" s="23">
        <v>0</v>
      </c>
      <c r="H127" s="23">
        <v>0</v>
      </c>
      <c r="I127" s="23">
        <v>3.0000000000000001E-6</v>
      </c>
      <c r="J127" s="23">
        <v>0</v>
      </c>
      <c r="K127" s="23">
        <v>0</v>
      </c>
    </row>
    <row r="128" spans="1:11" ht="13.4" customHeight="1">
      <c r="A128" t="s">
        <v>64</v>
      </c>
      <c r="B128" t="s">
        <v>318</v>
      </c>
      <c r="C128" s="23">
        <v>3.8999999999999999E-5</v>
      </c>
      <c r="D128" s="23">
        <v>4.3999999999999999E-5</v>
      </c>
      <c r="E128" s="23">
        <v>5.5999999999999999E-5</v>
      </c>
      <c r="F128" s="23">
        <v>3.1999999999999999E-5</v>
      </c>
      <c r="G128" s="23">
        <v>2.8E-5</v>
      </c>
      <c r="H128" s="23">
        <v>2.0999999999999999E-5</v>
      </c>
      <c r="I128" s="23">
        <v>1.8E-5</v>
      </c>
      <c r="J128" s="23">
        <v>4.0000000000000003E-5</v>
      </c>
      <c r="K128" s="23">
        <v>1.5E-5</v>
      </c>
    </row>
    <row r="129" spans="1:11" ht="13.4" customHeight="1">
      <c r="A129" t="s">
        <v>65</v>
      </c>
      <c r="B129" t="s">
        <v>318</v>
      </c>
      <c r="C129" s="23">
        <v>1.0000000000000001E-5</v>
      </c>
      <c r="D129" s="23">
        <v>7.9999999999999996E-6</v>
      </c>
      <c r="E129" s="23">
        <v>7.9999999999999996E-6</v>
      </c>
      <c r="F129" s="23">
        <v>3.0000000000000001E-6</v>
      </c>
      <c r="G129" s="23">
        <v>5.5000000000000002E-5</v>
      </c>
      <c r="H129" s="23">
        <v>6.0000000000000002E-6</v>
      </c>
      <c r="I129" s="23">
        <v>2.5000000000000001E-5</v>
      </c>
      <c r="J129" s="23">
        <v>0</v>
      </c>
      <c r="K129" s="23">
        <v>1.9999999999999999E-6</v>
      </c>
    </row>
    <row r="130" spans="1:11" ht="13.4" customHeight="1">
      <c r="A130" t="s">
        <v>66</v>
      </c>
      <c r="B130" t="s">
        <v>318</v>
      </c>
      <c r="C130" s="23">
        <v>1.22E-4</v>
      </c>
      <c r="D130" s="23">
        <v>9.0000000000000006E-5</v>
      </c>
      <c r="E130" s="23">
        <v>1.21E-4</v>
      </c>
      <c r="F130" s="23">
        <v>1.45E-4</v>
      </c>
      <c r="G130" s="23">
        <v>2.3900000000000001E-4</v>
      </c>
      <c r="H130" s="23">
        <v>9.8999999999999994E-5</v>
      </c>
      <c r="I130" s="23">
        <v>5.2800000000000004E-4</v>
      </c>
      <c r="J130" s="23">
        <v>0</v>
      </c>
      <c r="K130" s="23">
        <v>1.2E-5</v>
      </c>
    </row>
    <row r="131" spans="1:11" ht="13.4" customHeight="1">
      <c r="A131" t="s">
        <v>67</v>
      </c>
      <c r="B131" t="s">
        <v>318</v>
      </c>
      <c r="C131" s="23">
        <v>4.3999999999999999E-5</v>
      </c>
      <c r="D131" s="23">
        <v>5.0000000000000002E-5</v>
      </c>
      <c r="E131" s="23">
        <v>4.6E-5</v>
      </c>
      <c r="F131" s="23">
        <v>4.6E-5</v>
      </c>
      <c r="G131" s="23">
        <v>5.1E-5</v>
      </c>
      <c r="H131" s="23">
        <v>2.4000000000000001E-5</v>
      </c>
      <c r="I131" s="23">
        <v>3.8000000000000002E-5</v>
      </c>
      <c r="J131" s="23">
        <v>4.0000000000000003E-5</v>
      </c>
      <c r="K131" s="23">
        <v>1.8E-5</v>
      </c>
    </row>
    <row r="132" spans="1:11" ht="13.4" customHeight="1">
      <c r="A132" t="s">
        <v>68</v>
      </c>
      <c r="B132" t="s">
        <v>318</v>
      </c>
      <c r="C132" s="23">
        <v>6.0999999999999999E-5</v>
      </c>
      <c r="D132" s="23">
        <v>5.3999999999999998E-5</v>
      </c>
      <c r="E132" s="23">
        <v>9.3999999999999994E-5</v>
      </c>
      <c r="F132" s="23">
        <v>4.8000000000000001E-5</v>
      </c>
      <c r="G132" s="23">
        <v>2.6999999999999999E-5</v>
      </c>
      <c r="H132" s="23">
        <v>1.8E-5</v>
      </c>
      <c r="I132" s="23">
        <v>4.8899999999999996E-4</v>
      </c>
      <c r="J132" s="23">
        <v>0</v>
      </c>
      <c r="K132" s="23">
        <v>0</v>
      </c>
    </row>
    <row r="133" spans="1:11" ht="13.4" customHeight="1">
      <c r="A133" t="s">
        <v>69</v>
      </c>
      <c r="B133" t="s">
        <v>318</v>
      </c>
      <c r="C133" s="23">
        <v>4.0000000000000003E-5</v>
      </c>
      <c r="D133" s="23">
        <v>3.8999999999999999E-5</v>
      </c>
      <c r="E133" s="23">
        <v>6.7999999999999999E-5</v>
      </c>
      <c r="F133" s="23">
        <v>2.5999999999999998E-5</v>
      </c>
      <c r="G133" s="23">
        <v>8.5000000000000006E-5</v>
      </c>
      <c r="H133" s="23">
        <v>1.2E-5</v>
      </c>
      <c r="I133" s="23">
        <v>6.9999999999999999E-6</v>
      </c>
      <c r="J133" s="23">
        <v>0</v>
      </c>
      <c r="K133" s="23">
        <v>0</v>
      </c>
    </row>
    <row r="134" spans="1:11" ht="13.4" customHeight="1">
      <c r="A134" t="s">
        <v>70</v>
      </c>
      <c r="B134" t="s">
        <v>318</v>
      </c>
      <c r="C134" s="23">
        <v>4.1999999999999998E-5</v>
      </c>
      <c r="D134" s="23">
        <v>4.6999999999999997E-5</v>
      </c>
      <c r="E134" s="23">
        <v>6.3E-5</v>
      </c>
      <c r="F134" s="23">
        <v>3.1000000000000001E-5</v>
      </c>
      <c r="G134" s="23">
        <v>3.4E-5</v>
      </c>
      <c r="H134" s="23">
        <v>2.0000000000000002E-5</v>
      </c>
      <c r="I134" s="23">
        <v>2.5000000000000001E-5</v>
      </c>
      <c r="J134" s="23">
        <v>2.9E-5</v>
      </c>
      <c r="K134" s="23">
        <v>1.2E-5</v>
      </c>
    </row>
    <row r="135" spans="1:11" ht="13.4" customHeight="1">
      <c r="A135" t="s">
        <v>71</v>
      </c>
      <c r="B135" t="s">
        <v>318</v>
      </c>
      <c r="C135" s="23">
        <v>1.95E-4</v>
      </c>
      <c r="D135" s="23">
        <v>1.2400000000000001E-4</v>
      </c>
      <c r="E135" s="23">
        <v>3.0600000000000001E-4</v>
      </c>
      <c r="F135" s="23">
        <v>2.0699999999999999E-4</v>
      </c>
      <c r="G135" s="23">
        <v>6.0000000000000002E-5</v>
      </c>
      <c r="H135" s="23">
        <v>2.6699999999999998E-4</v>
      </c>
      <c r="I135" s="23">
        <v>4.6E-5</v>
      </c>
      <c r="J135" s="23">
        <v>0</v>
      </c>
      <c r="K135" s="23">
        <v>0</v>
      </c>
    </row>
    <row r="136" spans="1:11" ht="13.4" customHeight="1">
      <c r="A136" t="s">
        <v>72</v>
      </c>
      <c r="B136" t="s">
        <v>318</v>
      </c>
      <c r="C136" s="23">
        <v>1.55E-4</v>
      </c>
      <c r="D136" s="23">
        <v>1.8900000000000001E-4</v>
      </c>
      <c r="E136" s="23">
        <v>2.8200000000000002E-4</v>
      </c>
      <c r="F136" s="23">
        <v>7.2000000000000002E-5</v>
      </c>
      <c r="G136" s="23">
        <v>6.3999999999999997E-5</v>
      </c>
      <c r="H136" s="23">
        <v>5.3000000000000001E-5</v>
      </c>
      <c r="I136" s="23">
        <v>8.2000000000000001E-5</v>
      </c>
      <c r="J136" s="23">
        <v>4.1999999999999998E-5</v>
      </c>
      <c r="K136" s="23">
        <v>7.9999999999999996E-6</v>
      </c>
    </row>
    <row r="137" spans="1:11" ht="13.4" customHeight="1">
      <c r="A137" t="s">
        <v>73</v>
      </c>
      <c r="B137" t="s">
        <v>318</v>
      </c>
      <c r="C137" s="23">
        <v>1.4E-5</v>
      </c>
      <c r="D137" s="23">
        <v>3.8000000000000002E-5</v>
      </c>
      <c r="E137" s="23">
        <v>3.0000000000000001E-6</v>
      </c>
      <c r="F137" s="23">
        <v>5.0000000000000004E-6</v>
      </c>
      <c r="G137" s="23">
        <v>6.0000000000000002E-6</v>
      </c>
      <c r="H137" s="23">
        <v>0</v>
      </c>
      <c r="I137" s="23">
        <v>0</v>
      </c>
      <c r="J137" s="23">
        <v>0</v>
      </c>
      <c r="K137" s="23">
        <v>0</v>
      </c>
    </row>
    <row r="138" spans="1:11" ht="13.4" customHeight="1">
      <c r="A138" t="s">
        <v>74</v>
      </c>
      <c r="B138" t="s">
        <v>318</v>
      </c>
      <c r="C138" s="23">
        <v>2.7E-4</v>
      </c>
      <c r="D138" s="23">
        <v>1.8900000000000001E-4</v>
      </c>
      <c r="E138" s="23">
        <v>2.43E-4</v>
      </c>
      <c r="F138" s="23">
        <v>3.77E-4</v>
      </c>
      <c r="G138" s="23">
        <v>1.1E-4</v>
      </c>
      <c r="H138" s="23">
        <v>4.57E-4</v>
      </c>
      <c r="I138" s="23">
        <v>1.15E-4</v>
      </c>
      <c r="J138" s="23">
        <v>2.9100000000000003E-4</v>
      </c>
      <c r="K138" s="23">
        <v>1.0000000000000001E-5</v>
      </c>
    </row>
    <row r="139" spans="1:11" ht="13.4" customHeight="1">
      <c r="A139" t="s">
        <v>75</v>
      </c>
      <c r="B139" t="s">
        <v>318</v>
      </c>
      <c r="C139" s="23">
        <v>6.6000000000000005E-5</v>
      </c>
      <c r="D139" s="23">
        <v>8.7999999999999998E-5</v>
      </c>
      <c r="E139" s="23">
        <v>1E-4</v>
      </c>
      <c r="F139" s="23">
        <v>4.0000000000000003E-5</v>
      </c>
      <c r="G139" s="23">
        <v>5.1999999999999997E-5</v>
      </c>
      <c r="H139" s="23">
        <v>2.0999999999999999E-5</v>
      </c>
      <c r="I139" s="23">
        <v>1.0000000000000001E-5</v>
      </c>
      <c r="J139" s="23">
        <v>0</v>
      </c>
      <c r="K139" s="23">
        <v>0</v>
      </c>
    </row>
    <row r="140" spans="1:11" ht="13.4" customHeight="1">
      <c r="A140" t="s">
        <v>76</v>
      </c>
      <c r="B140" t="s">
        <v>318</v>
      </c>
      <c r="C140" s="23">
        <v>1.2999999999999999E-4</v>
      </c>
      <c r="D140" s="23">
        <v>1.11E-4</v>
      </c>
      <c r="E140" s="23">
        <v>2.13E-4</v>
      </c>
      <c r="F140" s="23">
        <v>1.18E-4</v>
      </c>
      <c r="G140" s="23">
        <v>1.44E-4</v>
      </c>
      <c r="H140" s="23">
        <v>7.6000000000000004E-5</v>
      </c>
      <c r="I140" s="23">
        <v>5.0000000000000002E-5</v>
      </c>
      <c r="J140" s="23">
        <v>8.7999999999999998E-5</v>
      </c>
      <c r="K140" s="23">
        <v>1.0000000000000001E-5</v>
      </c>
    </row>
    <row r="141" spans="1:11" ht="13.4" customHeight="1">
      <c r="A141" t="s">
        <v>77</v>
      </c>
      <c r="B141" t="s">
        <v>318</v>
      </c>
      <c r="C141" s="23">
        <v>2.4000000000000001E-5</v>
      </c>
      <c r="D141" s="23">
        <v>1.9000000000000001E-5</v>
      </c>
      <c r="E141" s="23">
        <v>3.1999999999999999E-5</v>
      </c>
      <c r="F141" s="23">
        <v>2.9E-5</v>
      </c>
      <c r="G141" s="23">
        <v>1.0000000000000001E-5</v>
      </c>
      <c r="H141" s="23">
        <v>3.1000000000000001E-5</v>
      </c>
      <c r="I141" s="23">
        <v>0</v>
      </c>
      <c r="J141" s="23">
        <v>0</v>
      </c>
      <c r="K141" s="23">
        <v>0</v>
      </c>
    </row>
    <row r="142" spans="1:11" ht="13.4" customHeight="1">
      <c r="A142" t="s">
        <v>78</v>
      </c>
      <c r="B142" t="s">
        <v>318</v>
      </c>
      <c r="C142" s="23">
        <v>5.1999999999999997E-5</v>
      </c>
      <c r="D142" s="23">
        <v>5.3999999999999998E-5</v>
      </c>
      <c r="E142" s="23">
        <v>6.3999999999999997E-5</v>
      </c>
      <c r="F142" s="23">
        <v>4.6E-5</v>
      </c>
      <c r="G142" s="23">
        <v>1.18E-4</v>
      </c>
      <c r="H142" s="23">
        <v>1.9000000000000001E-5</v>
      </c>
      <c r="I142" s="23">
        <v>2.6999999999999999E-5</v>
      </c>
      <c r="J142" s="23">
        <v>3.4E-5</v>
      </c>
      <c r="K142" s="23">
        <v>1.2999999999999999E-5</v>
      </c>
    </row>
    <row r="143" spans="1:11" ht="13.4" customHeight="1">
      <c r="A143" t="s">
        <v>79</v>
      </c>
      <c r="B143" t="s">
        <v>318</v>
      </c>
      <c r="C143" s="23">
        <v>1.7E-5</v>
      </c>
      <c r="D143" s="23">
        <v>1.7E-5</v>
      </c>
      <c r="E143" s="23">
        <v>1.5999999999999999E-5</v>
      </c>
      <c r="F143" s="23">
        <v>6.0000000000000002E-6</v>
      </c>
      <c r="G143" s="23">
        <v>1.5E-5</v>
      </c>
      <c r="H143" s="23">
        <v>2.4000000000000001E-5</v>
      </c>
      <c r="I143" s="23">
        <v>1.5999999999999999E-5</v>
      </c>
      <c r="J143" s="23">
        <v>1.4200000000000001E-4</v>
      </c>
      <c r="K143" s="23">
        <v>0</v>
      </c>
    </row>
    <row r="144" spans="1:11" ht="13.4" customHeight="1">
      <c r="A144" t="s">
        <v>80</v>
      </c>
      <c r="B144" t="s">
        <v>318</v>
      </c>
      <c r="C144" s="23">
        <v>2.8E-5</v>
      </c>
      <c r="D144" s="23">
        <v>3.1000000000000001E-5</v>
      </c>
      <c r="E144" s="23">
        <v>1.8E-5</v>
      </c>
      <c r="F144" s="23">
        <v>3.8999999999999999E-5</v>
      </c>
      <c r="G144" s="23">
        <v>2.5000000000000001E-5</v>
      </c>
      <c r="H144" s="23">
        <v>2.6999999999999999E-5</v>
      </c>
      <c r="I144" s="23">
        <v>4.1E-5</v>
      </c>
      <c r="J144" s="23">
        <v>9.0000000000000002E-6</v>
      </c>
      <c r="K144" s="23">
        <v>5.0000000000000004E-6</v>
      </c>
    </row>
    <row r="145" spans="1:11" ht="13.4" customHeight="1">
      <c r="A145" t="s">
        <v>81</v>
      </c>
      <c r="B145" t="s">
        <v>318</v>
      </c>
      <c r="C145" s="23">
        <v>6.9999999999999999E-6</v>
      </c>
      <c r="D145" s="23">
        <v>6.0000000000000002E-6</v>
      </c>
      <c r="E145" s="23">
        <v>7.9999999999999996E-6</v>
      </c>
      <c r="F145" s="23">
        <v>7.9999999999999996E-6</v>
      </c>
      <c r="G145" s="23">
        <v>5.0000000000000004E-6</v>
      </c>
      <c r="H145" s="23">
        <v>3.9999999999999998E-6</v>
      </c>
      <c r="I145" s="23">
        <v>7.9999999999999996E-6</v>
      </c>
      <c r="J145" s="23">
        <v>6.0000000000000002E-6</v>
      </c>
      <c r="K145" s="23">
        <v>9.9999999999999995E-7</v>
      </c>
    </row>
    <row r="146" spans="1:11" ht="13.4" customHeight="1">
      <c r="A146" t="s">
        <v>82</v>
      </c>
      <c r="B146" t="s">
        <v>318</v>
      </c>
      <c r="C146" s="23">
        <v>2.8E-5</v>
      </c>
      <c r="D146" s="23">
        <v>2.5000000000000001E-5</v>
      </c>
      <c r="E146" s="23">
        <v>3.3000000000000003E-5</v>
      </c>
      <c r="F146" s="23">
        <v>3.4E-5</v>
      </c>
      <c r="G146" s="23">
        <v>2.4000000000000001E-5</v>
      </c>
      <c r="H146" s="23">
        <v>1.4E-5</v>
      </c>
      <c r="I146" s="23">
        <v>2.4000000000000001E-5</v>
      </c>
      <c r="J146" s="23">
        <v>1.27E-4</v>
      </c>
      <c r="K146" s="23">
        <v>6.0000000000000002E-6</v>
      </c>
    </row>
    <row r="147" spans="1:11" ht="13.4" customHeight="1">
      <c r="A147" t="s">
        <v>83</v>
      </c>
      <c r="B147" t="s">
        <v>318</v>
      </c>
      <c r="C147" s="23">
        <v>1.05E-4</v>
      </c>
      <c r="D147" s="23">
        <v>1.4100000000000001E-4</v>
      </c>
      <c r="E147" s="23">
        <v>8.7999999999999998E-5</v>
      </c>
      <c r="F147" s="23">
        <v>8.7000000000000001E-5</v>
      </c>
      <c r="G147" s="23">
        <v>1.6699999999999999E-4</v>
      </c>
      <c r="H147" s="23">
        <v>7.2999999999999999E-5</v>
      </c>
      <c r="I147" s="23">
        <v>8.0000000000000007E-5</v>
      </c>
      <c r="J147" s="23">
        <v>3.4E-5</v>
      </c>
      <c r="K147" s="23">
        <v>6.9999999999999999E-6</v>
      </c>
    </row>
    <row r="148" spans="1:11" ht="13.4" customHeight="1">
      <c r="A148" t="s">
        <v>84</v>
      </c>
      <c r="B148" t="s">
        <v>318</v>
      </c>
      <c r="C148" s="23">
        <v>3.8900000000000002E-4</v>
      </c>
      <c r="D148" s="23">
        <v>1.47E-4</v>
      </c>
      <c r="E148" s="23">
        <v>1.3999999999999999E-4</v>
      </c>
      <c r="F148" s="23">
        <v>5.1000000000000004E-4</v>
      </c>
      <c r="G148" s="23">
        <v>2.5599999999999999E-4</v>
      </c>
      <c r="H148" s="23">
        <v>1.1739999999999999E-3</v>
      </c>
      <c r="I148" s="23">
        <v>1.0280000000000001E-3</v>
      </c>
      <c r="J148" s="23">
        <v>3.7300000000000001E-4</v>
      </c>
      <c r="K148" s="23">
        <v>6.9999999999999999E-6</v>
      </c>
    </row>
    <row r="149" spans="1:11" ht="13.4" customHeight="1">
      <c r="A149" t="s">
        <v>85</v>
      </c>
      <c r="B149" t="s">
        <v>318</v>
      </c>
      <c r="C149" s="23">
        <v>1.7E-5</v>
      </c>
      <c r="D149" s="23">
        <v>1.5E-5</v>
      </c>
      <c r="E149" s="23">
        <v>6.9999999999999999E-6</v>
      </c>
      <c r="F149" s="23">
        <v>1.8E-5</v>
      </c>
      <c r="G149" s="23">
        <v>0</v>
      </c>
      <c r="H149" s="23">
        <v>0</v>
      </c>
      <c r="I149" s="23">
        <v>0</v>
      </c>
      <c r="J149" s="23">
        <v>5.7499999999999999E-4</v>
      </c>
      <c r="K149" s="23">
        <v>0</v>
      </c>
    </row>
    <row r="150" spans="1:11" ht="13.4" customHeight="1">
      <c r="A150" t="s">
        <v>86</v>
      </c>
      <c r="B150" t="s">
        <v>318</v>
      </c>
      <c r="C150" s="23">
        <v>1.6899999999999999E-4</v>
      </c>
      <c r="D150" s="23">
        <v>1.3300000000000001E-4</v>
      </c>
      <c r="E150" s="23">
        <v>1.7699999999999999E-4</v>
      </c>
      <c r="F150" s="23">
        <v>2.3900000000000001E-4</v>
      </c>
      <c r="G150" s="23">
        <v>2.04E-4</v>
      </c>
      <c r="H150" s="23">
        <v>1.3999999999999999E-4</v>
      </c>
      <c r="I150" s="23">
        <v>2.1000000000000001E-4</v>
      </c>
      <c r="J150" s="23">
        <v>2.41E-4</v>
      </c>
      <c r="K150" s="23">
        <v>2.0999999999999999E-5</v>
      </c>
    </row>
    <row r="151" spans="1:11" ht="13.4" customHeight="1">
      <c r="A151" t="s">
        <v>87</v>
      </c>
      <c r="B151" t="s">
        <v>318</v>
      </c>
      <c r="C151" s="23">
        <v>4.3000000000000002E-5</v>
      </c>
      <c r="D151" s="23">
        <v>3.0000000000000001E-5</v>
      </c>
      <c r="E151" s="23">
        <v>5.3999999999999998E-5</v>
      </c>
      <c r="F151" s="23">
        <v>5.1999999999999997E-5</v>
      </c>
      <c r="G151" s="23">
        <v>8.6000000000000003E-5</v>
      </c>
      <c r="H151" s="23">
        <v>3.8000000000000002E-5</v>
      </c>
      <c r="I151" s="23">
        <v>1.5E-5</v>
      </c>
      <c r="J151" s="23">
        <v>0</v>
      </c>
      <c r="K151" s="23">
        <v>6.0000000000000002E-6</v>
      </c>
    </row>
    <row r="152" spans="1:11" ht="13.4" customHeight="1">
      <c r="A152" t="s">
        <v>88</v>
      </c>
      <c r="B152" t="s">
        <v>318</v>
      </c>
      <c r="C152" s="23">
        <v>9.7E-5</v>
      </c>
      <c r="D152" s="23">
        <v>8.3999999999999995E-5</v>
      </c>
      <c r="E152" s="23">
        <v>1.2400000000000001E-4</v>
      </c>
      <c r="F152" s="23">
        <v>1.1E-4</v>
      </c>
      <c r="G152" s="23">
        <v>6.7000000000000002E-5</v>
      </c>
      <c r="H152" s="23">
        <v>1.03E-4</v>
      </c>
      <c r="I152" s="23">
        <v>5.0000000000000002E-5</v>
      </c>
      <c r="J152" s="23">
        <v>0</v>
      </c>
      <c r="K152" s="23">
        <v>9.0000000000000002E-6</v>
      </c>
    </row>
    <row r="153" spans="1:11" ht="13.4" customHeight="1">
      <c r="A153" t="s">
        <v>89</v>
      </c>
      <c r="B153" t="s">
        <v>318</v>
      </c>
      <c r="C153" s="23">
        <v>1.63E-4</v>
      </c>
      <c r="D153" s="23">
        <v>7.8999999999999996E-5</v>
      </c>
      <c r="E153" s="23">
        <v>3.5100000000000002E-4</v>
      </c>
      <c r="F153" s="23">
        <v>1.8599999999999999E-4</v>
      </c>
      <c r="G153" s="23">
        <v>1.4200000000000001E-4</v>
      </c>
      <c r="H153" s="23">
        <v>6.4999999999999994E-5</v>
      </c>
      <c r="I153" s="23">
        <v>3.4999999999999997E-5</v>
      </c>
      <c r="J153" s="23">
        <v>8.7999999999999998E-5</v>
      </c>
      <c r="K153" s="23">
        <v>5.0000000000000004E-6</v>
      </c>
    </row>
    <row r="154" spans="1:11" ht="13.4" customHeight="1">
      <c r="A154" t="s">
        <v>90</v>
      </c>
      <c r="B154" t="s">
        <v>318</v>
      </c>
      <c r="C154" s="23">
        <v>8.2999999999999998E-5</v>
      </c>
      <c r="D154" s="23">
        <v>5.8999999999999998E-5</v>
      </c>
      <c r="E154" s="23">
        <v>3.1000000000000001E-5</v>
      </c>
      <c r="F154" s="23">
        <v>5.7000000000000003E-5</v>
      </c>
      <c r="G154" s="23">
        <v>3.4900000000000003E-4</v>
      </c>
      <c r="H154" s="23">
        <v>1.3999999999999999E-4</v>
      </c>
      <c r="I154" s="23">
        <v>1.26E-4</v>
      </c>
      <c r="J154" s="23">
        <v>2.31E-4</v>
      </c>
      <c r="K154" s="23">
        <v>2.6999999999999999E-5</v>
      </c>
    </row>
    <row r="155" spans="1:11" ht="13.4" customHeight="1">
      <c r="A155" t="s">
        <v>91</v>
      </c>
      <c r="B155" t="s">
        <v>318</v>
      </c>
      <c r="C155" s="23">
        <v>5.1999999999999997E-5</v>
      </c>
      <c r="D155" s="23">
        <v>6.3E-5</v>
      </c>
      <c r="E155" s="23">
        <v>5.7000000000000003E-5</v>
      </c>
      <c r="F155" s="23">
        <v>4.8999999999999998E-5</v>
      </c>
      <c r="G155" s="23">
        <v>3.0000000000000001E-5</v>
      </c>
      <c r="H155" s="23">
        <v>4.6999999999999997E-5</v>
      </c>
      <c r="I155" s="23">
        <v>0</v>
      </c>
      <c r="J155" s="23">
        <v>0</v>
      </c>
      <c r="K155" s="23">
        <v>0</v>
      </c>
    </row>
    <row r="156" spans="1:11" ht="13.4" customHeight="1">
      <c r="A156" t="s">
        <v>92</v>
      </c>
      <c r="B156" t="s">
        <v>318</v>
      </c>
      <c r="C156" s="23">
        <v>1.1E-4</v>
      </c>
      <c r="D156" s="23">
        <v>8.2000000000000001E-5</v>
      </c>
      <c r="E156" s="23">
        <v>9.0000000000000006E-5</v>
      </c>
      <c r="F156" s="23">
        <v>2.2000000000000001E-4</v>
      </c>
      <c r="G156" s="23">
        <v>7.7000000000000001E-5</v>
      </c>
      <c r="H156" s="23">
        <v>4.6999999999999997E-5</v>
      </c>
      <c r="I156" s="23">
        <v>1.1E-5</v>
      </c>
      <c r="J156" s="23">
        <v>5.6800000000000004E-4</v>
      </c>
      <c r="K156" s="23">
        <v>1.1900000000000001E-4</v>
      </c>
    </row>
    <row r="157" spans="1:11" ht="13.4" customHeight="1">
      <c r="A157" t="s">
        <v>93</v>
      </c>
      <c r="B157" t="s">
        <v>318</v>
      </c>
      <c r="C157" s="23">
        <v>1.11E-4</v>
      </c>
      <c r="D157" s="23">
        <v>1.8200000000000001E-4</v>
      </c>
      <c r="E157" s="23">
        <v>9.8999999999999994E-5</v>
      </c>
      <c r="F157" s="23">
        <v>6.7000000000000002E-5</v>
      </c>
      <c r="G157" s="23">
        <v>1.22E-4</v>
      </c>
      <c r="H157" s="23">
        <v>4.1E-5</v>
      </c>
      <c r="I157" s="23">
        <v>1.9000000000000001E-5</v>
      </c>
      <c r="J157" s="23">
        <v>4.1E-5</v>
      </c>
      <c r="K157" s="23">
        <v>1.17E-4</v>
      </c>
    </row>
    <row r="158" spans="1:11" ht="13.4" customHeight="1">
      <c r="A158" t="s">
        <v>94</v>
      </c>
      <c r="B158" t="s">
        <v>318</v>
      </c>
      <c r="C158" s="23">
        <v>4.8999999999999998E-5</v>
      </c>
      <c r="D158" s="23">
        <v>6.0000000000000002E-5</v>
      </c>
      <c r="E158" s="23">
        <v>6.2000000000000003E-5</v>
      </c>
      <c r="F158" s="23">
        <v>4.1999999999999998E-5</v>
      </c>
      <c r="G158" s="23">
        <v>3.6000000000000001E-5</v>
      </c>
      <c r="H158" s="23">
        <v>2.5999999999999998E-5</v>
      </c>
      <c r="I158" s="23">
        <v>1.1E-5</v>
      </c>
      <c r="J158" s="23">
        <v>9.7E-5</v>
      </c>
      <c r="K158" s="23">
        <v>3.0000000000000001E-6</v>
      </c>
    </row>
    <row r="159" spans="1:11" ht="13.4" customHeight="1">
      <c r="A159" t="s">
        <v>95</v>
      </c>
      <c r="B159" t="s">
        <v>318</v>
      </c>
      <c r="C159" s="23">
        <v>-7.9999999999999996E-6</v>
      </c>
      <c r="D159" s="23">
        <v>-1.1E-5</v>
      </c>
      <c r="E159" s="23">
        <v>-6.0000000000000002E-6</v>
      </c>
      <c r="F159" s="23">
        <v>-3.9999999999999998E-6</v>
      </c>
      <c r="G159" s="23">
        <v>-2.5000000000000001E-5</v>
      </c>
      <c r="H159" s="23">
        <v>-5.0000000000000004E-6</v>
      </c>
      <c r="I159" s="23">
        <v>0</v>
      </c>
      <c r="J159" s="23">
        <v>0</v>
      </c>
      <c r="K159" s="23">
        <v>-9.9999999999999995E-7</v>
      </c>
    </row>
    <row r="160" spans="1:11" ht="13.4" customHeight="1">
      <c r="A160" t="s">
        <v>96</v>
      </c>
      <c r="B160" t="s">
        <v>318</v>
      </c>
      <c r="C160" s="23">
        <v>2.9E-4</v>
      </c>
      <c r="D160" s="23">
        <v>2.8200000000000002E-4</v>
      </c>
      <c r="E160" s="23">
        <v>2.3499999999999999E-4</v>
      </c>
      <c r="F160" s="23">
        <v>3.39E-4</v>
      </c>
      <c r="G160" s="23">
        <v>2.1599999999999999E-4</v>
      </c>
      <c r="H160" s="23">
        <v>4.2099999999999999E-4</v>
      </c>
      <c r="I160" s="23">
        <v>1.4899999999999999E-4</v>
      </c>
      <c r="J160" s="23">
        <v>1.45E-4</v>
      </c>
      <c r="K160" s="23">
        <v>1.4E-5</v>
      </c>
    </row>
    <row r="161" spans="1:11" ht="13.4" customHeight="1">
      <c r="A161" t="s">
        <v>97</v>
      </c>
      <c r="B161" t="s">
        <v>318</v>
      </c>
      <c r="C161" s="23">
        <v>3.4999999999999997E-5</v>
      </c>
      <c r="D161" s="23">
        <v>3.0000000000000001E-5</v>
      </c>
      <c r="E161" s="23">
        <v>5.0000000000000002E-5</v>
      </c>
      <c r="F161" s="23">
        <v>4.1E-5</v>
      </c>
      <c r="G161" s="23">
        <v>3.3000000000000003E-5</v>
      </c>
      <c r="H161" s="23">
        <v>2.4000000000000001E-5</v>
      </c>
      <c r="I161" s="23">
        <v>2.1999999999999999E-5</v>
      </c>
      <c r="J161" s="23">
        <v>2.8E-5</v>
      </c>
      <c r="K161" s="23">
        <v>5.0000000000000004E-6</v>
      </c>
    </row>
    <row r="162" spans="1:11" ht="13.4" customHeight="1">
      <c r="A162" t="s">
        <v>98</v>
      </c>
      <c r="B162" t="s">
        <v>318</v>
      </c>
      <c r="C162" s="23">
        <v>3.0000000000000001E-6</v>
      </c>
      <c r="D162" s="23">
        <v>1.9999999999999999E-6</v>
      </c>
      <c r="E162" s="23">
        <v>3.9999999999999998E-6</v>
      </c>
      <c r="F162" s="23">
        <v>1.9999999999999999E-6</v>
      </c>
      <c r="G162" s="23">
        <v>3.0000000000000001E-6</v>
      </c>
      <c r="H162" s="23">
        <v>3.9999999999999998E-6</v>
      </c>
      <c r="I162" s="23">
        <v>1.9999999999999999E-6</v>
      </c>
      <c r="J162" s="23">
        <v>0</v>
      </c>
      <c r="K162" s="23">
        <v>6.0000000000000002E-6</v>
      </c>
    </row>
    <row r="163" spans="1:11" ht="13.4" customHeight="1">
      <c r="A163" t="s">
        <v>99</v>
      </c>
      <c r="B163" t="s">
        <v>317</v>
      </c>
      <c r="C163" s="23">
        <v>1.4899999999999999E-4</v>
      </c>
      <c r="D163" s="23">
        <v>1.01E-4</v>
      </c>
      <c r="E163" s="23">
        <v>1.4200000000000001E-4</v>
      </c>
      <c r="F163" s="23">
        <v>2.3900000000000001E-4</v>
      </c>
      <c r="G163" s="23">
        <v>1.47E-4</v>
      </c>
      <c r="H163" s="23">
        <v>1.2999999999999999E-4</v>
      </c>
      <c r="I163" s="23">
        <v>4.1599999999999997E-4</v>
      </c>
      <c r="J163" s="23">
        <v>2.1800000000000001E-4</v>
      </c>
      <c r="K163" s="23">
        <v>5.1E-5</v>
      </c>
    </row>
    <row r="164" spans="1:11" ht="13.4" customHeight="1">
      <c r="A164" t="s">
        <v>100</v>
      </c>
      <c r="B164" t="s">
        <v>317</v>
      </c>
      <c r="C164" s="23">
        <v>7.7800000000000005E-4</v>
      </c>
      <c r="D164" s="23">
        <v>6.4800000000000003E-4</v>
      </c>
      <c r="E164" s="23">
        <v>9.1500000000000001E-4</v>
      </c>
      <c r="F164" s="23">
        <v>9.7000000000000005E-4</v>
      </c>
      <c r="G164" s="23">
        <v>1.273E-3</v>
      </c>
      <c r="H164" s="23">
        <v>4.3100000000000001E-4</v>
      </c>
      <c r="I164" s="23">
        <v>7.7499999999999997E-4</v>
      </c>
      <c r="J164" s="23">
        <v>7.6199999999999998E-4</v>
      </c>
      <c r="K164" s="23">
        <v>6.6500000000000001E-4</v>
      </c>
    </row>
    <row r="165" spans="1:11" ht="13.4" customHeight="1">
      <c r="A165" t="s">
        <v>101</v>
      </c>
      <c r="B165" t="s">
        <v>317</v>
      </c>
      <c r="C165" s="23">
        <v>7.8999999999999996E-5</v>
      </c>
      <c r="D165" s="23">
        <v>4.3999999999999999E-5</v>
      </c>
      <c r="E165" s="23">
        <v>1.1E-4</v>
      </c>
      <c r="F165" s="23">
        <v>6.8999999999999997E-5</v>
      </c>
      <c r="G165" s="23">
        <v>1.03E-4</v>
      </c>
      <c r="H165" s="23">
        <v>1.16E-4</v>
      </c>
      <c r="I165" s="23">
        <v>7.1000000000000005E-5</v>
      </c>
      <c r="J165" s="23">
        <v>6.7000000000000002E-5</v>
      </c>
      <c r="K165" s="23">
        <v>5.1E-5</v>
      </c>
    </row>
    <row r="166" spans="1:11" ht="13.4" customHeight="1">
      <c r="A166" t="s">
        <v>102</v>
      </c>
      <c r="B166" t="s">
        <v>317</v>
      </c>
      <c r="C166" s="23">
        <v>3.28E-4</v>
      </c>
      <c r="D166" s="23">
        <v>2.92E-4</v>
      </c>
      <c r="E166" s="23">
        <v>3.6299999999999999E-4</v>
      </c>
      <c r="F166" s="23">
        <v>3.3100000000000002E-4</v>
      </c>
      <c r="G166" s="23">
        <v>5.0299999999999997E-4</v>
      </c>
      <c r="H166" s="23">
        <v>2.8699999999999998E-4</v>
      </c>
      <c r="I166" s="23">
        <v>3.3500000000000001E-4</v>
      </c>
      <c r="J166" s="23">
        <v>9.2E-5</v>
      </c>
      <c r="K166" s="23">
        <v>4.35E-4</v>
      </c>
    </row>
    <row r="167" spans="1:11" ht="13.4" customHeight="1">
      <c r="A167" t="s">
        <v>103</v>
      </c>
      <c r="B167" t="s">
        <v>317</v>
      </c>
      <c r="C167" s="23">
        <v>1.25E-4</v>
      </c>
      <c r="D167" s="23">
        <v>1.18E-4</v>
      </c>
      <c r="E167" s="23">
        <v>1.2899999999999999E-4</v>
      </c>
      <c r="F167" s="23">
        <v>1.4799999999999999E-4</v>
      </c>
      <c r="G167" s="23">
        <v>2.05E-4</v>
      </c>
      <c r="H167" s="23">
        <v>9.0000000000000006E-5</v>
      </c>
      <c r="I167" s="23">
        <v>8.6000000000000003E-5</v>
      </c>
      <c r="J167" s="23">
        <v>6.8999999999999997E-5</v>
      </c>
      <c r="K167" s="23">
        <v>7.2000000000000002E-5</v>
      </c>
    </row>
    <row r="168" spans="1:11" ht="13.4" customHeight="1">
      <c r="A168" t="s">
        <v>104</v>
      </c>
      <c r="B168" t="s">
        <v>316</v>
      </c>
      <c r="C168" s="23">
        <v>8.6000000000000003E-5</v>
      </c>
      <c r="D168" s="23">
        <v>1E-4</v>
      </c>
      <c r="E168" s="23">
        <v>1.03E-4</v>
      </c>
      <c r="F168" s="23">
        <v>7.7000000000000001E-5</v>
      </c>
      <c r="G168" s="23">
        <v>7.1000000000000005E-5</v>
      </c>
      <c r="H168" s="23">
        <v>4.8000000000000001E-5</v>
      </c>
      <c r="I168" s="23">
        <v>9.2E-5</v>
      </c>
      <c r="J168" s="23">
        <v>4.5000000000000003E-5</v>
      </c>
      <c r="K168" s="23">
        <v>1.01E-4</v>
      </c>
    </row>
    <row r="169" spans="1:11" ht="13.4" customHeight="1">
      <c r="A169" t="s">
        <v>105</v>
      </c>
      <c r="B169" t="s">
        <v>316</v>
      </c>
      <c r="C169" s="23">
        <v>-5.1E-5</v>
      </c>
      <c r="D169" s="23">
        <v>-5.7000000000000003E-5</v>
      </c>
      <c r="E169" s="23">
        <v>-5.8E-5</v>
      </c>
      <c r="F169" s="23">
        <v>-4.8999999999999998E-5</v>
      </c>
      <c r="G169" s="23">
        <v>-5.0000000000000002E-5</v>
      </c>
      <c r="H169" s="23">
        <v>-2.8E-5</v>
      </c>
      <c r="I169" s="23">
        <v>-3.6000000000000001E-5</v>
      </c>
      <c r="J169" s="23">
        <v>-4.0000000000000003E-5</v>
      </c>
      <c r="K169" s="23">
        <v>-8.1000000000000004E-5</v>
      </c>
    </row>
    <row r="170" spans="1:11" ht="13.4" customHeight="1">
      <c r="A170" t="s">
        <v>106</v>
      </c>
      <c r="B170" t="s">
        <v>316</v>
      </c>
      <c r="C170" s="23">
        <v>6.6000000000000005E-5</v>
      </c>
      <c r="D170" s="23">
        <v>6.4999999999999994E-5</v>
      </c>
      <c r="E170" s="23">
        <v>6.7000000000000002E-5</v>
      </c>
      <c r="F170" s="23">
        <v>6.8999999999999997E-5</v>
      </c>
      <c r="G170" s="23">
        <v>6.2000000000000003E-5</v>
      </c>
      <c r="H170" s="23">
        <v>7.1000000000000005E-5</v>
      </c>
      <c r="I170" s="23">
        <v>4.6E-5</v>
      </c>
      <c r="J170" s="23">
        <v>6.6000000000000005E-5</v>
      </c>
      <c r="K170" s="23">
        <v>2.5999999999999998E-5</v>
      </c>
    </row>
    <row r="171" spans="1:11" ht="13.4" customHeight="1">
      <c r="A171" t="s">
        <v>107</v>
      </c>
      <c r="B171" t="s">
        <v>316</v>
      </c>
      <c r="C171" s="23">
        <v>1.5460000000000001E-3</v>
      </c>
      <c r="D171" s="23">
        <v>1.5380000000000001E-3</v>
      </c>
      <c r="E171" s="23">
        <v>1.655E-3</v>
      </c>
      <c r="F171" s="23">
        <v>1.639E-3</v>
      </c>
      <c r="G171" s="23">
        <v>1.7049999999999999E-3</v>
      </c>
      <c r="H171" s="23">
        <v>1.163E-3</v>
      </c>
      <c r="I171" s="23">
        <v>1.6429999999999999E-3</v>
      </c>
      <c r="J171" s="23">
        <v>1.681E-3</v>
      </c>
      <c r="K171" s="23">
        <v>1.794E-3</v>
      </c>
    </row>
    <row r="172" spans="1:11" ht="13.4" customHeight="1">
      <c r="A172" t="s">
        <v>108</v>
      </c>
      <c r="B172" t="s">
        <v>315</v>
      </c>
      <c r="C172" s="23">
        <v>2.3640000000000002E-3</v>
      </c>
      <c r="D172" s="23">
        <v>2.3609999999999998E-3</v>
      </c>
      <c r="E172" s="23">
        <v>2.6770000000000001E-3</v>
      </c>
      <c r="F172" s="23">
        <v>2.3379999999999998E-3</v>
      </c>
      <c r="G172" s="23">
        <v>2.7179999999999999E-3</v>
      </c>
      <c r="H172" s="23">
        <v>1.8519999999999999E-3</v>
      </c>
      <c r="I172" s="23">
        <v>2.715E-3</v>
      </c>
      <c r="J172" s="23">
        <v>2.0839999999999999E-3</v>
      </c>
      <c r="K172" s="23">
        <v>1.704E-3</v>
      </c>
    </row>
    <row r="173" spans="1:11" ht="13.4" customHeight="1">
      <c r="A173" t="s">
        <v>109</v>
      </c>
      <c r="B173" t="s">
        <v>314</v>
      </c>
      <c r="C173" s="23">
        <v>8.9400000000000005E-4</v>
      </c>
      <c r="D173" s="23">
        <v>9.4200000000000002E-4</v>
      </c>
      <c r="E173" s="23">
        <v>1.003E-3</v>
      </c>
      <c r="F173" s="23">
        <v>8.7799999999999998E-4</v>
      </c>
      <c r="G173" s="23">
        <v>1.034E-3</v>
      </c>
      <c r="H173" s="23">
        <v>6.1200000000000002E-4</v>
      </c>
      <c r="I173" s="23">
        <v>9.8299999999999993E-4</v>
      </c>
      <c r="J173" s="23">
        <v>7.0899999999999999E-4</v>
      </c>
      <c r="K173" s="23">
        <v>7.6800000000000002E-4</v>
      </c>
    </row>
    <row r="174" spans="1:11" ht="13.4" customHeight="1">
      <c r="A174" t="s">
        <v>110</v>
      </c>
      <c r="B174" t="s">
        <v>313</v>
      </c>
      <c r="C174" s="23">
        <v>8.0099999999999995E-4</v>
      </c>
      <c r="D174" s="23">
        <v>8.4099999999999995E-4</v>
      </c>
      <c r="E174" s="23">
        <v>6.2100000000000002E-4</v>
      </c>
      <c r="F174" s="23">
        <v>1.0269999999999999E-3</v>
      </c>
      <c r="G174" s="23">
        <v>9.3800000000000003E-4</v>
      </c>
      <c r="H174" s="23">
        <v>5.6999999999999998E-4</v>
      </c>
      <c r="I174" s="23">
        <v>1.2099999999999999E-3</v>
      </c>
      <c r="J174" s="23">
        <v>1.8749999999999999E-3</v>
      </c>
      <c r="K174" s="23">
        <v>5.0000000000000001E-4</v>
      </c>
    </row>
    <row r="175" spans="1:11" ht="13.4" customHeight="1">
      <c r="A175" t="s">
        <v>111</v>
      </c>
      <c r="B175" t="s">
        <v>313</v>
      </c>
      <c r="C175" s="23">
        <v>7.36E-4</v>
      </c>
      <c r="D175" s="23">
        <v>8.1999999999999998E-4</v>
      </c>
      <c r="E175" s="23">
        <v>6.8800000000000003E-4</v>
      </c>
      <c r="F175" s="23">
        <v>7.9799999999999999E-4</v>
      </c>
      <c r="G175" s="23">
        <v>8.6600000000000002E-4</v>
      </c>
      <c r="H175" s="23">
        <v>5.1599999999999997E-4</v>
      </c>
      <c r="I175" s="23">
        <v>7.4399999999999998E-4</v>
      </c>
      <c r="J175" s="23">
        <v>7.0200000000000004E-4</v>
      </c>
      <c r="K175" s="23">
        <v>6.6100000000000002E-4</v>
      </c>
    </row>
    <row r="176" spans="1:11" ht="13.4" customHeight="1">
      <c r="A176" t="s">
        <v>112</v>
      </c>
      <c r="B176" t="s">
        <v>312</v>
      </c>
      <c r="C176" s="23">
        <v>1.0529999999999999E-3</v>
      </c>
      <c r="D176" s="23">
        <v>1.021E-3</v>
      </c>
      <c r="E176" s="23">
        <v>1.0939999999999999E-3</v>
      </c>
      <c r="F176" s="23">
        <v>1.1670000000000001E-3</v>
      </c>
      <c r="G176" s="23">
        <v>1.25E-3</v>
      </c>
      <c r="H176" s="23">
        <v>8.9800000000000004E-4</v>
      </c>
      <c r="I176" s="23">
        <v>1.276E-3</v>
      </c>
      <c r="J176" s="23">
        <v>7.8200000000000003E-4</v>
      </c>
      <c r="K176" s="23">
        <v>5.9400000000000002E-4</v>
      </c>
    </row>
    <row r="177" spans="1:11" ht="13.4" customHeight="1">
      <c r="A177" t="s">
        <v>113</v>
      </c>
      <c r="B177" t="s">
        <v>312</v>
      </c>
      <c r="C177" s="23">
        <v>3.9599999999999998E-4</v>
      </c>
      <c r="D177" s="23">
        <v>4.0400000000000001E-4</v>
      </c>
      <c r="E177" s="23">
        <v>3.0400000000000002E-4</v>
      </c>
      <c r="F177" s="23">
        <v>4.28E-4</v>
      </c>
      <c r="G177" s="23">
        <v>1.17E-4</v>
      </c>
      <c r="H177" s="23">
        <v>6.8800000000000003E-4</v>
      </c>
      <c r="I177" s="23">
        <v>8.7999999999999998E-5</v>
      </c>
      <c r="J177" s="23">
        <v>9.7999999999999997E-5</v>
      </c>
      <c r="K177" s="23">
        <v>6.7999999999999999E-5</v>
      </c>
    </row>
    <row r="178" spans="1:11" ht="13.4" customHeight="1">
      <c r="A178" t="s">
        <v>114</v>
      </c>
      <c r="B178" t="s">
        <v>312</v>
      </c>
      <c r="C178" s="23">
        <v>1.92E-4</v>
      </c>
      <c r="D178" s="23">
        <v>1.74E-4</v>
      </c>
      <c r="E178" s="23">
        <v>1.34E-4</v>
      </c>
      <c r="F178" s="23">
        <v>2.3000000000000001E-4</v>
      </c>
      <c r="G178" s="23">
        <v>2.6899999999999998E-4</v>
      </c>
      <c r="H178" s="23">
        <v>2.02E-4</v>
      </c>
      <c r="I178" s="23">
        <v>6.3199999999999997E-4</v>
      </c>
      <c r="J178" s="23">
        <v>3.9599999999999998E-4</v>
      </c>
      <c r="K178" s="23">
        <v>2.5999999999999998E-5</v>
      </c>
    </row>
    <row r="179" spans="1:11" ht="13.4" customHeight="1">
      <c r="A179" t="s">
        <v>115</v>
      </c>
      <c r="B179" t="s">
        <v>312</v>
      </c>
      <c r="C179" s="23">
        <v>1.5100000000000001E-4</v>
      </c>
      <c r="D179" s="23">
        <v>1.9100000000000001E-4</v>
      </c>
      <c r="E179" s="23">
        <v>1.1400000000000001E-4</v>
      </c>
      <c r="F179" s="23">
        <v>1.7799999999999999E-4</v>
      </c>
      <c r="G179" s="23">
        <v>1.1900000000000001E-4</v>
      </c>
      <c r="H179" s="23">
        <v>1.21E-4</v>
      </c>
      <c r="I179" s="23">
        <v>6.3E-5</v>
      </c>
      <c r="J179" s="23">
        <v>2.41E-4</v>
      </c>
      <c r="K179" s="23">
        <v>4.6999999999999997E-5</v>
      </c>
    </row>
    <row r="180" spans="1:11" ht="13.4" customHeight="1">
      <c r="A180" t="s">
        <v>116</v>
      </c>
      <c r="B180" t="s">
        <v>312</v>
      </c>
      <c r="C180" s="23">
        <v>2.1699999999999999E-4</v>
      </c>
      <c r="D180" s="23">
        <v>2.3800000000000001E-4</v>
      </c>
      <c r="E180" s="23">
        <v>2.8299999999999999E-4</v>
      </c>
      <c r="F180" s="23">
        <v>1.95E-4</v>
      </c>
      <c r="G180" s="23">
        <v>1.8699999999999999E-4</v>
      </c>
      <c r="H180" s="23">
        <v>1.26E-4</v>
      </c>
      <c r="I180" s="23">
        <v>2.2000000000000001E-4</v>
      </c>
      <c r="J180" s="23">
        <v>9.3999999999999994E-5</v>
      </c>
      <c r="K180" s="23">
        <v>1.3300000000000001E-4</v>
      </c>
    </row>
    <row r="181" spans="1:11" ht="13.4" customHeight="1">
      <c r="A181" t="s">
        <v>117</v>
      </c>
      <c r="B181" t="s">
        <v>312</v>
      </c>
      <c r="C181" s="23">
        <v>1.0529999999999999E-3</v>
      </c>
      <c r="D181" s="23">
        <v>1.1820000000000001E-3</v>
      </c>
      <c r="E181" s="23">
        <v>1.1249999999999999E-3</v>
      </c>
      <c r="F181" s="23">
        <v>1.157E-3</v>
      </c>
      <c r="G181" s="23">
        <v>7.8700000000000005E-4</v>
      </c>
      <c r="H181" s="23">
        <v>7.7899999999999996E-4</v>
      </c>
      <c r="I181" s="23">
        <v>6.2699999999999995E-4</v>
      </c>
      <c r="J181" s="23">
        <v>8.4599999999999996E-4</v>
      </c>
      <c r="K181" s="23">
        <v>4.0200000000000001E-4</v>
      </c>
    </row>
    <row r="182" spans="1:11" ht="13.4" customHeight="1">
      <c r="A182" t="s">
        <v>118</v>
      </c>
      <c r="B182" t="s">
        <v>311</v>
      </c>
      <c r="C182" s="23">
        <v>8.8999999999999995E-5</v>
      </c>
      <c r="D182" s="23">
        <v>1.45E-4</v>
      </c>
      <c r="E182" s="23">
        <v>9.6000000000000002E-5</v>
      </c>
      <c r="F182" s="23">
        <v>4.1999999999999998E-5</v>
      </c>
      <c r="G182" s="23">
        <v>4.6E-5</v>
      </c>
      <c r="H182" s="23">
        <v>2.5999999999999998E-5</v>
      </c>
      <c r="I182" s="23">
        <v>1.22E-4</v>
      </c>
      <c r="J182" s="23">
        <v>1.0000000000000001E-5</v>
      </c>
      <c r="K182" s="23">
        <v>1.6100000000000001E-4</v>
      </c>
    </row>
    <row r="183" spans="1:11" ht="13.4" customHeight="1">
      <c r="A183" t="s">
        <v>119</v>
      </c>
      <c r="B183" t="s">
        <v>311</v>
      </c>
      <c r="C183" s="23">
        <v>5.5999999999999999E-5</v>
      </c>
      <c r="D183" s="23">
        <v>8.6000000000000003E-5</v>
      </c>
      <c r="E183" s="23">
        <v>5.7000000000000003E-5</v>
      </c>
      <c r="F183" s="23">
        <v>4.3999999999999999E-5</v>
      </c>
      <c r="G183" s="23">
        <v>5.0000000000000002E-5</v>
      </c>
      <c r="H183" s="23">
        <v>1.5E-5</v>
      </c>
      <c r="I183" s="23">
        <v>3.4E-5</v>
      </c>
      <c r="J183" s="23">
        <v>2.6999999999999999E-5</v>
      </c>
      <c r="K183" s="23">
        <v>2.0999999999999999E-5</v>
      </c>
    </row>
    <row r="184" spans="1:11" ht="13.4" customHeight="1">
      <c r="A184" t="s">
        <v>120</v>
      </c>
      <c r="B184" t="s">
        <v>311</v>
      </c>
      <c r="C184" s="23">
        <v>1.05E-4</v>
      </c>
      <c r="D184" s="23">
        <v>1.7799999999999999E-4</v>
      </c>
      <c r="E184" s="23">
        <v>7.3999999999999996E-5</v>
      </c>
      <c r="F184" s="23">
        <v>5.7000000000000003E-5</v>
      </c>
      <c r="G184" s="23">
        <v>8.2000000000000001E-5</v>
      </c>
      <c r="H184" s="23">
        <v>6.2000000000000003E-5</v>
      </c>
      <c r="I184" s="23">
        <v>1.65E-4</v>
      </c>
      <c r="J184" s="23">
        <v>5.3999999999999998E-5</v>
      </c>
      <c r="K184" s="23">
        <v>1.13E-4</v>
      </c>
    </row>
    <row r="185" spans="1:11" ht="13.4" customHeight="1">
      <c r="A185" t="s">
        <v>121</v>
      </c>
      <c r="B185" t="s">
        <v>311</v>
      </c>
      <c r="C185" s="23">
        <v>2.5900000000000001E-4</v>
      </c>
      <c r="D185" s="23">
        <v>4.0200000000000001E-4</v>
      </c>
      <c r="E185" s="23">
        <v>2.6899999999999998E-4</v>
      </c>
      <c r="F185" s="23">
        <v>1.5300000000000001E-4</v>
      </c>
      <c r="G185" s="23">
        <v>1.9799999999999999E-4</v>
      </c>
      <c r="H185" s="23">
        <v>1.03E-4</v>
      </c>
      <c r="I185" s="23">
        <v>2.6600000000000001E-4</v>
      </c>
      <c r="J185" s="23">
        <v>2.5999999999999998E-5</v>
      </c>
      <c r="K185" s="23">
        <v>3.3E-4</v>
      </c>
    </row>
    <row r="186" spans="1:11" ht="13.4" customHeight="1">
      <c r="A186" t="s">
        <v>122</v>
      </c>
      <c r="B186" t="s">
        <v>311</v>
      </c>
      <c r="C186" s="23">
        <v>4.28E-4</v>
      </c>
      <c r="D186" s="23">
        <v>5.0000000000000001E-4</v>
      </c>
      <c r="E186" s="23">
        <v>6.6799999999999997E-4</v>
      </c>
      <c r="F186" s="23">
        <v>2.2599999999999999E-4</v>
      </c>
      <c r="G186" s="23">
        <v>3.9100000000000002E-4</v>
      </c>
      <c r="H186" s="23">
        <v>1.6100000000000001E-4</v>
      </c>
      <c r="I186" s="23">
        <v>6.0800000000000003E-4</v>
      </c>
      <c r="J186" s="23">
        <v>7.2999999999999999E-5</v>
      </c>
      <c r="K186" s="23">
        <v>5.5500000000000005E-4</v>
      </c>
    </row>
    <row r="187" spans="1:11" ht="13.4" customHeight="1">
      <c r="A187" t="s">
        <v>123</v>
      </c>
      <c r="B187" t="s">
        <v>311</v>
      </c>
      <c r="C187" s="23">
        <v>4.1E-5</v>
      </c>
      <c r="D187" s="23">
        <v>2.5999999999999998E-5</v>
      </c>
      <c r="E187" s="23">
        <v>4.6E-5</v>
      </c>
      <c r="F187" s="23">
        <v>3.4999999999999997E-5</v>
      </c>
      <c r="G187" s="23">
        <v>3.8999999999999999E-5</v>
      </c>
      <c r="H187" s="23">
        <v>2.0000000000000002E-5</v>
      </c>
      <c r="I187" s="23">
        <v>1.7899999999999999E-4</v>
      </c>
      <c r="J187" s="23">
        <v>2.3E-5</v>
      </c>
      <c r="K187" s="23">
        <v>3.39E-4</v>
      </c>
    </row>
    <row r="188" spans="1:11" ht="13.4" customHeight="1">
      <c r="A188" t="s">
        <v>124</v>
      </c>
      <c r="B188" t="s">
        <v>310</v>
      </c>
      <c r="C188" s="23">
        <v>2.3189999999999999E-3</v>
      </c>
      <c r="D188" s="23">
        <v>3.0860000000000002E-3</v>
      </c>
      <c r="E188" s="23">
        <v>2.9919999999999999E-3</v>
      </c>
      <c r="F188" s="23">
        <v>1.469E-3</v>
      </c>
      <c r="G188" s="23">
        <v>2.2859999999999998E-3</v>
      </c>
      <c r="H188" s="23">
        <v>1.127E-3</v>
      </c>
      <c r="I188" s="23">
        <v>1.5900000000000001E-3</v>
      </c>
      <c r="J188" s="23">
        <v>7.5799999999999999E-4</v>
      </c>
      <c r="K188" s="23">
        <v>7.0500000000000001E-4</v>
      </c>
    </row>
    <row r="189" spans="1:11" ht="13.4" customHeight="1">
      <c r="A189" t="s">
        <v>125</v>
      </c>
      <c r="B189" t="s">
        <v>310</v>
      </c>
      <c r="C189" s="23">
        <v>1.37E-4</v>
      </c>
      <c r="D189" s="23">
        <v>1.6699999999999999E-4</v>
      </c>
      <c r="E189" s="23">
        <v>1.5699999999999999E-4</v>
      </c>
      <c r="F189" s="23">
        <v>1.35E-4</v>
      </c>
      <c r="G189" s="23">
        <v>1.2300000000000001E-4</v>
      </c>
      <c r="H189" s="23">
        <v>6.9999999999999994E-5</v>
      </c>
      <c r="I189" s="23">
        <v>9.8999999999999994E-5</v>
      </c>
      <c r="J189" s="23">
        <v>5.3999999999999998E-5</v>
      </c>
      <c r="K189" s="23">
        <v>7.2000000000000002E-5</v>
      </c>
    </row>
    <row r="190" spans="1:11" ht="13.4" customHeight="1">
      <c r="A190" t="s">
        <v>126</v>
      </c>
      <c r="B190" t="s">
        <v>310</v>
      </c>
      <c r="C190" s="23">
        <v>8.9700000000000001E-4</v>
      </c>
      <c r="D190" s="23">
        <v>1.273E-3</v>
      </c>
      <c r="E190" s="23">
        <v>9.3199999999999999E-4</v>
      </c>
      <c r="F190" s="23">
        <v>7.3099999999999999E-4</v>
      </c>
      <c r="G190" s="23">
        <v>5.9299999999999999E-4</v>
      </c>
      <c r="H190" s="23">
        <v>4.7899999999999999E-4</v>
      </c>
      <c r="I190" s="23">
        <v>5.2899999999999996E-4</v>
      </c>
      <c r="J190" s="23">
        <v>2.7E-4</v>
      </c>
      <c r="K190" s="23">
        <v>6.6100000000000002E-4</v>
      </c>
    </row>
    <row r="191" spans="1:11" ht="13.4" customHeight="1">
      <c r="A191" t="s">
        <v>127</v>
      </c>
      <c r="B191" t="s">
        <v>309</v>
      </c>
      <c r="C191" s="23">
        <v>3.4499999999999998E-4</v>
      </c>
      <c r="D191" s="23">
        <v>4.0499999999999998E-4</v>
      </c>
      <c r="E191" s="23">
        <v>3.0299999999999999E-4</v>
      </c>
      <c r="F191" s="23">
        <v>4.3399999999999998E-4</v>
      </c>
      <c r="G191" s="23">
        <v>2.2000000000000001E-4</v>
      </c>
      <c r="H191" s="23">
        <v>2.7900000000000001E-4</v>
      </c>
      <c r="I191" s="23">
        <v>1.6100000000000001E-4</v>
      </c>
      <c r="J191" s="23">
        <v>1.92E-4</v>
      </c>
      <c r="K191" s="23">
        <v>9.7999999999999997E-5</v>
      </c>
    </row>
    <row r="192" spans="1:11" ht="13.4" customHeight="1">
      <c r="A192" t="s">
        <v>128</v>
      </c>
      <c r="B192" t="s">
        <v>309</v>
      </c>
      <c r="C192" s="23">
        <v>2.0179999999999998E-3</v>
      </c>
      <c r="D192" s="23">
        <v>2.1549999999999998E-3</v>
      </c>
      <c r="E192" s="23">
        <v>2.1979999999999999E-3</v>
      </c>
      <c r="F192" s="23">
        <v>1.9989999999999999E-3</v>
      </c>
      <c r="G192" s="23">
        <v>2.369E-3</v>
      </c>
      <c r="H192" s="23">
        <v>1.3619999999999999E-3</v>
      </c>
      <c r="I192" s="23">
        <v>2.2569999999999999E-3</v>
      </c>
      <c r="J192" s="23">
        <v>1.7149999999999999E-3</v>
      </c>
      <c r="K192" s="23">
        <v>1.7899999999999999E-3</v>
      </c>
    </row>
    <row r="193" spans="1:11" ht="13.4" customHeight="1">
      <c r="A193" t="s">
        <v>129</v>
      </c>
      <c r="B193" t="s">
        <v>309</v>
      </c>
      <c r="C193" s="23">
        <v>1.0950000000000001E-3</v>
      </c>
      <c r="D193" s="23">
        <v>1.712E-3</v>
      </c>
      <c r="E193" s="23">
        <v>1.1429999999999999E-3</v>
      </c>
      <c r="F193" s="23">
        <v>9.0799999999999995E-4</v>
      </c>
      <c r="G193" s="23">
        <v>4.6000000000000001E-4</v>
      </c>
      <c r="H193" s="23">
        <v>4.1300000000000001E-4</v>
      </c>
      <c r="I193" s="23">
        <v>2.8299999999999999E-4</v>
      </c>
      <c r="J193" s="23">
        <v>2.24E-4</v>
      </c>
      <c r="K193" s="23">
        <v>5.1900000000000004E-4</v>
      </c>
    </row>
    <row r="194" spans="1:11" ht="13.4" customHeight="1">
      <c r="A194" t="s">
        <v>130</v>
      </c>
      <c r="B194" t="s">
        <v>308</v>
      </c>
      <c r="C194" s="23">
        <v>2.5339999999999998E-3</v>
      </c>
      <c r="D194" s="23">
        <v>2.8700000000000002E-3</v>
      </c>
      <c r="E194" s="23">
        <v>2.8419999999999999E-3</v>
      </c>
      <c r="F194" s="23">
        <v>2.2409999999999999E-3</v>
      </c>
      <c r="G194" s="23">
        <v>1.9849999999999998E-3</v>
      </c>
      <c r="H194" s="23">
        <v>2.0339999999999998E-3</v>
      </c>
      <c r="I194" s="23">
        <v>1.3110000000000001E-3</v>
      </c>
      <c r="J194" s="23">
        <v>1.885E-3</v>
      </c>
      <c r="K194" s="23">
        <v>2.9789999999999999E-3</v>
      </c>
    </row>
    <row r="195" spans="1:11" ht="13.4" customHeight="1">
      <c r="A195" t="s">
        <v>131</v>
      </c>
      <c r="B195" t="s">
        <v>308</v>
      </c>
      <c r="C195" s="23">
        <v>5.3899999999999998E-4</v>
      </c>
      <c r="D195" s="23">
        <v>7.5199999999999996E-4</v>
      </c>
      <c r="E195" s="23">
        <v>6.7400000000000001E-4</v>
      </c>
      <c r="F195" s="23">
        <v>3.4000000000000002E-4</v>
      </c>
      <c r="G195" s="23">
        <v>3.1399999999999999E-4</v>
      </c>
      <c r="H195" s="23">
        <v>2.1000000000000001E-4</v>
      </c>
      <c r="I195" s="23">
        <v>1.16E-4</v>
      </c>
      <c r="J195" s="23">
        <v>2.5399999999999999E-4</v>
      </c>
      <c r="K195" s="23">
        <v>1.0579999999999999E-3</v>
      </c>
    </row>
    <row r="196" spans="1:11" ht="13.4" customHeight="1">
      <c r="A196" t="s">
        <v>132</v>
      </c>
      <c r="B196" t="s">
        <v>307</v>
      </c>
      <c r="C196" s="23">
        <v>1.629E-3</v>
      </c>
      <c r="D196" s="23">
        <v>2.0209999999999998E-3</v>
      </c>
      <c r="E196" s="23">
        <v>1.81E-3</v>
      </c>
      <c r="F196" s="23">
        <v>1.467E-3</v>
      </c>
      <c r="G196" s="23">
        <v>1.2999999999999999E-3</v>
      </c>
      <c r="H196" s="23">
        <v>1.0009999999999999E-3</v>
      </c>
      <c r="I196" s="23">
        <v>8.1499999999999997E-4</v>
      </c>
      <c r="J196" s="23">
        <v>8.5599999999999999E-4</v>
      </c>
      <c r="K196" s="23">
        <v>1.547E-3</v>
      </c>
    </row>
    <row r="197" spans="1:11" ht="13.4" customHeight="1">
      <c r="A197" t="s">
        <v>133</v>
      </c>
      <c r="B197" t="s">
        <v>307</v>
      </c>
      <c r="C197" s="23">
        <v>3.01E-4</v>
      </c>
      <c r="D197" s="23">
        <v>3.4000000000000002E-4</v>
      </c>
      <c r="E197" s="23">
        <v>3.7800000000000003E-4</v>
      </c>
      <c r="F197" s="23">
        <v>2.2900000000000001E-4</v>
      </c>
      <c r="G197" s="23">
        <v>3.1799999999999998E-4</v>
      </c>
      <c r="H197" s="23">
        <v>2.0100000000000001E-4</v>
      </c>
      <c r="I197" s="23">
        <v>1.65E-4</v>
      </c>
      <c r="J197" s="23">
        <v>2.1000000000000001E-4</v>
      </c>
      <c r="K197" s="23">
        <v>2.8299999999999999E-4</v>
      </c>
    </row>
    <row r="198" spans="1:11" ht="13.4" customHeight="1">
      <c r="A198" t="s">
        <v>134</v>
      </c>
      <c r="B198" t="s">
        <v>306</v>
      </c>
      <c r="C198" s="23">
        <v>1.725E-3</v>
      </c>
      <c r="D198" s="23">
        <v>1.4610000000000001E-3</v>
      </c>
      <c r="E198" s="23">
        <v>1.6559999999999999E-3</v>
      </c>
      <c r="F198" s="23">
        <v>1.5870000000000001E-3</v>
      </c>
      <c r="G198" s="23">
        <v>1.7730000000000001E-3</v>
      </c>
      <c r="H198" s="23">
        <v>1.0480000000000001E-3</v>
      </c>
      <c r="I198" s="23">
        <v>2.5929999999999998E-3</v>
      </c>
      <c r="J198" s="23">
        <v>3.392E-3</v>
      </c>
      <c r="K198" s="23">
        <v>1.1542999999999999E-2</v>
      </c>
    </row>
    <row r="199" spans="1:11" ht="13.4" customHeight="1">
      <c r="A199" t="s">
        <v>135</v>
      </c>
      <c r="B199" t="s">
        <v>306</v>
      </c>
      <c r="C199" s="23">
        <v>5.6800000000000004E-4</v>
      </c>
      <c r="D199" s="23">
        <v>4.9799999999999996E-4</v>
      </c>
      <c r="E199" s="23">
        <v>5.6300000000000002E-4</v>
      </c>
      <c r="F199" s="23">
        <v>5.6700000000000001E-4</v>
      </c>
      <c r="G199" s="23">
        <v>7.0500000000000001E-4</v>
      </c>
      <c r="H199" s="23">
        <v>3.8499999999999998E-4</v>
      </c>
      <c r="I199" s="23">
        <v>7.6000000000000004E-4</v>
      </c>
      <c r="J199" s="23">
        <v>1.0430000000000001E-3</v>
      </c>
      <c r="K199" s="23">
        <v>2.323E-3</v>
      </c>
    </row>
    <row r="200" spans="1:11" ht="13.4" customHeight="1">
      <c r="A200" t="s">
        <v>136</v>
      </c>
      <c r="B200" t="s">
        <v>306</v>
      </c>
      <c r="C200" s="23">
        <v>6.02E-4</v>
      </c>
      <c r="D200" s="23">
        <v>5.0100000000000003E-4</v>
      </c>
      <c r="E200" s="23">
        <v>6.7599999999999995E-4</v>
      </c>
      <c r="F200" s="23">
        <v>6.1200000000000002E-4</v>
      </c>
      <c r="G200" s="23">
        <v>6.87E-4</v>
      </c>
      <c r="H200" s="23">
        <v>5.3399999999999997E-4</v>
      </c>
      <c r="I200" s="23">
        <v>7.3499999999999998E-4</v>
      </c>
      <c r="J200" s="23">
        <v>1.121E-3</v>
      </c>
      <c r="K200" s="23">
        <v>1.098E-3</v>
      </c>
    </row>
    <row r="201" spans="1:11" ht="13.4" customHeight="1">
      <c r="A201" t="s">
        <v>137</v>
      </c>
      <c r="B201" t="s">
        <v>305</v>
      </c>
      <c r="C201" s="23">
        <v>1.5009999999999999E-3</v>
      </c>
      <c r="D201" s="23">
        <v>1.474E-3</v>
      </c>
      <c r="E201" s="23">
        <v>1.5039999999999999E-3</v>
      </c>
      <c r="F201" s="23">
        <v>1.6490000000000001E-3</v>
      </c>
      <c r="G201" s="23">
        <v>1.9940000000000001E-3</v>
      </c>
      <c r="H201" s="23">
        <v>1.1230000000000001E-3</v>
      </c>
      <c r="I201" s="23">
        <v>1.946E-3</v>
      </c>
      <c r="J201" s="23">
        <v>1.8710000000000001E-3</v>
      </c>
      <c r="K201" s="23">
        <v>1.33E-3</v>
      </c>
    </row>
    <row r="202" spans="1:11" ht="13.4" customHeight="1">
      <c r="A202" t="s">
        <v>138</v>
      </c>
      <c r="B202" t="s">
        <v>305</v>
      </c>
      <c r="C202" s="23">
        <v>1.1540000000000001E-3</v>
      </c>
      <c r="D202" s="23">
        <v>1.1689999999999999E-3</v>
      </c>
      <c r="E202" s="23">
        <v>1.3370000000000001E-3</v>
      </c>
      <c r="F202" s="23">
        <v>1.0629999999999999E-3</v>
      </c>
      <c r="G202" s="23">
        <v>1.449E-3</v>
      </c>
      <c r="H202" s="23">
        <v>7.0399999999999998E-4</v>
      </c>
      <c r="I202" s="23">
        <v>1.374E-3</v>
      </c>
      <c r="J202" s="23">
        <v>9.3999999999999997E-4</v>
      </c>
      <c r="K202" s="23">
        <v>2.153E-3</v>
      </c>
    </row>
    <row r="203" spans="1:11" ht="13.4" customHeight="1">
      <c r="A203" t="s">
        <v>139</v>
      </c>
      <c r="B203" t="s">
        <v>304</v>
      </c>
      <c r="C203" s="23">
        <v>1.3300000000000001E-4</v>
      </c>
      <c r="D203" s="23">
        <v>1.27E-4</v>
      </c>
      <c r="E203" s="23">
        <v>1.5100000000000001E-4</v>
      </c>
      <c r="F203" s="23">
        <v>1.3300000000000001E-4</v>
      </c>
      <c r="G203" s="23">
        <v>1.66E-4</v>
      </c>
      <c r="H203" s="23">
        <v>9.6000000000000002E-5</v>
      </c>
      <c r="I203" s="23">
        <v>1.13E-4</v>
      </c>
      <c r="J203" s="23">
        <v>1.5300000000000001E-4</v>
      </c>
      <c r="K203" s="23">
        <v>1.9000000000000001E-4</v>
      </c>
    </row>
    <row r="204" spans="1:11" ht="13.4" customHeight="1">
      <c r="A204" t="s">
        <v>140</v>
      </c>
      <c r="B204" t="s">
        <v>304</v>
      </c>
      <c r="C204" s="23">
        <v>1.8710000000000001E-3</v>
      </c>
      <c r="D204" s="23">
        <v>1.6199999999999999E-3</v>
      </c>
      <c r="E204" s="23">
        <v>1.9789999999999999E-3</v>
      </c>
      <c r="F204" s="23">
        <v>2.1180000000000001E-3</v>
      </c>
      <c r="G204" s="23">
        <v>2.5639999999999999E-3</v>
      </c>
      <c r="H204" s="23">
        <v>1.4430000000000001E-3</v>
      </c>
      <c r="I204" s="23">
        <v>2.8900000000000002E-3</v>
      </c>
      <c r="J204" s="23">
        <v>2.245E-3</v>
      </c>
      <c r="K204" s="23">
        <v>2.5089999999999999E-3</v>
      </c>
    </row>
    <row r="205" spans="1:11" ht="13.4" customHeight="1">
      <c r="A205" t="s">
        <v>141</v>
      </c>
      <c r="B205" t="s">
        <v>304</v>
      </c>
      <c r="C205" s="23">
        <v>1.761E-3</v>
      </c>
      <c r="D205" s="23">
        <v>1.681E-3</v>
      </c>
      <c r="E205" s="23">
        <v>1.916E-3</v>
      </c>
      <c r="F205" s="23">
        <v>1.7359999999999999E-3</v>
      </c>
      <c r="G205" s="23">
        <v>2.5950000000000001E-3</v>
      </c>
      <c r="H205" s="23">
        <v>1.207E-3</v>
      </c>
      <c r="I205" s="23">
        <v>3.3700000000000002E-3</v>
      </c>
      <c r="J205" s="23">
        <v>1.7080000000000001E-3</v>
      </c>
      <c r="K205" s="23">
        <v>1.9870000000000001E-3</v>
      </c>
    </row>
    <row r="206" spans="1:11" ht="13.4" customHeight="1">
      <c r="A206" t="s">
        <v>142</v>
      </c>
      <c r="B206" t="s">
        <v>303</v>
      </c>
      <c r="C206" s="23">
        <v>1.21E-4</v>
      </c>
      <c r="D206" s="23">
        <v>1.46E-4</v>
      </c>
      <c r="E206" s="23">
        <v>1.54E-4</v>
      </c>
      <c r="F206" s="23">
        <v>7.8999999999999996E-5</v>
      </c>
      <c r="G206" s="23">
        <v>8.5000000000000006E-5</v>
      </c>
      <c r="H206" s="23">
        <v>4.8999999999999998E-5</v>
      </c>
      <c r="I206" s="23">
        <v>2.1800000000000001E-4</v>
      </c>
      <c r="J206" s="23">
        <v>2.5399999999999999E-4</v>
      </c>
      <c r="K206" s="23">
        <v>2.14E-4</v>
      </c>
    </row>
    <row r="207" spans="1:11" ht="13.4" customHeight="1">
      <c r="A207" t="s">
        <v>143</v>
      </c>
      <c r="B207" t="s">
        <v>303</v>
      </c>
      <c r="C207" s="23">
        <v>1.35E-4</v>
      </c>
      <c r="D207" s="23">
        <v>1.16E-4</v>
      </c>
      <c r="E207" s="23">
        <v>2.0000000000000001E-4</v>
      </c>
      <c r="F207" s="23">
        <v>1.36E-4</v>
      </c>
      <c r="G207" s="23">
        <v>1.2899999999999999E-4</v>
      </c>
      <c r="H207" s="23">
        <v>7.7999999999999999E-5</v>
      </c>
      <c r="I207" s="23">
        <v>1.17E-4</v>
      </c>
      <c r="J207" s="23">
        <v>1.11E-4</v>
      </c>
      <c r="K207" s="23">
        <v>1.15E-4</v>
      </c>
    </row>
    <row r="208" spans="1:11" ht="13.4" customHeight="1">
      <c r="A208" t="s">
        <v>144</v>
      </c>
      <c r="B208" t="s">
        <v>303</v>
      </c>
      <c r="C208" s="23">
        <v>4.0000000000000003E-5</v>
      </c>
      <c r="D208" s="23">
        <v>3.6000000000000001E-5</v>
      </c>
      <c r="E208" s="23">
        <v>5.3000000000000001E-5</v>
      </c>
      <c r="F208" s="23">
        <v>4.1999999999999998E-5</v>
      </c>
      <c r="G208" s="23">
        <v>2.3E-5</v>
      </c>
      <c r="H208" s="23">
        <v>3.1999999999999999E-5</v>
      </c>
      <c r="I208" s="23">
        <v>4.0000000000000003E-5</v>
      </c>
      <c r="J208" s="23">
        <v>8.8999999999999995E-5</v>
      </c>
      <c r="K208" s="23">
        <v>6.9999999999999999E-6</v>
      </c>
    </row>
    <row r="209" spans="1:11" ht="13.4" customHeight="1">
      <c r="A209" t="s">
        <v>145</v>
      </c>
      <c r="B209" t="s">
        <v>302</v>
      </c>
      <c r="C209" s="23">
        <v>2.61E-4</v>
      </c>
      <c r="D209" s="23">
        <v>2.5700000000000001E-4</v>
      </c>
      <c r="E209" s="23">
        <v>2.7399999999999999E-4</v>
      </c>
      <c r="F209" s="23">
        <v>2.8600000000000001E-4</v>
      </c>
      <c r="G209" s="23">
        <v>3.01E-4</v>
      </c>
      <c r="H209" s="23">
        <v>2.1599999999999999E-4</v>
      </c>
      <c r="I209" s="23">
        <v>2.3699999999999999E-4</v>
      </c>
      <c r="J209" s="23">
        <v>2.3900000000000001E-4</v>
      </c>
      <c r="K209" s="23">
        <v>2.04E-4</v>
      </c>
    </row>
    <row r="210" spans="1:11" ht="13.4" customHeight="1">
      <c r="A210" t="s">
        <v>146</v>
      </c>
      <c r="B210" t="s">
        <v>302</v>
      </c>
      <c r="C210" s="23">
        <v>2.5999999999999998E-4</v>
      </c>
      <c r="D210" s="23">
        <v>2.4699999999999999E-4</v>
      </c>
      <c r="E210" s="23">
        <v>2.2499999999999999E-4</v>
      </c>
      <c r="F210" s="23">
        <v>3.1700000000000001E-4</v>
      </c>
      <c r="G210" s="23">
        <v>2.5599999999999999E-4</v>
      </c>
      <c r="H210" s="23">
        <v>2.9100000000000003E-4</v>
      </c>
      <c r="I210" s="23">
        <v>2.0799999999999999E-4</v>
      </c>
      <c r="J210" s="23">
        <v>3.1100000000000002E-4</v>
      </c>
      <c r="K210" s="23">
        <v>1.44E-4</v>
      </c>
    </row>
    <row r="211" spans="1:11" ht="13.4" customHeight="1">
      <c r="A211" t="s">
        <v>147</v>
      </c>
      <c r="B211" t="s">
        <v>302</v>
      </c>
      <c r="C211" s="23">
        <v>1.35E-4</v>
      </c>
      <c r="D211" s="23">
        <v>1.07E-4</v>
      </c>
      <c r="E211" s="23">
        <v>1.37E-4</v>
      </c>
      <c r="F211" s="23">
        <v>1.65E-4</v>
      </c>
      <c r="G211" s="23">
        <v>2.0100000000000001E-4</v>
      </c>
      <c r="H211" s="23">
        <v>1.25E-4</v>
      </c>
      <c r="I211" s="23">
        <v>1.83E-4</v>
      </c>
      <c r="J211" s="23">
        <v>1.0900000000000001E-4</v>
      </c>
      <c r="K211" s="23">
        <v>1.3899999999999999E-4</v>
      </c>
    </row>
    <row r="212" spans="1:11" ht="13.4" customHeight="1">
      <c r="A212" t="s">
        <v>148</v>
      </c>
      <c r="B212" t="s">
        <v>302</v>
      </c>
      <c r="C212" s="23">
        <v>2.1000000000000001E-4</v>
      </c>
      <c r="D212" s="23">
        <v>2.2599999999999999E-4</v>
      </c>
      <c r="E212" s="23">
        <v>2.23E-4</v>
      </c>
      <c r="F212" s="23">
        <v>1.9900000000000001E-4</v>
      </c>
      <c r="G212" s="23">
        <v>2.1800000000000001E-4</v>
      </c>
      <c r="H212" s="23">
        <v>1.2999999999999999E-4</v>
      </c>
      <c r="I212" s="23">
        <v>1.92E-4</v>
      </c>
      <c r="J212" s="23">
        <v>2.8400000000000002E-4</v>
      </c>
      <c r="K212" s="23">
        <v>4.3800000000000002E-4</v>
      </c>
    </row>
    <row r="213" spans="1:11" ht="13.4" customHeight="1">
      <c r="A213" s="1" t="s">
        <v>301</v>
      </c>
      <c r="B213" s="1"/>
      <c r="C213" s="22">
        <v>5.5363000000000002E-2</v>
      </c>
      <c r="D213" s="22">
        <v>4.7937E-2</v>
      </c>
      <c r="E213" s="22">
        <v>4.6224000000000001E-2</v>
      </c>
      <c r="F213" s="22">
        <v>6.1894999999999999E-2</v>
      </c>
      <c r="G213" s="22">
        <v>5.2039000000000002E-2</v>
      </c>
      <c r="H213" s="22">
        <v>7.8654000000000002E-2</v>
      </c>
      <c r="I213" s="22">
        <v>5.6494000000000003E-2</v>
      </c>
      <c r="J213" s="22">
        <v>7.0630999999999999E-2</v>
      </c>
      <c r="K213" s="22">
        <v>4.4333999999999998E-2</v>
      </c>
    </row>
    <row r="214" spans="1:11" ht="13.4" customHeight="1">
      <c r="A214" t="s">
        <v>300</v>
      </c>
      <c r="C214" s="23">
        <v>-1.7260000000000001E-3</v>
      </c>
      <c r="D214" s="23">
        <v>-1.366E-3</v>
      </c>
      <c r="E214" s="23">
        <v>-1.2999999999999999E-3</v>
      </c>
      <c r="F214" s="23">
        <v>-2.1549999999999998E-3</v>
      </c>
      <c r="G214" s="23">
        <v>-1.604E-3</v>
      </c>
      <c r="H214" s="23">
        <v>-2.235E-3</v>
      </c>
      <c r="I214" s="23">
        <v>-1.596E-3</v>
      </c>
      <c r="J214" s="23">
        <v>-1.877E-3</v>
      </c>
      <c r="K214" s="23">
        <v>-1.0250000000000001E-3</v>
      </c>
    </row>
    <row r="215" spans="1:11" ht="13.4" customHeight="1">
      <c r="A215" s="1" t="s">
        <v>299</v>
      </c>
      <c r="B215" s="1"/>
      <c r="C215" s="22">
        <v>5.3636999999999997E-2</v>
      </c>
      <c r="D215" s="22">
        <v>4.6571000000000001E-2</v>
      </c>
      <c r="E215" s="22">
        <v>4.4923999999999999E-2</v>
      </c>
      <c r="F215" s="22">
        <v>5.9741000000000002E-2</v>
      </c>
      <c r="G215" s="22">
        <v>5.0435000000000001E-2</v>
      </c>
      <c r="H215" s="22">
        <v>7.6419000000000001E-2</v>
      </c>
      <c r="I215" s="22">
        <v>5.4898000000000002E-2</v>
      </c>
      <c r="J215" s="22">
        <v>6.8753999999999996E-2</v>
      </c>
      <c r="K215" s="22">
        <v>4.3309E-2</v>
      </c>
    </row>
  </sheetData>
  <pageMargins left="0.7" right="0.7" top="0.75" bottom="0.75" header="0.3" footer="0.3"/>
  <pageSetup paperSize="9" orientation="portrait" r:id="rId1"/>
  <headerFooter>
    <oddHeader>&amp;C&amp;"Calibri"&amp;12&amp;KFF0000  OFFICIAL // Sensitive&amp;1#_x000D_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C5D66-2AB4-43EE-8AA7-EC1FDBA9D335}">
  <sheetPr codeName="Sheet21">
    <tabColor rgb="FF4D7028"/>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5" ht="21">
      <c r="A1" s="40" t="s">
        <v>411</v>
      </c>
      <c r="B1" s="40"/>
    </row>
    <row r="3" spans="1:5" ht="13.4" customHeight="1">
      <c r="A3" t="s">
        <v>366</v>
      </c>
      <c r="C3" t="s">
        <v>410</v>
      </c>
    </row>
    <row r="4" spans="1:5" ht="13.4" customHeight="1">
      <c r="A4" t="s">
        <v>364</v>
      </c>
      <c r="C4" t="s">
        <v>405</v>
      </c>
    </row>
    <row r="5" spans="1:5" ht="13.4" customHeight="1">
      <c r="A5" t="s">
        <v>362</v>
      </c>
      <c r="C5" s="38" t="s">
        <v>395</v>
      </c>
    </row>
    <row r="6" spans="1:5" ht="13.4" customHeight="1">
      <c r="C6" s="39"/>
    </row>
    <row r="7" spans="1:5" ht="13.4" customHeight="1">
      <c r="C7" s="39"/>
    </row>
    <row r="10" spans="1:5" ht="17.149999999999999" customHeight="1">
      <c r="A10" s="6" t="s">
        <v>360</v>
      </c>
      <c r="B10" s="6"/>
      <c r="C10" s="37"/>
    </row>
    <row r="11" spans="1:5" ht="13.4" customHeight="1">
      <c r="A11" t="s">
        <v>409</v>
      </c>
    </row>
    <row r="14" spans="1:5" ht="17.149999999999999" customHeight="1">
      <c r="A14" s="6" t="s">
        <v>358</v>
      </c>
      <c r="B14" s="6"/>
      <c r="C14" s="37"/>
    </row>
    <row r="15" spans="1:5" ht="13.4" customHeight="1">
      <c r="A15" t="s">
        <v>357</v>
      </c>
      <c r="C15" s="23">
        <v>1.3198E-2</v>
      </c>
      <c r="D15" s="30"/>
      <c r="E15" s="32"/>
    </row>
    <row r="16" spans="1:5" ht="13.4" customHeight="1">
      <c r="A16" t="s">
        <v>356</v>
      </c>
      <c r="C16" s="23">
        <v>6.953E-3</v>
      </c>
      <c r="D16" s="30"/>
    </row>
    <row r="17" spans="1:5" ht="13.4" customHeight="1">
      <c r="A17" t="s">
        <v>355</v>
      </c>
      <c r="C17" s="23">
        <v>-5.1199999999999998E-4</v>
      </c>
      <c r="D17" s="30"/>
    </row>
    <row r="18" spans="1:5" ht="13.4" customHeight="1">
      <c r="A18" t="s">
        <v>354</v>
      </c>
      <c r="C18" s="23">
        <v>3.7983999999999997E-2</v>
      </c>
      <c r="D18" s="30"/>
    </row>
    <row r="19" spans="1:5" ht="13.4" customHeight="1">
      <c r="A19" t="s">
        <v>353</v>
      </c>
      <c r="C19" s="23">
        <v>1.4231000000000001E-2</v>
      </c>
      <c r="D19" s="30"/>
    </row>
    <row r="20" spans="1:5" ht="13.4" customHeight="1">
      <c r="A20" t="s">
        <v>352</v>
      </c>
      <c r="C20" s="23">
        <v>5.2350000000000001E-3</v>
      </c>
      <c r="D20" s="30"/>
    </row>
    <row r="21" spans="1:5" ht="13.4" customHeight="1">
      <c r="A21" t="s">
        <v>351</v>
      </c>
      <c r="C21" s="23">
        <v>6.3749999999999996E-3</v>
      </c>
      <c r="D21" s="30"/>
      <c r="E21" s="31"/>
    </row>
    <row r="22" spans="1:5" ht="13.4" customHeight="1">
      <c r="A22" t="s">
        <v>350</v>
      </c>
      <c r="C22" s="23">
        <v>0</v>
      </c>
      <c r="D22" s="30"/>
    </row>
    <row r="23" spans="1:5" ht="13.4" customHeight="1">
      <c r="A23" t="s">
        <v>349</v>
      </c>
      <c r="C23" s="23">
        <v>0</v>
      </c>
    </row>
    <row r="24" spans="1:5" ht="13.4" customHeight="1">
      <c r="A24" t="s">
        <v>348</v>
      </c>
      <c r="C24" s="23">
        <v>4.2760000000000003E-3</v>
      </c>
    </row>
    <row r="25" spans="1:5" ht="13.4" customHeight="1">
      <c r="A25" t="s">
        <v>347</v>
      </c>
      <c r="C25" s="23">
        <v>0</v>
      </c>
    </row>
    <row r="26" spans="1:5" ht="13.4" customHeight="1">
      <c r="A26" t="s">
        <v>346</v>
      </c>
      <c r="C26" s="23">
        <v>-1.4154E-2</v>
      </c>
      <c r="D26" s="30"/>
    </row>
    <row r="27" spans="1:5" ht="13.4" customHeight="1">
      <c r="A27" t="s">
        <v>345</v>
      </c>
      <c r="C27" s="23">
        <v>-1.0118E-2</v>
      </c>
      <c r="D27" s="30"/>
    </row>
    <row r="28" spans="1:5" ht="13.4" customHeight="1">
      <c r="A28" t="s">
        <v>344</v>
      </c>
      <c r="C28" s="23">
        <v>-2.8700000000000002E-3</v>
      </c>
      <c r="D28" s="30"/>
    </row>
    <row r="29" spans="1:5" ht="13.4" customHeight="1">
      <c r="A29" t="s">
        <v>343</v>
      </c>
      <c r="C29" s="23">
        <v>0</v>
      </c>
    </row>
    <row r="30" spans="1:5" ht="13.4" customHeight="1">
      <c r="A30" t="s">
        <v>342</v>
      </c>
      <c r="C30" s="23">
        <v>-2.8700000000000002E-3</v>
      </c>
      <c r="D30" s="30"/>
    </row>
    <row r="31" spans="1:5" ht="13.4" customHeight="1">
      <c r="A31" t="s">
        <v>341</v>
      </c>
      <c r="C31" s="23">
        <v>-2.333E-3</v>
      </c>
      <c r="D31" s="30"/>
    </row>
    <row r="32" spans="1:5" ht="13.4" customHeight="1">
      <c r="A32" t="s">
        <v>340</v>
      </c>
      <c r="C32" s="23">
        <v>-2.333E-3</v>
      </c>
      <c r="D32" s="30"/>
    </row>
    <row r="33" spans="1:13" ht="13.4" customHeight="1">
      <c r="A33" t="s">
        <v>339</v>
      </c>
      <c r="C33" s="23">
        <v>-3.8616999999999999E-2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-2.771E-3</v>
      </c>
      <c r="D39" s="2">
        <v>0</v>
      </c>
      <c r="E39" s="2">
        <v>0</v>
      </c>
      <c r="F39" s="2">
        <v>0</v>
      </c>
      <c r="G39" s="2">
        <v>0</v>
      </c>
      <c r="H39" s="2">
        <v>0</v>
      </c>
      <c r="I39" s="2">
        <v>0</v>
      </c>
      <c r="J39" s="2">
        <v>0</v>
      </c>
      <c r="K39" s="2">
        <v>0</v>
      </c>
      <c r="L39" s="2">
        <f t="shared" ref="L39:L48" si="0">SUM(D39:K39)</f>
        <v>0</v>
      </c>
      <c r="M39" s="2">
        <f t="shared" ref="M39:M48" si="1">SUM(C39:K39)</f>
        <v>-2.771E-3</v>
      </c>
    </row>
    <row r="40" spans="1:13" ht="13.4" customHeight="1">
      <c r="A40" t="s">
        <v>13</v>
      </c>
      <c r="C40" s="2">
        <v>-4.5422999999999998E-2</v>
      </c>
      <c r="D40" s="2">
        <v>-0.15947900000000001</v>
      </c>
      <c r="E40" s="2">
        <v>-5.3372000000000003E-2</v>
      </c>
      <c r="F40" s="2">
        <v>-6.2285E-2</v>
      </c>
      <c r="G40" s="2">
        <v>-5.8339999999999998E-3</v>
      </c>
      <c r="H40" s="2">
        <v>-0.10421</v>
      </c>
      <c r="I40" s="2">
        <v>-3.8240000000000001E-3</v>
      </c>
      <c r="J40" s="2">
        <v>-6.7120000000000001E-3</v>
      </c>
      <c r="K40" s="2">
        <v>-6.8320000000000004E-3</v>
      </c>
      <c r="L40" s="2">
        <f t="shared" si="0"/>
        <v>-0.40254799999999996</v>
      </c>
      <c r="M40" s="2">
        <f t="shared" si="1"/>
        <v>-0.44797099999999995</v>
      </c>
    </row>
    <row r="41" spans="1:13" ht="13.4" customHeight="1">
      <c r="A41" s="29" t="s">
        <v>14</v>
      </c>
      <c r="B41" s="29"/>
      <c r="C41" s="2">
        <v>0.91273400000000005</v>
      </c>
      <c r="D41" s="2">
        <v>0.31346499999999999</v>
      </c>
      <c r="E41" s="2">
        <v>0.27523399999999998</v>
      </c>
      <c r="F41" s="2">
        <v>0.20849300000000001</v>
      </c>
      <c r="G41" s="2">
        <v>5.3964999999999999E-2</v>
      </c>
      <c r="H41" s="2">
        <v>9.9033999999999997E-2</v>
      </c>
      <c r="I41" s="2">
        <v>1.2983E-2</v>
      </c>
      <c r="J41" s="2">
        <v>7.0280000000000004E-3</v>
      </c>
      <c r="K41" s="2">
        <v>1.5405E-2</v>
      </c>
      <c r="L41" s="2">
        <f t="shared" si="0"/>
        <v>0.98560700000000001</v>
      </c>
      <c r="M41" s="2">
        <f t="shared" si="1"/>
        <v>1.8983410000000001</v>
      </c>
    </row>
    <row r="42" spans="1:13" ht="13.4" customHeight="1">
      <c r="A42" t="s">
        <v>15</v>
      </c>
      <c r="C42" s="2">
        <v>0</v>
      </c>
      <c r="D42" s="2">
        <v>-0.69638800000000001</v>
      </c>
      <c r="E42" s="2">
        <v>-0.54674500000000004</v>
      </c>
      <c r="F42" s="2">
        <v>-0.49404100000000001</v>
      </c>
      <c r="G42" s="2">
        <v>-0.21262500000000001</v>
      </c>
      <c r="H42" s="2">
        <v>-0.166326</v>
      </c>
      <c r="I42" s="2">
        <v>-9.4503000000000004E-2</v>
      </c>
      <c r="J42" s="2">
        <v>-0.105313</v>
      </c>
      <c r="K42" s="2">
        <v>-4.4706000000000003E-2</v>
      </c>
      <c r="L42" s="2">
        <f t="shared" si="0"/>
        <v>-2.3606470000000006</v>
      </c>
      <c r="M42" s="2">
        <f t="shared" si="1"/>
        <v>-2.3606470000000006</v>
      </c>
    </row>
    <row r="43" spans="1:13" ht="13.4" customHeight="1">
      <c r="A43" t="s">
        <v>16</v>
      </c>
      <c r="C43" s="2">
        <v>0</v>
      </c>
      <c r="D43" s="2">
        <v>-2.1419920000000001</v>
      </c>
      <c r="E43" s="2">
        <v>-1.739768</v>
      </c>
      <c r="F43" s="2">
        <v>-1.2716449999999999</v>
      </c>
      <c r="G43" s="2">
        <v>-0.40697299999999997</v>
      </c>
      <c r="H43" s="2">
        <v>-0.74133000000000004</v>
      </c>
      <c r="I43" s="2">
        <v>-0.15079100000000001</v>
      </c>
      <c r="J43" s="2">
        <v>-0.13145000000000001</v>
      </c>
      <c r="K43" s="2">
        <v>-0.13168099999999999</v>
      </c>
      <c r="L43" s="2">
        <f t="shared" si="0"/>
        <v>-6.71563</v>
      </c>
      <c r="M43" s="2">
        <f t="shared" si="1"/>
        <v>-6.71563</v>
      </c>
    </row>
    <row r="44" spans="1:13" ht="13.4" customHeight="1">
      <c r="A44" t="s">
        <v>17</v>
      </c>
      <c r="C44" s="2">
        <v>-0.104681</v>
      </c>
      <c r="D44" s="2">
        <v>-0.115525</v>
      </c>
      <c r="E44" s="2">
        <v>-0.111556</v>
      </c>
      <c r="F44" s="2">
        <v>-0.10581</v>
      </c>
      <c r="G44" s="2">
        <v>-3.5734000000000002E-2</v>
      </c>
      <c r="H44" s="2">
        <v>-4.4922999999999998E-2</v>
      </c>
      <c r="I44" s="2">
        <v>-8.6619999999999996E-3</v>
      </c>
      <c r="J44" s="2">
        <v>-5.5149999999999999E-3</v>
      </c>
      <c r="K44" s="2">
        <v>-6.1289999999999999E-3</v>
      </c>
      <c r="L44" s="2">
        <f t="shared" si="0"/>
        <v>-0.43385399999999996</v>
      </c>
      <c r="M44" s="2">
        <f t="shared" si="1"/>
        <v>-0.5385350000000001</v>
      </c>
    </row>
    <row r="45" spans="1:13" ht="13.4" customHeight="1">
      <c r="A45" t="s">
        <v>18</v>
      </c>
      <c r="C45" s="2">
        <v>-4.9221000000000001E-2</v>
      </c>
      <c r="D45" s="2">
        <v>-3.607E-3</v>
      </c>
      <c r="E45" s="2">
        <v>-6.3819999999999997E-3</v>
      </c>
      <c r="F45" s="2">
        <v>-2.8584999999999999E-2</v>
      </c>
      <c r="G45" s="2">
        <v>-1.75E-4</v>
      </c>
      <c r="H45" s="2">
        <v>-1.853E-3</v>
      </c>
      <c r="I45" s="2">
        <v>-1.75E-4</v>
      </c>
      <c r="J45" s="2">
        <v>-1.129E-3</v>
      </c>
      <c r="K45" s="2">
        <v>-1.513E-3</v>
      </c>
      <c r="L45" s="2">
        <f t="shared" si="0"/>
        <v>-4.3418999999999999E-2</v>
      </c>
      <c r="M45" s="2">
        <f t="shared" si="1"/>
        <v>-9.2639999999999986E-2</v>
      </c>
    </row>
    <row r="46" spans="1:13" ht="13.4" customHeight="1">
      <c r="A46" t="s">
        <v>19</v>
      </c>
      <c r="C46" s="2">
        <v>-0.12553600000000001</v>
      </c>
      <c r="D46" s="2">
        <v>-3.3673000000000002E-2</v>
      </c>
      <c r="E46" s="2">
        <v>-5.9430000000000004E-3</v>
      </c>
      <c r="F46" s="2">
        <v>-9.0349999999999996E-3</v>
      </c>
      <c r="G46" s="2">
        <v>-2.6749999999999999E-3</v>
      </c>
      <c r="H46" s="2">
        <v>-8.6949999999999996E-3</v>
      </c>
      <c r="I46" s="2">
        <v>-3.081E-3</v>
      </c>
      <c r="J46" s="2">
        <v>-5.2599999999999999E-4</v>
      </c>
      <c r="K46" s="2">
        <v>-5.5919999999999997E-3</v>
      </c>
      <c r="L46" s="2">
        <f t="shared" si="0"/>
        <v>-6.921999999999999E-2</v>
      </c>
      <c r="M46" s="2">
        <f t="shared" si="1"/>
        <v>-0.19475600000000004</v>
      </c>
    </row>
    <row r="47" spans="1:13" ht="13.4" customHeight="1">
      <c r="A47" t="s">
        <v>20</v>
      </c>
      <c r="C47" s="2">
        <v>-0.27001900000000001</v>
      </c>
      <c r="D47" s="2">
        <v>-0.13959299999999999</v>
      </c>
      <c r="E47" s="2">
        <v>-8.2499000000000003E-2</v>
      </c>
      <c r="F47" s="2">
        <v>-0.17178599999999999</v>
      </c>
      <c r="G47" s="2">
        <v>-2.8376999999999999E-2</v>
      </c>
      <c r="H47" s="2">
        <v>-0.15146799999999999</v>
      </c>
      <c r="I47" s="2">
        <v>-8.267E-3</v>
      </c>
      <c r="J47" s="2">
        <v>-8.5199999999999998E-3</v>
      </c>
      <c r="K47" s="2">
        <v>-4.7920000000000003E-3</v>
      </c>
      <c r="L47" s="2">
        <f t="shared" si="0"/>
        <v>-0.595302</v>
      </c>
      <c r="M47" s="2">
        <f t="shared" si="1"/>
        <v>-0.86532100000000001</v>
      </c>
    </row>
    <row r="48" spans="1:13" ht="13.4" customHeight="1">
      <c r="A48" t="s">
        <v>21</v>
      </c>
      <c r="C48" s="2">
        <v>0.315083</v>
      </c>
      <c r="D48" s="2">
        <v>-2.9767920000000001</v>
      </c>
      <c r="E48" s="2">
        <v>-2.2710300000000001</v>
      </c>
      <c r="F48" s="2">
        <v>-1.9346939999999999</v>
      </c>
      <c r="G48" s="2">
        <v>-0.63842900000000002</v>
      </c>
      <c r="H48" s="2">
        <v>-1.1197710000000001</v>
      </c>
      <c r="I48" s="2">
        <v>-0.25632100000000002</v>
      </c>
      <c r="J48" s="2">
        <v>-0.252137</v>
      </c>
      <c r="K48" s="2">
        <v>-0.18584000000000001</v>
      </c>
      <c r="L48" s="2">
        <f t="shared" si="0"/>
        <v>-9.635014</v>
      </c>
      <c r="M48" s="2">
        <f t="shared" si="1"/>
        <v>-9.3199310000000004</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-2.9948769999999998</v>
      </c>
      <c r="D52" s="2">
        <v>-2.1363850000000002</v>
      </c>
      <c r="E52" s="2">
        <v>-1.8289040000000001</v>
      </c>
      <c r="F52" s="2">
        <v>-1.4994590000000001</v>
      </c>
      <c r="G52" s="2">
        <v>-0.50615900000000003</v>
      </c>
      <c r="H52" s="2">
        <v>-0.81440500000000005</v>
      </c>
      <c r="I52" s="2">
        <v>-0.17754500000000001</v>
      </c>
      <c r="J52" s="2">
        <v>-0.145921</v>
      </c>
      <c r="K52" s="2">
        <v>-0.14529700000000001</v>
      </c>
      <c r="L52" s="2">
        <f t="shared" ref="L52:L61" si="2">SUM(D52:K52)</f>
        <v>-7.2540750000000012</v>
      </c>
      <c r="M52" s="2">
        <f t="shared" ref="M52:M61" si="3">SUM(C52:K52)</f>
        <v>-10.248951999999999</v>
      </c>
      <c r="O52" s="2"/>
    </row>
    <row r="53" spans="1:15" ht="13.4" customHeight="1">
      <c r="A53" t="s">
        <v>24</v>
      </c>
      <c r="C53" s="2">
        <v>-0.30414200000000002</v>
      </c>
      <c r="D53" s="2">
        <v>-4.0141999999999997E-2</v>
      </c>
      <c r="E53" s="2">
        <v>-3.5404999999999999E-2</v>
      </c>
      <c r="F53" s="2">
        <v>-2.2696999999999998E-2</v>
      </c>
      <c r="G53" s="2">
        <v>-6.8529999999999997E-3</v>
      </c>
      <c r="H53" s="2">
        <v>-1.0449E-2</v>
      </c>
      <c r="I53" s="2">
        <v>-2.686E-3</v>
      </c>
      <c r="J53" s="2">
        <v>-4.4739999999999997E-3</v>
      </c>
      <c r="K53" s="2">
        <v>-5.8989999999999997E-3</v>
      </c>
      <c r="L53" s="2">
        <f t="shared" si="2"/>
        <v>-0.128605</v>
      </c>
      <c r="M53" s="2">
        <f t="shared" si="3"/>
        <v>-0.43274700000000005</v>
      </c>
    </row>
    <row r="54" spans="1:15" ht="13.4" customHeight="1">
      <c r="A54" t="s">
        <v>25</v>
      </c>
      <c r="C54" s="2">
        <v>0</v>
      </c>
      <c r="D54" s="2">
        <v>0</v>
      </c>
      <c r="E54" s="2">
        <v>0</v>
      </c>
      <c r="F54" s="2">
        <v>0</v>
      </c>
      <c r="G54" s="2">
        <v>0</v>
      </c>
      <c r="H54" s="2">
        <v>0</v>
      </c>
      <c r="I54" s="2">
        <v>0</v>
      </c>
      <c r="J54" s="2">
        <v>-4.3999999999999999E-5</v>
      </c>
      <c r="K54" s="2">
        <v>0</v>
      </c>
      <c r="L54" s="2">
        <f t="shared" si="2"/>
        <v>-4.3999999999999999E-5</v>
      </c>
      <c r="M54" s="2">
        <f t="shared" si="3"/>
        <v>-4.3999999999999999E-5</v>
      </c>
    </row>
    <row r="55" spans="1:15" ht="13.4" customHeight="1">
      <c r="A55" t="s">
        <v>26</v>
      </c>
      <c r="C55" s="2">
        <v>-2.360646</v>
      </c>
      <c r="D55" s="2">
        <v>0</v>
      </c>
      <c r="E55" s="2">
        <v>0</v>
      </c>
      <c r="F55" s="2">
        <v>0</v>
      </c>
      <c r="G55" s="2">
        <v>0</v>
      </c>
      <c r="H55" s="2">
        <v>0</v>
      </c>
      <c r="I55" s="2">
        <v>0</v>
      </c>
      <c r="J55" s="2">
        <v>0</v>
      </c>
      <c r="K55" s="2">
        <v>0</v>
      </c>
      <c r="L55" s="2">
        <f t="shared" si="2"/>
        <v>0</v>
      </c>
      <c r="M55" s="2">
        <f t="shared" si="3"/>
        <v>-2.360646</v>
      </c>
    </row>
    <row r="56" spans="1:15" ht="13.4" customHeight="1">
      <c r="A56" t="s">
        <v>27</v>
      </c>
      <c r="C56" s="2">
        <v>-6.7156279999999997</v>
      </c>
      <c r="D56" s="2">
        <v>0</v>
      </c>
      <c r="E56" s="2">
        <v>0</v>
      </c>
      <c r="F56" s="2">
        <v>0</v>
      </c>
      <c r="G56" s="2">
        <v>0</v>
      </c>
      <c r="H56" s="2">
        <v>0</v>
      </c>
      <c r="I56" s="2">
        <v>0</v>
      </c>
      <c r="J56" s="2">
        <v>0</v>
      </c>
      <c r="K56" s="2">
        <v>0</v>
      </c>
      <c r="L56" s="2">
        <f t="shared" si="2"/>
        <v>0</v>
      </c>
      <c r="M56" s="2">
        <f t="shared" si="3"/>
        <v>-6.7156279999999997</v>
      </c>
    </row>
    <row r="57" spans="1:15" ht="13.4" customHeight="1">
      <c r="A57" t="s">
        <v>28</v>
      </c>
      <c r="C57" s="2">
        <v>-0.166161</v>
      </c>
      <c r="D57" s="2">
        <v>-3.7412000000000001E-2</v>
      </c>
      <c r="E57" s="2">
        <v>-3.9352999999999999E-2</v>
      </c>
      <c r="F57" s="2">
        <v>-2.2862E-2</v>
      </c>
      <c r="G57" s="2">
        <v>-7.8510000000000003E-3</v>
      </c>
      <c r="H57" s="2">
        <v>-1.0713E-2</v>
      </c>
      <c r="I57" s="2">
        <v>-2.63E-4</v>
      </c>
      <c r="J57" s="2">
        <v>-2.1489999999999999E-3</v>
      </c>
      <c r="K57" s="2">
        <v>-2.1999999999999999E-5</v>
      </c>
      <c r="L57" s="2">
        <f t="shared" si="2"/>
        <v>-0.12062499999999998</v>
      </c>
      <c r="M57" s="2">
        <f t="shared" si="3"/>
        <v>-0.2867860000000001</v>
      </c>
    </row>
    <row r="58" spans="1:15" ht="13.4" customHeight="1">
      <c r="A58" t="s">
        <v>29</v>
      </c>
      <c r="C58" s="2">
        <v>-0.209395</v>
      </c>
      <c r="D58" s="2">
        <v>-0.180558</v>
      </c>
      <c r="E58" s="2">
        <v>-0.13322300000000001</v>
      </c>
      <c r="F58" s="2">
        <v>-3.5954E-2</v>
      </c>
      <c r="G58" s="2">
        <v>-6.2170000000000003E-3</v>
      </c>
      <c r="H58" s="2">
        <v>-9.9120000000000007E-3</v>
      </c>
      <c r="I58" s="2">
        <v>-1.382E-3</v>
      </c>
      <c r="J58" s="2">
        <v>-1.031E-3</v>
      </c>
      <c r="K58" s="2">
        <v>-6.6449999999999999E-3</v>
      </c>
      <c r="L58" s="2">
        <f t="shared" si="2"/>
        <v>-0.37492199999999992</v>
      </c>
      <c r="M58" s="2">
        <f t="shared" si="3"/>
        <v>-0.58431700000000009</v>
      </c>
    </row>
    <row r="59" spans="1:15" ht="13.4" customHeight="1">
      <c r="A59" t="s">
        <v>30</v>
      </c>
      <c r="C59" s="2">
        <v>-20.361135000000001</v>
      </c>
      <c r="D59" s="2">
        <v>-4.0428810000000004</v>
      </c>
      <c r="E59" s="2">
        <v>-1.6474759999999999</v>
      </c>
      <c r="F59" s="2">
        <v>-1.9144669999999999</v>
      </c>
      <c r="G59" s="2">
        <v>-0.69178899999999999</v>
      </c>
      <c r="H59" s="2">
        <v>-0.85666900000000001</v>
      </c>
      <c r="I59" s="2">
        <v>-0.46502399999999999</v>
      </c>
      <c r="J59" s="2">
        <v>-0.27406399999999997</v>
      </c>
      <c r="K59" s="2">
        <v>-0.385015</v>
      </c>
      <c r="L59" s="2">
        <f t="shared" si="2"/>
        <v>-10.277384999999999</v>
      </c>
      <c r="M59" s="2">
        <f t="shared" si="3"/>
        <v>-30.63852</v>
      </c>
    </row>
    <row r="60" spans="1:15" ht="13.4" customHeight="1">
      <c r="A60" t="s">
        <v>31</v>
      </c>
      <c r="C60" s="2">
        <v>-0.241061</v>
      </c>
      <c r="D60" s="2">
        <v>-9.1889999999999993E-3</v>
      </c>
      <c r="E60" s="2">
        <v>-2.5711999999999999E-2</v>
      </c>
      <c r="F60" s="2">
        <v>-9.835E-3</v>
      </c>
      <c r="G60" s="2">
        <v>-4.3420000000000004E-3</v>
      </c>
      <c r="H60" s="2">
        <v>-1.2215E-2</v>
      </c>
      <c r="I60" s="2">
        <v>-4.3899999999999999E-4</v>
      </c>
      <c r="J60" s="2">
        <v>-1.261E-3</v>
      </c>
      <c r="K60" s="2">
        <v>-2.8499999999999999E-4</v>
      </c>
      <c r="L60" s="2">
        <f t="shared" si="2"/>
        <v>-6.3278000000000001E-2</v>
      </c>
      <c r="M60" s="2">
        <f t="shared" si="3"/>
        <v>-0.30433899999999997</v>
      </c>
    </row>
    <row r="61" spans="1:15" ht="13.4" customHeight="1">
      <c r="A61" t="s">
        <v>32</v>
      </c>
      <c r="C61" s="2">
        <v>-33.353043</v>
      </c>
      <c r="D61" s="2">
        <v>-6.4465659999999998</v>
      </c>
      <c r="E61" s="2">
        <v>-3.710073</v>
      </c>
      <c r="F61" s="2">
        <v>-3.505274</v>
      </c>
      <c r="G61" s="2">
        <v>-1.223212</v>
      </c>
      <c r="H61" s="2">
        <v>-1.7143630000000001</v>
      </c>
      <c r="I61" s="2">
        <v>-0.647339</v>
      </c>
      <c r="J61" s="2">
        <v>-0.42894300000000002</v>
      </c>
      <c r="K61" s="2">
        <v>-0.54316299999999995</v>
      </c>
      <c r="L61" s="2">
        <f t="shared" si="2"/>
        <v>-18.218933</v>
      </c>
      <c r="M61" s="2">
        <f t="shared" si="3"/>
        <v>-51.571975999999992</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0.315083</v>
      </c>
      <c r="D66" s="2">
        <f t="shared" si="4"/>
        <v>-2.9767920000000001</v>
      </c>
      <c r="E66" s="2">
        <f t="shared" si="4"/>
        <v>-2.2710300000000001</v>
      </c>
      <c r="F66" s="2">
        <f t="shared" si="4"/>
        <v>-1.9346939999999999</v>
      </c>
      <c r="G66" s="2">
        <f t="shared" si="4"/>
        <v>-0.63842900000000002</v>
      </c>
      <c r="H66" s="2">
        <f t="shared" si="4"/>
        <v>-1.1197710000000001</v>
      </c>
      <c r="I66" s="2">
        <f t="shared" si="4"/>
        <v>-0.25632100000000002</v>
      </c>
      <c r="J66" s="2">
        <f t="shared" si="4"/>
        <v>-0.252137</v>
      </c>
      <c r="K66" s="2">
        <f t="shared" si="4"/>
        <v>-0.18584000000000001</v>
      </c>
      <c r="L66" s="2">
        <f t="shared" si="4"/>
        <v>-9.635014</v>
      </c>
      <c r="M66" s="2">
        <f t="shared" si="4"/>
        <v>-9.3199310000000004</v>
      </c>
    </row>
    <row r="67" spans="1:13" ht="13.4" customHeight="1">
      <c r="A67" t="s">
        <v>32</v>
      </c>
      <c r="C67" s="2">
        <f t="shared" ref="C67:M67" si="5">C61</f>
        <v>-33.353043</v>
      </c>
      <c r="D67" s="2">
        <f t="shared" si="5"/>
        <v>-6.4465659999999998</v>
      </c>
      <c r="E67" s="2">
        <f t="shared" si="5"/>
        <v>-3.710073</v>
      </c>
      <c r="F67" s="2">
        <f t="shared" si="5"/>
        <v>-3.505274</v>
      </c>
      <c r="G67" s="2">
        <f t="shared" si="5"/>
        <v>-1.223212</v>
      </c>
      <c r="H67" s="2">
        <f t="shared" si="5"/>
        <v>-1.7143630000000001</v>
      </c>
      <c r="I67" s="2">
        <f t="shared" si="5"/>
        <v>-0.647339</v>
      </c>
      <c r="J67" s="2">
        <f t="shared" si="5"/>
        <v>-0.42894300000000002</v>
      </c>
      <c r="K67" s="2">
        <f t="shared" si="5"/>
        <v>-0.54316299999999995</v>
      </c>
      <c r="L67" s="2">
        <f t="shared" si="5"/>
        <v>-18.218933</v>
      </c>
      <c r="M67" s="2">
        <f t="shared" si="5"/>
        <v>-51.571975999999992</v>
      </c>
    </row>
    <row r="68" spans="1:13" ht="13.4" customHeight="1">
      <c r="A68" t="s">
        <v>34</v>
      </c>
      <c r="C68" s="2">
        <f t="shared" ref="C68:M68" si="6">C66-C67</f>
        <v>33.668126000000001</v>
      </c>
      <c r="D68" s="2">
        <f t="shared" si="6"/>
        <v>3.4697739999999997</v>
      </c>
      <c r="E68" s="2">
        <f t="shared" si="6"/>
        <v>1.4390429999999999</v>
      </c>
      <c r="F68" s="2">
        <f t="shared" si="6"/>
        <v>1.5705800000000001</v>
      </c>
      <c r="G68" s="2">
        <f t="shared" si="6"/>
        <v>0.58478299999999994</v>
      </c>
      <c r="H68" s="2">
        <f t="shared" si="6"/>
        <v>0.59459200000000001</v>
      </c>
      <c r="I68" s="2">
        <f t="shared" si="6"/>
        <v>0.39101799999999998</v>
      </c>
      <c r="J68" s="2">
        <f t="shared" si="6"/>
        <v>0.17680600000000002</v>
      </c>
      <c r="K68" s="2">
        <f t="shared" si="6"/>
        <v>0.35732299999999995</v>
      </c>
      <c r="L68" s="2">
        <f t="shared" si="6"/>
        <v>8.5839189999999999</v>
      </c>
      <c r="M68" s="2">
        <f t="shared" si="6"/>
        <v>42.252044999999995</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-2.464E-3</v>
      </c>
    </row>
    <row r="74" spans="1:13" ht="13.4" customHeight="1">
      <c r="A74" t="s">
        <v>334</v>
      </c>
      <c r="C74" s="23">
        <v>-2.3869999999999998E-3</v>
      </c>
    </row>
    <row r="75" spans="1:13" ht="13.4" customHeight="1">
      <c r="A75" t="s">
        <v>333</v>
      </c>
      <c r="C75" s="23">
        <v>-2.0309999999999998E-3</v>
      </c>
    </row>
    <row r="76" spans="1:13" ht="13.4" customHeight="1">
      <c r="A76" t="s">
        <v>332</v>
      </c>
      <c r="C76" s="23">
        <v>-1.6199999999999999E-3</v>
      </c>
    </row>
    <row r="77" spans="1:13" ht="13.4" customHeight="1">
      <c r="A77" t="s">
        <v>331</v>
      </c>
      <c r="C77" s="23">
        <v>-2.4880000000000002E-3</v>
      </c>
    </row>
    <row r="78" spans="1:13" ht="13.4" customHeight="1">
      <c r="A78" t="s">
        <v>330</v>
      </c>
      <c r="C78" s="23">
        <v>-0.101856</v>
      </c>
    </row>
    <row r="79" spans="1:13" ht="13.4" customHeight="1">
      <c r="A79" t="s">
        <v>329</v>
      </c>
      <c r="C79" s="23">
        <v>-1.768E-3</v>
      </c>
    </row>
    <row r="80" spans="1:13" ht="13.4" customHeight="1">
      <c r="A80" t="s">
        <v>328</v>
      </c>
      <c r="C80" s="23">
        <v>-2.643E-3</v>
      </c>
    </row>
    <row r="81" spans="1:3" ht="13.4" customHeight="1">
      <c r="A81" t="s">
        <v>327</v>
      </c>
      <c r="C81" s="23">
        <v>-2.0560000000000001E-3</v>
      </c>
    </row>
    <row r="82" spans="1:3" ht="13.4" customHeight="1">
      <c r="A82" t="s">
        <v>326</v>
      </c>
      <c r="C82" s="23">
        <v>-3.5260000000000001E-3</v>
      </c>
    </row>
    <row r="83" spans="1:3" ht="13.4" customHeight="1">
      <c r="A83" t="s">
        <v>325</v>
      </c>
      <c r="C83" s="23">
        <v>-4.7739999999999996E-3</v>
      </c>
    </row>
    <row r="84" spans="1:3" ht="13.4" customHeight="1">
      <c r="C84" s="26"/>
    </row>
    <row r="85" spans="1:3" ht="15.5">
      <c r="A85" s="6" t="s">
        <v>324</v>
      </c>
      <c r="B85" s="6"/>
    </row>
    <row r="86" spans="1:3" ht="13.4" customHeight="1">
      <c r="A86" t="s">
        <v>2</v>
      </c>
      <c r="C86" s="25">
        <v>1.2134000000000001E-2</v>
      </c>
    </row>
    <row r="87" spans="1:3" ht="13.4" customHeight="1">
      <c r="A87" t="s">
        <v>3</v>
      </c>
      <c r="C87" s="25">
        <v>1.2926999999999999E-2</v>
      </c>
    </row>
    <row r="88" spans="1:3" ht="13.4" customHeight="1">
      <c r="A88" t="s">
        <v>4</v>
      </c>
      <c r="C88" s="25">
        <v>1.3631000000000001E-2</v>
      </c>
    </row>
    <row r="89" spans="1:3" ht="13.4" customHeight="1">
      <c r="A89" t="s">
        <v>5</v>
      </c>
      <c r="C89" s="25">
        <v>1.4267E-2</v>
      </c>
    </row>
    <row r="90" spans="1:3" ht="13.4" customHeight="1">
      <c r="A90" t="s">
        <v>6</v>
      </c>
      <c r="C90" s="25">
        <v>1.2964E-2</v>
      </c>
    </row>
    <row r="91" spans="1:3" ht="13.4" customHeight="1">
      <c r="A91" t="s">
        <v>7</v>
      </c>
      <c r="C91" s="25">
        <v>1.5539000000000001E-2</v>
      </c>
    </row>
    <row r="92" spans="1:3" ht="13.4" customHeight="1">
      <c r="A92" t="s">
        <v>8</v>
      </c>
      <c r="C92" s="25">
        <v>1.5864E-2</v>
      </c>
    </row>
    <row r="93" spans="1:3" ht="13.4" customHeight="1">
      <c r="A93" t="s">
        <v>9</v>
      </c>
      <c r="C93" s="25">
        <v>1.9751000000000001E-2</v>
      </c>
    </row>
    <row r="94" spans="1:3" ht="13.4" customHeight="1">
      <c r="A94" t="s">
        <v>321</v>
      </c>
      <c r="C94" s="25">
        <v>1.3096999999999999E-2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8.2999999999999998E-5</v>
      </c>
      <c r="D99" s="23">
        <v>6.3E-5</v>
      </c>
      <c r="E99" s="23">
        <v>7.6000000000000004E-5</v>
      </c>
      <c r="F99" s="23">
        <v>7.7999999999999999E-5</v>
      </c>
      <c r="G99" s="23">
        <v>1.75E-4</v>
      </c>
      <c r="H99" s="23">
        <v>9.1000000000000003E-5</v>
      </c>
      <c r="I99" s="23">
        <v>3.0800000000000001E-4</v>
      </c>
      <c r="J99" s="23">
        <v>1.9000000000000001E-4</v>
      </c>
      <c r="K99" s="23">
        <v>9.9999999999999995E-7</v>
      </c>
    </row>
    <row r="100" spans="1:11" ht="13.4" customHeight="1">
      <c r="A100" t="s">
        <v>36</v>
      </c>
      <c r="B100" t="s">
        <v>320</v>
      </c>
      <c r="C100" s="23">
        <v>1.5999999999999999E-5</v>
      </c>
      <c r="D100" s="23">
        <v>1.8E-5</v>
      </c>
      <c r="E100" s="23">
        <v>1.4E-5</v>
      </c>
      <c r="F100" s="23">
        <v>1.5999999999999999E-5</v>
      </c>
      <c r="G100" s="23">
        <v>2.6999999999999999E-5</v>
      </c>
      <c r="H100" s="23">
        <v>1.4E-5</v>
      </c>
      <c r="I100" s="23">
        <v>2.0999999999999999E-5</v>
      </c>
      <c r="J100" s="23">
        <v>7.9999999999999996E-6</v>
      </c>
      <c r="K100" s="23">
        <v>9.9999999999999995E-7</v>
      </c>
    </row>
    <row r="101" spans="1:11" ht="13.4" customHeight="1">
      <c r="A101" t="s">
        <v>37</v>
      </c>
      <c r="B101" t="s">
        <v>320</v>
      </c>
      <c r="C101" s="23">
        <v>4.5000000000000003E-5</v>
      </c>
      <c r="D101" s="23">
        <v>2.3E-5</v>
      </c>
      <c r="E101" s="23">
        <v>4.1999999999999998E-5</v>
      </c>
      <c r="F101" s="23">
        <v>6.7999999999999999E-5</v>
      </c>
      <c r="G101" s="23">
        <v>1.21E-4</v>
      </c>
      <c r="H101" s="23">
        <v>3.1999999999999999E-5</v>
      </c>
      <c r="I101" s="23">
        <v>1.7000000000000001E-4</v>
      </c>
      <c r="J101" s="23">
        <v>2.5000000000000001E-5</v>
      </c>
      <c r="K101" s="23">
        <v>9.9999999999999995E-7</v>
      </c>
    </row>
    <row r="102" spans="1:11" ht="13.4" customHeight="1">
      <c r="A102" t="s">
        <v>38</v>
      </c>
      <c r="B102" t="s">
        <v>320</v>
      </c>
      <c r="C102" s="23">
        <v>9.9999999999999995E-7</v>
      </c>
      <c r="D102" s="23">
        <v>9.9999999999999995E-7</v>
      </c>
      <c r="E102" s="23">
        <v>0</v>
      </c>
      <c r="F102" s="23">
        <v>9.9999999999999995E-7</v>
      </c>
      <c r="G102" s="23">
        <v>1.9999999999999999E-6</v>
      </c>
      <c r="H102" s="23">
        <v>9.9999999999999995E-7</v>
      </c>
      <c r="I102" s="23">
        <v>4.8000000000000001E-5</v>
      </c>
      <c r="J102" s="23">
        <v>7.9999999999999996E-6</v>
      </c>
      <c r="K102" s="23">
        <v>0</v>
      </c>
    </row>
    <row r="103" spans="1:11" ht="13.4" customHeight="1">
      <c r="A103" t="s">
        <v>39</v>
      </c>
      <c r="B103" t="s">
        <v>320</v>
      </c>
      <c r="C103" s="23">
        <v>7.9999999999999996E-6</v>
      </c>
      <c r="D103" s="23">
        <v>5.0000000000000004E-6</v>
      </c>
      <c r="E103" s="23">
        <v>6.9999999999999999E-6</v>
      </c>
      <c r="F103" s="23">
        <v>3.9999999999999998E-6</v>
      </c>
      <c r="G103" s="23">
        <v>2.3E-5</v>
      </c>
      <c r="H103" s="23">
        <v>9.0000000000000002E-6</v>
      </c>
      <c r="I103" s="23">
        <v>7.7999999999999999E-5</v>
      </c>
      <c r="J103" s="23">
        <v>9.0000000000000002E-6</v>
      </c>
      <c r="K103" s="23">
        <v>0</v>
      </c>
    </row>
    <row r="104" spans="1:11" ht="13.4" customHeight="1">
      <c r="A104" t="s">
        <v>40</v>
      </c>
      <c r="B104" t="s">
        <v>320</v>
      </c>
      <c r="C104" s="23">
        <v>5.0000000000000004E-6</v>
      </c>
      <c r="D104" s="23">
        <v>9.9999999999999995E-7</v>
      </c>
      <c r="E104" s="23">
        <v>9.9999999999999995E-7</v>
      </c>
      <c r="F104" s="23">
        <v>1.9999999999999999E-6</v>
      </c>
      <c r="G104" s="23">
        <v>1.7E-5</v>
      </c>
      <c r="H104" s="23">
        <v>1.5E-5</v>
      </c>
      <c r="I104" s="23">
        <v>2.6999999999999999E-5</v>
      </c>
      <c r="J104" s="23">
        <v>0</v>
      </c>
      <c r="K104" s="23">
        <v>0</v>
      </c>
    </row>
    <row r="105" spans="1:11" ht="13.4" customHeight="1">
      <c r="A105" t="s">
        <v>41</v>
      </c>
      <c r="B105" t="s">
        <v>320</v>
      </c>
      <c r="C105" s="23">
        <v>2.0000000000000002E-5</v>
      </c>
      <c r="D105" s="23">
        <v>1.7E-5</v>
      </c>
      <c r="E105" s="23">
        <v>1.7E-5</v>
      </c>
      <c r="F105" s="23">
        <v>2.3E-5</v>
      </c>
      <c r="G105" s="23">
        <v>4.3000000000000002E-5</v>
      </c>
      <c r="H105" s="23">
        <v>1.8E-5</v>
      </c>
      <c r="I105" s="23">
        <v>6.7000000000000002E-5</v>
      </c>
      <c r="J105" s="23">
        <v>2.3E-5</v>
      </c>
      <c r="K105" s="23">
        <v>9.9999999999999995E-7</v>
      </c>
    </row>
    <row r="106" spans="1:11" ht="13.4" customHeight="1">
      <c r="A106" t="s">
        <v>42</v>
      </c>
      <c r="B106" t="s">
        <v>319</v>
      </c>
      <c r="C106" s="23">
        <v>3.1300000000000002E-4</v>
      </c>
      <c r="D106" s="23">
        <v>3.5100000000000002E-4</v>
      </c>
      <c r="E106" s="23">
        <v>1.4E-5</v>
      </c>
      <c r="F106" s="23">
        <v>9.6900000000000003E-4</v>
      </c>
      <c r="G106" s="23">
        <v>1.5E-5</v>
      </c>
      <c r="H106" s="23">
        <v>8.2000000000000001E-5</v>
      </c>
      <c r="I106" s="23">
        <v>1.5999999999999999E-5</v>
      </c>
      <c r="J106" s="23">
        <v>9.0000000000000006E-5</v>
      </c>
      <c r="K106" s="23">
        <v>0</v>
      </c>
    </row>
    <row r="107" spans="1:11" ht="13.4" customHeight="1">
      <c r="A107" t="s">
        <v>43</v>
      </c>
      <c r="B107" t="s">
        <v>319</v>
      </c>
      <c r="C107" s="23">
        <v>3.86E-4</v>
      </c>
      <c r="D107" s="23">
        <v>1.0000000000000001E-5</v>
      </c>
      <c r="E107" s="23">
        <v>1.05E-4</v>
      </c>
      <c r="F107" s="23">
        <v>5.8799999999999998E-4</v>
      </c>
      <c r="G107" s="23">
        <v>2.32E-4</v>
      </c>
      <c r="H107" s="23">
        <v>1.3960000000000001E-3</v>
      </c>
      <c r="I107" s="23">
        <v>1.9000000000000001E-5</v>
      </c>
      <c r="J107" s="23">
        <v>1.926E-3</v>
      </c>
      <c r="K107" s="23">
        <v>0</v>
      </c>
    </row>
    <row r="108" spans="1:11" ht="13.4" customHeight="1">
      <c r="A108" t="s">
        <v>44</v>
      </c>
      <c r="B108" t="s">
        <v>319</v>
      </c>
      <c r="C108" s="23">
        <v>3.9899999999999999E-4</v>
      </c>
      <c r="D108" s="23">
        <v>5.0000000000000004E-6</v>
      </c>
      <c r="E108" s="23">
        <v>6.9999999999999999E-6</v>
      </c>
      <c r="F108" s="23">
        <v>5.7000000000000003E-5</v>
      </c>
      <c r="G108" s="23">
        <v>5.1E-5</v>
      </c>
      <c r="H108" s="23">
        <v>2.5089999999999999E-3</v>
      </c>
      <c r="I108" s="23">
        <v>2.3900000000000001E-4</v>
      </c>
      <c r="J108" s="23">
        <v>1.37E-4</v>
      </c>
      <c r="K108" s="23">
        <v>0</v>
      </c>
    </row>
    <row r="109" spans="1:11" ht="13.4" customHeight="1">
      <c r="A109" t="s">
        <v>45</v>
      </c>
      <c r="B109" t="s">
        <v>319</v>
      </c>
      <c r="C109" s="23">
        <v>9.2E-5</v>
      </c>
      <c r="D109" s="23">
        <v>2.1999999999999999E-5</v>
      </c>
      <c r="E109" s="23">
        <v>2.0000000000000002E-5</v>
      </c>
      <c r="F109" s="23">
        <v>8.0000000000000007E-5</v>
      </c>
      <c r="G109" s="23">
        <v>9.6000000000000002E-5</v>
      </c>
      <c r="H109" s="23">
        <v>3.3100000000000002E-4</v>
      </c>
      <c r="I109" s="23">
        <v>1.01E-4</v>
      </c>
      <c r="J109" s="23">
        <v>6.78E-4</v>
      </c>
      <c r="K109" s="23">
        <v>1.9999999999999999E-6</v>
      </c>
    </row>
    <row r="110" spans="1:11" ht="13.4" customHeight="1">
      <c r="A110" t="s">
        <v>46</v>
      </c>
      <c r="B110" t="s">
        <v>319</v>
      </c>
      <c r="C110" s="23">
        <v>1.1E-5</v>
      </c>
      <c r="D110" s="23">
        <v>5.0000000000000004E-6</v>
      </c>
      <c r="E110" s="23">
        <v>6.9999999999999999E-6</v>
      </c>
      <c r="F110" s="23">
        <v>9.0000000000000002E-6</v>
      </c>
      <c r="G110" s="23">
        <v>6.0000000000000002E-6</v>
      </c>
      <c r="H110" s="23">
        <v>3.4999999999999997E-5</v>
      </c>
      <c r="I110" s="23">
        <v>1.1E-5</v>
      </c>
      <c r="J110" s="23">
        <v>7.9999999999999996E-6</v>
      </c>
      <c r="K110" s="23">
        <v>3.0000000000000001E-6</v>
      </c>
    </row>
    <row r="111" spans="1:11" ht="13.4" customHeight="1">
      <c r="A111" t="s">
        <v>47</v>
      </c>
      <c r="B111" t="s">
        <v>319</v>
      </c>
      <c r="C111" s="23">
        <v>4.0000000000000003E-5</v>
      </c>
      <c r="D111" s="23">
        <v>6.9999999999999999E-6</v>
      </c>
      <c r="E111" s="23">
        <v>6.9999999999999999E-6</v>
      </c>
      <c r="F111" s="23">
        <v>3.4999999999999997E-5</v>
      </c>
      <c r="G111" s="23">
        <v>2.9E-5</v>
      </c>
      <c r="H111" s="23">
        <v>1.7899999999999999E-4</v>
      </c>
      <c r="I111" s="23">
        <v>1.2E-5</v>
      </c>
      <c r="J111" s="23">
        <v>4.6E-5</v>
      </c>
      <c r="K111" s="23">
        <v>1.9999999999999999E-6</v>
      </c>
    </row>
    <row r="112" spans="1:11" ht="13.4" customHeight="1">
      <c r="A112" t="s">
        <v>48</v>
      </c>
      <c r="B112" t="s">
        <v>318</v>
      </c>
      <c r="C112" s="23">
        <v>2.9E-5</v>
      </c>
      <c r="D112" s="23">
        <v>2.5999999999999998E-5</v>
      </c>
      <c r="E112" s="23">
        <v>2.5999999999999998E-5</v>
      </c>
      <c r="F112" s="23">
        <v>4.8000000000000001E-5</v>
      </c>
      <c r="G112" s="23">
        <v>4.0000000000000003E-5</v>
      </c>
      <c r="H112" s="23">
        <v>1.8E-5</v>
      </c>
      <c r="I112" s="23">
        <v>2.3E-5</v>
      </c>
      <c r="J112" s="23">
        <v>9.0000000000000002E-6</v>
      </c>
      <c r="K112" s="23">
        <v>0</v>
      </c>
    </row>
    <row r="113" spans="1:11" ht="13.4" customHeight="1">
      <c r="A113" t="s">
        <v>49</v>
      </c>
      <c r="B113" t="s">
        <v>318</v>
      </c>
      <c r="C113" s="23">
        <v>9.9999999999999995E-7</v>
      </c>
      <c r="D113" s="23">
        <v>9.9999999999999995E-7</v>
      </c>
      <c r="E113" s="23">
        <v>9.9999999999999995E-7</v>
      </c>
      <c r="F113" s="23">
        <v>9.9999999999999995E-7</v>
      </c>
      <c r="G113" s="23">
        <v>3.0000000000000001E-6</v>
      </c>
      <c r="H113" s="23">
        <v>1.9999999999999999E-6</v>
      </c>
      <c r="I113" s="23">
        <v>1.8E-5</v>
      </c>
      <c r="J113" s="23">
        <v>0</v>
      </c>
      <c r="K113" s="23">
        <v>0</v>
      </c>
    </row>
    <row r="114" spans="1:11" ht="13.4" customHeight="1">
      <c r="A114" t="s">
        <v>50</v>
      </c>
      <c r="B114" t="s">
        <v>318</v>
      </c>
      <c r="C114" s="23">
        <v>1.2999999999999999E-5</v>
      </c>
      <c r="D114" s="23">
        <v>7.9999999999999996E-6</v>
      </c>
      <c r="E114" s="23">
        <v>3.1999999999999999E-5</v>
      </c>
      <c r="F114" s="23">
        <v>6.0000000000000002E-6</v>
      </c>
      <c r="G114" s="23">
        <v>9.0000000000000002E-6</v>
      </c>
      <c r="H114" s="23">
        <v>3.0000000000000001E-6</v>
      </c>
      <c r="I114" s="23">
        <v>3.6999999999999998E-5</v>
      </c>
      <c r="J114" s="23">
        <v>6.9999999999999999E-6</v>
      </c>
      <c r="K114" s="23">
        <v>9.9999999999999995E-7</v>
      </c>
    </row>
    <row r="115" spans="1:11" ht="13.4" customHeight="1">
      <c r="A115" t="s">
        <v>51</v>
      </c>
      <c r="B115" t="s">
        <v>318</v>
      </c>
      <c r="C115" s="23">
        <v>5.0000000000000004E-6</v>
      </c>
      <c r="D115" s="23">
        <v>3.9999999999999998E-6</v>
      </c>
      <c r="E115" s="23">
        <v>9.0000000000000002E-6</v>
      </c>
      <c r="F115" s="23">
        <v>3.9999999999999998E-6</v>
      </c>
      <c r="G115" s="23">
        <v>3.9999999999999998E-6</v>
      </c>
      <c r="H115" s="23">
        <v>9.9999999999999995E-7</v>
      </c>
      <c r="I115" s="23">
        <v>2.9E-5</v>
      </c>
      <c r="J115" s="23">
        <v>0</v>
      </c>
      <c r="K115" s="23">
        <v>0</v>
      </c>
    </row>
    <row r="116" spans="1:11" ht="13.4" customHeight="1">
      <c r="A116" t="s">
        <v>52</v>
      </c>
      <c r="B116" t="s">
        <v>318</v>
      </c>
      <c r="C116" s="23">
        <v>9.9999999999999995E-7</v>
      </c>
      <c r="D116" s="23">
        <v>1.9999999999999999E-6</v>
      </c>
      <c r="E116" s="23">
        <v>3.0000000000000001E-6</v>
      </c>
      <c r="F116" s="23">
        <v>9.9999999999999995E-7</v>
      </c>
      <c r="G116" s="23">
        <v>0</v>
      </c>
      <c r="H116" s="23">
        <v>0</v>
      </c>
      <c r="I116" s="23">
        <v>0</v>
      </c>
      <c r="J116" s="23">
        <v>0</v>
      </c>
      <c r="K116" s="23">
        <v>0</v>
      </c>
    </row>
    <row r="117" spans="1:11" ht="13.4" customHeight="1">
      <c r="A117" t="s">
        <v>53</v>
      </c>
      <c r="B117" t="s">
        <v>318</v>
      </c>
      <c r="C117" s="23">
        <v>5.0000000000000004E-6</v>
      </c>
      <c r="D117" s="23">
        <v>1.0000000000000001E-5</v>
      </c>
      <c r="E117" s="23">
        <v>3.9999999999999998E-6</v>
      </c>
      <c r="F117" s="23">
        <v>9.9999999999999995E-7</v>
      </c>
      <c r="G117" s="23">
        <v>6.0000000000000002E-6</v>
      </c>
      <c r="H117" s="23">
        <v>1.9999999999999999E-6</v>
      </c>
      <c r="I117" s="23">
        <v>9.9999999999999995E-7</v>
      </c>
      <c r="J117" s="23">
        <v>0</v>
      </c>
      <c r="K117" s="23">
        <v>0</v>
      </c>
    </row>
    <row r="118" spans="1:11" ht="13.4" customHeight="1">
      <c r="A118" t="s">
        <v>54</v>
      </c>
      <c r="B118" t="s">
        <v>318</v>
      </c>
      <c r="C118" s="23">
        <v>6.9999999999999999E-6</v>
      </c>
      <c r="D118" s="23">
        <v>6.9999999999999999E-6</v>
      </c>
      <c r="E118" s="23">
        <v>6.9999999999999999E-6</v>
      </c>
      <c r="F118" s="23">
        <v>6.0000000000000002E-6</v>
      </c>
      <c r="G118" s="23">
        <v>9.0000000000000002E-6</v>
      </c>
      <c r="H118" s="23">
        <v>3.9999999999999998E-6</v>
      </c>
      <c r="I118" s="23">
        <v>1.0000000000000001E-5</v>
      </c>
      <c r="J118" s="23">
        <v>3.9999999999999998E-6</v>
      </c>
      <c r="K118" s="23">
        <v>1.9999999999999999E-6</v>
      </c>
    </row>
    <row r="119" spans="1:11" ht="13.4" customHeight="1">
      <c r="A119" t="s">
        <v>55</v>
      </c>
      <c r="B119" t="s">
        <v>318</v>
      </c>
      <c r="C119" s="23">
        <v>1.1E-5</v>
      </c>
      <c r="D119" s="23">
        <v>1.0000000000000001E-5</v>
      </c>
      <c r="E119" s="23">
        <v>1.2999999999999999E-5</v>
      </c>
      <c r="F119" s="23">
        <v>2.0999999999999999E-5</v>
      </c>
      <c r="G119" s="23">
        <v>3.9999999999999998E-6</v>
      </c>
      <c r="H119" s="23">
        <v>9.9999999999999995E-7</v>
      </c>
      <c r="I119" s="23">
        <v>2.4000000000000001E-5</v>
      </c>
      <c r="J119" s="23">
        <v>0</v>
      </c>
      <c r="K119" s="23">
        <v>0</v>
      </c>
    </row>
    <row r="120" spans="1:11" ht="13.4" customHeight="1">
      <c r="A120" t="s">
        <v>56</v>
      </c>
      <c r="B120" t="s">
        <v>318</v>
      </c>
      <c r="C120" s="23">
        <v>1.2999999999999999E-5</v>
      </c>
      <c r="D120" s="23">
        <v>1.7E-5</v>
      </c>
      <c r="E120" s="23">
        <v>1.5E-5</v>
      </c>
      <c r="F120" s="23">
        <v>1.5E-5</v>
      </c>
      <c r="G120" s="23">
        <v>1.0000000000000001E-5</v>
      </c>
      <c r="H120" s="23">
        <v>5.0000000000000004E-6</v>
      </c>
      <c r="I120" s="23">
        <v>1.2999999999999999E-5</v>
      </c>
      <c r="J120" s="23">
        <v>3.0000000000000001E-6</v>
      </c>
      <c r="K120" s="23">
        <v>9.9999999999999995E-7</v>
      </c>
    </row>
    <row r="121" spans="1:11" ht="13.4" customHeight="1">
      <c r="A121" t="s">
        <v>57</v>
      </c>
      <c r="B121" t="s">
        <v>318</v>
      </c>
      <c r="C121" s="23">
        <v>1.9999999999999999E-6</v>
      </c>
      <c r="D121" s="23">
        <v>1.9999999999999999E-6</v>
      </c>
      <c r="E121" s="23">
        <v>1.9999999999999999E-6</v>
      </c>
      <c r="F121" s="23">
        <v>1.9999999999999999E-6</v>
      </c>
      <c r="G121" s="23">
        <v>9.9999999999999995E-7</v>
      </c>
      <c r="H121" s="23">
        <v>9.9999999999999995E-7</v>
      </c>
      <c r="I121" s="23">
        <v>9.9999999999999995E-7</v>
      </c>
      <c r="J121" s="23">
        <v>3.0000000000000001E-6</v>
      </c>
      <c r="K121" s="23">
        <v>0</v>
      </c>
    </row>
    <row r="122" spans="1:11" ht="13.4" customHeight="1">
      <c r="A122" t="s">
        <v>58</v>
      </c>
      <c r="B122" t="s">
        <v>318</v>
      </c>
      <c r="C122" s="23">
        <v>3.9999999999999998E-6</v>
      </c>
      <c r="D122" s="23">
        <v>3.9999999999999998E-6</v>
      </c>
      <c r="E122" s="23">
        <v>3.9999999999999998E-6</v>
      </c>
      <c r="F122" s="23">
        <v>3.9999999999999998E-6</v>
      </c>
      <c r="G122" s="23">
        <v>5.0000000000000004E-6</v>
      </c>
      <c r="H122" s="23">
        <v>3.0000000000000001E-6</v>
      </c>
      <c r="I122" s="23">
        <v>6.9999999999999999E-6</v>
      </c>
      <c r="J122" s="23">
        <v>6.0000000000000002E-6</v>
      </c>
      <c r="K122" s="23">
        <v>1.9999999999999999E-6</v>
      </c>
    </row>
    <row r="123" spans="1:11" ht="13.4" customHeight="1">
      <c r="A123" t="s">
        <v>59</v>
      </c>
      <c r="B123" t="s">
        <v>318</v>
      </c>
      <c r="C123" s="23">
        <v>7.9999999999999996E-6</v>
      </c>
      <c r="D123" s="23">
        <v>6.9999999999999999E-6</v>
      </c>
      <c r="E123" s="23">
        <v>7.9999999999999996E-6</v>
      </c>
      <c r="F123" s="23">
        <v>9.9999999999999995E-7</v>
      </c>
      <c r="G123" s="23">
        <v>5.3000000000000001E-5</v>
      </c>
      <c r="H123" s="23">
        <v>5.0000000000000004E-6</v>
      </c>
      <c r="I123" s="23">
        <v>1.5999999999999999E-5</v>
      </c>
      <c r="J123" s="23">
        <v>0</v>
      </c>
      <c r="K123" s="23">
        <v>0</v>
      </c>
    </row>
    <row r="124" spans="1:11" ht="13.4" customHeight="1">
      <c r="A124" t="s">
        <v>60</v>
      </c>
      <c r="B124" t="s">
        <v>318</v>
      </c>
      <c r="C124" s="23">
        <v>9.9999999999999995E-7</v>
      </c>
      <c r="D124" s="23">
        <v>9.9999999999999995E-7</v>
      </c>
      <c r="E124" s="23">
        <v>1.9999999999999999E-6</v>
      </c>
      <c r="F124" s="23">
        <v>9.9999999999999995E-7</v>
      </c>
      <c r="G124" s="23">
        <v>3.0000000000000001E-6</v>
      </c>
      <c r="H124" s="23">
        <v>9.9999999999999995E-7</v>
      </c>
      <c r="I124" s="23">
        <v>0</v>
      </c>
      <c r="J124" s="23">
        <v>0</v>
      </c>
      <c r="K124" s="23">
        <v>0</v>
      </c>
    </row>
    <row r="125" spans="1:11" ht="13.4" customHeight="1">
      <c r="A125" t="s">
        <v>61</v>
      </c>
      <c r="B125" t="s">
        <v>318</v>
      </c>
      <c r="C125" s="23">
        <v>1.9999999999999999E-6</v>
      </c>
      <c r="D125" s="23">
        <v>1.9999999999999999E-6</v>
      </c>
      <c r="E125" s="23">
        <v>3.0000000000000001E-6</v>
      </c>
      <c r="F125" s="23">
        <v>3.0000000000000001E-6</v>
      </c>
      <c r="G125" s="23">
        <v>9.9999999999999995E-7</v>
      </c>
      <c r="H125" s="23">
        <v>9.9999999999999995E-7</v>
      </c>
      <c r="I125" s="23">
        <v>0</v>
      </c>
      <c r="J125" s="23">
        <v>0</v>
      </c>
      <c r="K125" s="23">
        <v>0</v>
      </c>
    </row>
    <row r="126" spans="1:11" ht="13.4" customHeight="1">
      <c r="A126" t="s">
        <v>62</v>
      </c>
      <c r="B126" t="s">
        <v>318</v>
      </c>
      <c r="C126" s="23">
        <v>6.0000000000000002E-6</v>
      </c>
      <c r="D126" s="23">
        <v>3.9999999999999998E-6</v>
      </c>
      <c r="E126" s="23">
        <v>1.1E-5</v>
      </c>
      <c r="F126" s="23">
        <v>3.9999999999999998E-6</v>
      </c>
      <c r="G126" s="23">
        <v>5.0000000000000004E-6</v>
      </c>
      <c r="H126" s="23">
        <v>3.0000000000000001E-6</v>
      </c>
      <c r="I126" s="23">
        <v>3.9999999999999998E-6</v>
      </c>
      <c r="J126" s="23">
        <v>3.0000000000000001E-6</v>
      </c>
      <c r="K126" s="23">
        <v>0</v>
      </c>
    </row>
    <row r="127" spans="1:11" ht="13.4" customHeight="1">
      <c r="A127" t="s">
        <v>63</v>
      </c>
      <c r="B127" t="s">
        <v>318</v>
      </c>
      <c r="C127" s="23">
        <v>0</v>
      </c>
      <c r="D127" s="23">
        <v>0</v>
      </c>
      <c r="E127" s="23">
        <v>9.9999999999999995E-7</v>
      </c>
      <c r="F127" s="23">
        <v>0</v>
      </c>
      <c r="G127" s="23">
        <v>0</v>
      </c>
      <c r="H127" s="23">
        <v>0</v>
      </c>
      <c r="I127" s="23">
        <v>9.9999999999999995E-7</v>
      </c>
      <c r="J127" s="23">
        <v>0</v>
      </c>
      <c r="K127" s="23">
        <v>0</v>
      </c>
    </row>
    <row r="128" spans="1:11" ht="13.4" customHeight="1">
      <c r="A128" t="s">
        <v>64</v>
      </c>
      <c r="B128" t="s">
        <v>318</v>
      </c>
      <c r="C128" s="23">
        <v>6.0000000000000002E-6</v>
      </c>
      <c r="D128" s="23">
        <v>6.9999999999999999E-6</v>
      </c>
      <c r="E128" s="23">
        <v>9.0000000000000002E-6</v>
      </c>
      <c r="F128" s="23">
        <v>5.0000000000000004E-6</v>
      </c>
      <c r="G128" s="23">
        <v>3.9999999999999998E-6</v>
      </c>
      <c r="H128" s="23">
        <v>3.0000000000000001E-6</v>
      </c>
      <c r="I128" s="23">
        <v>3.0000000000000001E-6</v>
      </c>
      <c r="J128" s="23">
        <v>6.0000000000000002E-6</v>
      </c>
      <c r="K128" s="23">
        <v>1.9999999999999999E-6</v>
      </c>
    </row>
    <row r="129" spans="1:11" ht="13.4" customHeight="1">
      <c r="A129" t="s">
        <v>65</v>
      </c>
      <c r="B129" t="s">
        <v>318</v>
      </c>
      <c r="C129" s="23">
        <v>1.9999999999999999E-6</v>
      </c>
      <c r="D129" s="23">
        <v>9.9999999999999995E-7</v>
      </c>
      <c r="E129" s="23">
        <v>9.9999999999999995E-7</v>
      </c>
      <c r="F129" s="23">
        <v>9.9999999999999995E-7</v>
      </c>
      <c r="G129" s="23">
        <v>9.0000000000000002E-6</v>
      </c>
      <c r="H129" s="23">
        <v>9.9999999999999995E-7</v>
      </c>
      <c r="I129" s="23">
        <v>3.9999999999999998E-6</v>
      </c>
      <c r="J129" s="23">
        <v>0</v>
      </c>
      <c r="K129" s="23">
        <v>0</v>
      </c>
    </row>
    <row r="130" spans="1:11" ht="13.4" customHeight="1">
      <c r="A130" t="s">
        <v>66</v>
      </c>
      <c r="B130" t="s">
        <v>318</v>
      </c>
      <c r="C130" s="23">
        <v>6.0000000000000002E-6</v>
      </c>
      <c r="D130" s="23">
        <v>3.9999999999999998E-6</v>
      </c>
      <c r="E130" s="23">
        <v>6.0000000000000002E-6</v>
      </c>
      <c r="F130" s="23">
        <v>6.9999999999999999E-6</v>
      </c>
      <c r="G130" s="23">
        <v>1.2E-5</v>
      </c>
      <c r="H130" s="23">
        <v>5.0000000000000004E-6</v>
      </c>
      <c r="I130" s="23">
        <v>2.5999999999999998E-5</v>
      </c>
      <c r="J130" s="23">
        <v>0</v>
      </c>
      <c r="K130" s="23">
        <v>9.9999999999999995E-7</v>
      </c>
    </row>
    <row r="131" spans="1:11" ht="13.4" customHeight="1">
      <c r="A131" t="s">
        <v>67</v>
      </c>
      <c r="B131" t="s">
        <v>318</v>
      </c>
      <c r="C131" s="23">
        <v>9.9999999999999995E-7</v>
      </c>
      <c r="D131" s="23">
        <v>9.9999999999999995E-7</v>
      </c>
      <c r="E131" s="23">
        <v>9.9999999999999995E-7</v>
      </c>
      <c r="F131" s="23">
        <v>9.9999999999999995E-7</v>
      </c>
      <c r="G131" s="23">
        <v>9.9999999999999995E-7</v>
      </c>
      <c r="H131" s="23">
        <v>9.9999999999999995E-7</v>
      </c>
      <c r="I131" s="23">
        <v>9.9999999999999995E-7</v>
      </c>
      <c r="J131" s="23">
        <v>9.9999999999999995E-7</v>
      </c>
      <c r="K131" s="23">
        <v>0</v>
      </c>
    </row>
    <row r="132" spans="1:11" ht="13.4" customHeight="1">
      <c r="A132" t="s">
        <v>68</v>
      </c>
      <c r="B132" t="s">
        <v>318</v>
      </c>
      <c r="C132" s="23">
        <v>5.0000000000000004E-6</v>
      </c>
      <c r="D132" s="23">
        <v>5.0000000000000004E-6</v>
      </c>
      <c r="E132" s="23">
        <v>7.9999999999999996E-6</v>
      </c>
      <c r="F132" s="23">
        <v>3.9999999999999998E-6</v>
      </c>
      <c r="G132" s="23">
        <v>1.9999999999999999E-6</v>
      </c>
      <c r="H132" s="23">
        <v>1.9999999999999999E-6</v>
      </c>
      <c r="I132" s="23">
        <v>4.3999999999999999E-5</v>
      </c>
      <c r="J132" s="23">
        <v>0</v>
      </c>
      <c r="K132" s="23">
        <v>0</v>
      </c>
    </row>
    <row r="133" spans="1:11" ht="13.4" customHeight="1">
      <c r="A133" t="s">
        <v>69</v>
      </c>
      <c r="B133" t="s">
        <v>318</v>
      </c>
      <c r="C133" s="23">
        <v>7.9999999999999996E-6</v>
      </c>
      <c r="D133" s="23">
        <v>7.9999999999999996E-6</v>
      </c>
      <c r="E133" s="23">
        <v>1.4E-5</v>
      </c>
      <c r="F133" s="23">
        <v>5.0000000000000004E-6</v>
      </c>
      <c r="G133" s="23">
        <v>1.8E-5</v>
      </c>
      <c r="H133" s="23">
        <v>1.9999999999999999E-6</v>
      </c>
      <c r="I133" s="23">
        <v>1.9999999999999999E-6</v>
      </c>
      <c r="J133" s="23">
        <v>0</v>
      </c>
      <c r="K133" s="23">
        <v>0</v>
      </c>
    </row>
    <row r="134" spans="1:11" ht="13.4" customHeight="1">
      <c r="A134" t="s">
        <v>70</v>
      </c>
      <c r="B134" t="s">
        <v>318</v>
      </c>
      <c r="C134" s="23">
        <v>1.7E-5</v>
      </c>
      <c r="D134" s="23">
        <v>1.9000000000000001E-5</v>
      </c>
      <c r="E134" s="23">
        <v>2.5999999999999998E-5</v>
      </c>
      <c r="F134" s="23">
        <v>1.2999999999999999E-5</v>
      </c>
      <c r="G134" s="23">
        <v>1.4E-5</v>
      </c>
      <c r="H134" s="23">
        <v>9.0000000000000002E-6</v>
      </c>
      <c r="I134" s="23">
        <v>1.0000000000000001E-5</v>
      </c>
      <c r="J134" s="23">
        <v>1.2E-5</v>
      </c>
      <c r="K134" s="23">
        <v>5.0000000000000004E-6</v>
      </c>
    </row>
    <row r="135" spans="1:11" ht="13.4" customHeight="1">
      <c r="A135" t="s">
        <v>71</v>
      </c>
      <c r="B135" t="s">
        <v>318</v>
      </c>
      <c r="C135" s="23">
        <v>1.7E-5</v>
      </c>
      <c r="D135" s="23">
        <v>1.1E-5</v>
      </c>
      <c r="E135" s="23">
        <v>2.5999999999999998E-5</v>
      </c>
      <c r="F135" s="23">
        <v>1.8E-5</v>
      </c>
      <c r="G135" s="23">
        <v>5.0000000000000004E-6</v>
      </c>
      <c r="H135" s="23">
        <v>2.3E-5</v>
      </c>
      <c r="I135" s="23">
        <v>3.9999999999999998E-6</v>
      </c>
      <c r="J135" s="23">
        <v>0</v>
      </c>
      <c r="K135" s="23">
        <v>0</v>
      </c>
    </row>
    <row r="136" spans="1:11" ht="13.4" customHeight="1">
      <c r="A136" t="s">
        <v>72</v>
      </c>
      <c r="B136" t="s">
        <v>318</v>
      </c>
      <c r="C136" s="23">
        <v>5.5999999999999999E-5</v>
      </c>
      <c r="D136" s="23">
        <v>6.7999999999999999E-5</v>
      </c>
      <c r="E136" s="23">
        <v>1.02E-4</v>
      </c>
      <c r="F136" s="23">
        <v>2.5999999999999998E-5</v>
      </c>
      <c r="G136" s="23">
        <v>2.3E-5</v>
      </c>
      <c r="H136" s="23">
        <v>1.9000000000000001E-5</v>
      </c>
      <c r="I136" s="23">
        <v>3.0000000000000001E-5</v>
      </c>
      <c r="J136" s="23">
        <v>1.5E-5</v>
      </c>
      <c r="K136" s="23">
        <v>3.0000000000000001E-6</v>
      </c>
    </row>
    <row r="137" spans="1:11" ht="13.4" customHeight="1">
      <c r="A137" t="s">
        <v>73</v>
      </c>
      <c r="B137" t="s">
        <v>318</v>
      </c>
      <c r="C137" s="23">
        <v>9.9999999999999995E-7</v>
      </c>
      <c r="D137" s="23">
        <v>3.0000000000000001E-6</v>
      </c>
      <c r="E137" s="23">
        <v>0</v>
      </c>
      <c r="F137" s="23">
        <v>0</v>
      </c>
      <c r="G137" s="23">
        <v>9.9999999999999995E-7</v>
      </c>
      <c r="H137" s="23">
        <v>0</v>
      </c>
      <c r="I137" s="23">
        <v>0</v>
      </c>
      <c r="J137" s="23">
        <v>0</v>
      </c>
      <c r="K137" s="23">
        <v>0</v>
      </c>
    </row>
    <row r="138" spans="1:11" ht="13.4" customHeight="1">
      <c r="A138" t="s">
        <v>74</v>
      </c>
      <c r="B138" t="s">
        <v>318</v>
      </c>
      <c r="C138" s="23">
        <v>3.8000000000000002E-5</v>
      </c>
      <c r="D138" s="23">
        <v>2.5999999999999998E-5</v>
      </c>
      <c r="E138" s="23">
        <v>3.4E-5</v>
      </c>
      <c r="F138" s="23">
        <v>5.3000000000000001E-5</v>
      </c>
      <c r="G138" s="23">
        <v>1.5E-5</v>
      </c>
      <c r="H138" s="23">
        <v>6.3999999999999997E-5</v>
      </c>
      <c r="I138" s="23">
        <v>1.5999999999999999E-5</v>
      </c>
      <c r="J138" s="23">
        <v>4.1E-5</v>
      </c>
      <c r="K138" s="23">
        <v>9.9999999999999995E-7</v>
      </c>
    </row>
    <row r="139" spans="1:11" ht="13.4" customHeight="1">
      <c r="A139" t="s">
        <v>75</v>
      </c>
      <c r="B139" t="s">
        <v>318</v>
      </c>
      <c r="C139" s="23">
        <v>2.0999999999999999E-5</v>
      </c>
      <c r="D139" s="23">
        <v>2.8E-5</v>
      </c>
      <c r="E139" s="23">
        <v>3.1999999999999999E-5</v>
      </c>
      <c r="F139" s="23">
        <v>1.2999999999999999E-5</v>
      </c>
      <c r="G139" s="23">
        <v>1.7E-5</v>
      </c>
      <c r="H139" s="23">
        <v>6.9999999999999999E-6</v>
      </c>
      <c r="I139" s="23">
        <v>3.0000000000000001E-6</v>
      </c>
      <c r="J139" s="23">
        <v>0</v>
      </c>
      <c r="K139" s="23">
        <v>0</v>
      </c>
    </row>
    <row r="140" spans="1:11" ht="13.4" customHeight="1">
      <c r="A140" t="s">
        <v>76</v>
      </c>
      <c r="B140" t="s">
        <v>318</v>
      </c>
      <c r="C140" s="23">
        <v>2.0000000000000002E-5</v>
      </c>
      <c r="D140" s="23">
        <v>1.7E-5</v>
      </c>
      <c r="E140" s="23">
        <v>3.3000000000000003E-5</v>
      </c>
      <c r="F140" s="23">
        <v>1.8E-5</v>
      </c>
      <c r="G140" s="23">
        <v>2.1999999999999999E-5</v>
      </c>
      <c r="H140" s="23">
        <v>1.2E-5</v>
      </c>
      <c r="I140" s="23">
        <v>7.9999999999999996E-6</v>
      </c>
      <c r="J140" s="23">
        <v>1.2999999999999999E-5</v>
      </c>
      <c r="K140" s="23">
        <v>1.9999999999999999E-6</v>
      </c>
    </row>
    <row r="141" spans="1:11" ht="13.4" customHeight="1">
      <c r="A141" t="s">
        <v>77</v>
      </c>
      <c r="B141" t="s">
        <v>318</v>
      </c>
      <c r="C141" s="23">
        <v>3.9999999999999998E-6</v>
      </c>
      <c r="D141" s="23">
        <v>3.0000000000000001E-6</v>
      </c>
      <c r="E141" s="23">
        <v>5.0000000000000004E-6</v>
      </c>
      <c r="F141" s="23">
        <v>3.9999999999999998E-6</v>
      </c>
      <c r="G141" s="23">
        <v>9.9999999999999995E-7</v>
      </c>
      <c r="H141" s="23">
        <v>5.0000000000000004E-6</v>
      </c>
      <c r="I141" s="23">
        <v>0</v>
      </c>
      <c r="J141" s="23">
        <v>0</v>
      </c>
      <c r="K141" s="23">
        <v>0</v>
      </c>
    </row>
    <row r="142" spans="1:11" ht="13.4" customHeight="1">
      <c r="A142" t="s">
        <v>78</v>
      </c>
      <c r="B142" t="s">
        <v>318</v>
      </c>
      <c r="C142" s="23">
        <v>6.0000000000000002E-6</v>
      </c>
      <c r="D142" s="23">
        <v>6.9999999999999999E-6</v>
      </c>
      <c r="E142" s="23">
        <v>7.9999999999999996E-6</v>
      </c>
      <c r="F142" s="23">
        <v>6.0000000000000002E-6</v>
      </c>
      <c r="G142" s="23">
        <v>1.5E-5</v>
      </c>
      <c r="H142" s="23">
        <v>1.9999999999999999E-6</v>
      </c>
      <c r="I142" s="23">
        <v>3.0000000000000001E-6</v>
      </c>
      <c r="J142" s="23">
        <v>3.9999999999999998E-6</v>
      </c>
      <c r="K142" s="23">
        <v>1.9999999999999999E-6</v>
      </c>
    </row>
    <row r="143" spans="1:11" ht="13.4" customHeight="1">
      <c r="A143" t="s">
        <v>79</v>
      </c>
      <c r="B143" t="s">
        <v>318</v>
      </c>
      <c r="C143" s="23">
        <v>3.0000000000000001E-6</v>
      </c>
      <c r="D143" s="23">
        <v>3.0000000000000001E-6</v>
      </c>
      <c r="E143" s="23">
        <v>3.0000000000000001E-6</v>
      </c>
      <c r="F143" s="23">
        <v>9.9999999999999995E-7</v>
      </c>
      <c r="G143" s="23">
        <v>1.9999999999999999E-6</v>
      </c>
      <c r="H143" s="23">
        <v>3.9999999999999998E-6</v>
      </c>
      <c r="I143" s="23">
        <v>3.0000000000000001E-6</v>
      </c>
      <c r="J143" s="23">
        <v>2.3E-5</v>
      </c>
      <c r="K143" s="23">
        <v>0</v>
      </c>
    </row>
    <row r="144" spans="1:11" ht="13.4" customHeight="1">
      <c r="A144" t="s">
        <v>80</v>
      </c>
      <c r="B144" t="s">
        <v>318</v>
      </c>
      <c r="C144" s="23">
        <v>1.9999999999999999E-6</v>
      </c>
      <c r="D144" s="23">
        <v>1.9999999999999999E-6</v>
      </c>
      <c r="E144" s="23">
        <v>9.9999999999999995E-7</v>
      </c>
      <c r="F144" s="23">
        <v>1.9999999999999999E-6</v>
      </c>
      <c r="G144" s="23">
        <v>9.9999999999999995E-7</v>
      </c>
      <c r="H144" s="23">
        <v>9.9999999999999995E-7</v>
      </c>
      <c r="I144" s="23">
        <v>1.9999999999999999E-6</v>
      </c>
      <c r="J144" s="23">
        <v>0</v>
      </c>
      <c r="K144" s="23">
        <v>0</v>
      </c>
    </row>
    <row r="145" spans="1:11" ht="13.4" customHeight="1">
      <c r="A145" t="s">
        <v>81</v>
      </c>
      <c r="B145" t="s">
        <v>318</v>
      </c>
      <c r="C145" s="23">
        <v>0</v>
      </c>
      <c r="D145" s="23">
        <v>0</v>
      </c>
      <c r="E145" s="23">
        <v>9.9999999999999995E-7</v>
      </c>
      <c r="F145" s="23">
        <v>9.9999999999999995E-7</v>
      </c>
      <c r="G145" s="23">
        <v>0</v>
      </c>
      <c r="H145" s="23">
        <v>0</v>
      </c>
      <c r="I145" s="23">
        <v>9.9999999999999995E-7</v>
      </c>
      <c r="J145" s="23">
        <v>0</v>
      </c>
      <c r="K145" s="23">
        <v>0</v>
      </c>
    </row>
    <row r="146" spans="1:11" ht="13.4" customHeight="1">
      <c r="A146" t="s">
        <v>82</v>
      </c>
      <c r="B146" t="s">
        <v>318</v>
      </c>
      <c r="C146" s="23">
        <v>1.9999999999999999E-6</v>
      </c>
      <c r="D146" s="23">
        <v>1.9999999999999999E-6</v>
      </c>
      <c r="E146" s="23">
        <v>1.9999999999999999E-6</v>
      </c>
      <c r="F146" s="23">
        <v>3.0000000000000001E-6</v>
      </c>
      <c r="G146" s="23">
        <v>1.9999999999999999E-6</v>
      </c>
      <c r="H146" s="23">
        <v>9.9999999999999995E-7</v>
      </c>
      <c r="I146" s="23">
        <v>1.9999999999999999E-6</v>
      </c>
      <c r="J146" s="23">
        <v>1.0000000000000001E-5</v>
      </c>
      <c r="K146" s="23">
        <v>0</v>
      </c>
    </row>
    <row r="147" spans="1:11" ht="13.4" customHeight="1">
      <c r="A147" t="s">
        <v>83</v>
      </c>
      <c r="B147" t="s">
        <v>318</v>
      </c>
      <c r="C147" s="23">
        <v>1.1E-5</v>
      </c>
      <c r="D147" s="23">
        <v>1.5E-5</v>
      </c>
      <c r="E147" s="23">
        <v>9.0000000000000002E-6</v>
      </c>
      <c r="F147" s="23">
        <v>9.0000000000000002E-6</v>
      </c>
      <c r="G147" s="23">
        <v>1.8E-5</v>
      </c>
      <c r="H147" s="23">
        <v>7.9999999999999996E-6</v>
      </c>
      <c r="I147" s="23">
        <v>9.0000000000000002E-6</v>
      </c>
      <c r="J147" s="23">
        <v>3.9999999999999998E-6</v>
      </c>
      <c r="K147" s="23">
        <v>9.9999999999999995E-7</v>
      </c>
    </row>
    <row r="148" spans="1:11" ht="13.4" customHeight="1">
      <c r="A148" t="s">
        <v>84</v>
      </c>
      <c r="B148" t="s">
        <v>318</v>
      </c>
      <c r="C148" s="23">
        <v>2.4000000000000001E-5</v>
      </c>
      <c r="D148" s="23">
        <v>9.0000000000000002E-6</v>
      </c>
      <c r="E148" s="23">
        <v>9.0000000000000002E-6</v>
      </c>
      <c r="F148" s="23">
        <v>3.1999999999999999E-5</v>
      </c>
      <c r="G148" s="23">
        <v>1.5999999999999999E-5</v>
      </c>
      <c r="H148" s="23">
        <v>7.2999999999999999E-5</v>
      </c>
      <c r="I148" s="23">
        <v>6.3999999999999997E-5</v>
      </c>
      <c r="J148" s="23">
        <v>2.3E-5</v>
      </c>
      <c r="K148" s="23">
        <v>0</v>
      </c>
    </row>
    <row r="149" spans="1:11" ht="13.4" customHeight="1">
      <c r="A149" t="s">
        <v>85</v>
      </c>
      <c r="B149" t="s">
        <v>318</v>
      </c>
      <c r="C149" s="23">
        <v>1.9999999999999999E-6</v>
      </c>
      <c r="D149" s="23">
        <v>9.9999999999999995E-7</v>
      </c>
      <c r="E149" s="23">
        <v>9.9999999999999995E-7</v>
      </c>
      <c r="F149" s="23">
        <v>1.9999999999999999E-6</v>
      </c>
      <c r="G149" s="23">
        <v>0</v>
      </c>
      <c r="H149" s="23">
        <v>0</v>
      </c>
      <c r="I149" s="23">
        <v>0</v>
      </c>
      <c r="J149" s="23">
        <v>5.8E-5</v>
      </c>
      <c r="K149" s="23">
        <v>0</v>
      </c>
    </row>
    <row r="150" spans="1:11" ht="13.4" customHeight="1">
      <c r="A150" t="s">
        <v>86</v>
      </c>
      <c r="B150" t="s">
        <v>318</v>
      </c>
      <c r="C150" s="23">
        <v>1.4E-5</v>
      </c>
      <c r="D150" s="23">
        <v>1.1E-5</v>
      </c>
      <c r="E150" s="23">
        <v>1.5E-5</v>
      </c>
      <c r="F150" s="23">
        <v>2.0000000000000002E-5</v>
      </c>
      <c r="G150" s="23">
        <v>1.7E-5</v>
      </c>
      <c r="H150" s="23">
        <v>1.2E-5</v>
      </c>
      <c r="I150" s="23">
        <v>1.8E-5</v>
      </c>
      <c r="J150" s="23">
        <v>2.0999999999999999E-5</v>
      </c>
      <c r="K150" s="23">
        <v>1.9999999999999999E-6</v>
      </c>
    </row>
    <row r="151" spans="1:11" ht="13.4" customHeight="1">
      <c r="A151" t="s">
        <v>87</v>
      </c>
      <c r="B151" t="s">
        <v>318</v>
      </c>
      <c r="C151" s="23">
        <v>3.9999999999999998E-6</v>
      </c>
      <c r="D151" s="23">
        <v>3.0000000000000001E-6</v>
      </c>
      <c r="E151" s="23">
        <v>5.0000000000000004E-6</v>
      </c>
      <c r="F151" s="23">
        <v>5.0000000000000004E-6</v>
      </c>
      <c r="G151" s="23">
        <v>7.9999999999999996E-6</v>
      </c>
      <c r="H151" s="23">
        <v>3.0000000000000001E-6</v>
      </c>
      <c r="I151" s="23">
        <v>9.9999999999999995E-7</v>
      </c>
      <c r="J151" s="23">
        <v>0</v>
      </c>
      <c r="K151" s="23">
        <v>9.9999999999999995E-7</v>
      </c>
    </row>
    <row r="152" spans="1:11" ht="13.4" customHeight="1">
      <c r="A152" t="s">
        <v>88</v>
      </c>
      <c r="B152" t="s">
        <v>318</v>
      </c>
      <c r="C152" s="23">
        <v>1.1E-5</v>
      </c>
      <c r="D152" s="23">
        <v>1.0000000000000001E-5</v>
      </c>
      <c r="E152" s="23">
        <v>1.4E-5</v>
      </c>
      <c r="F152" s="23">
        <v>1.2999999999999999E-5</v>
      </c>
      <c r="G152" s="23">
        <v>7.9999999999999996E-6</v>
      </c>
      <c r="H152" s="23">
        <v>1.2E-5</v>
      </c>
      <c r="I152" s="23">
        <v>6.0000000000000002E-6</v>
      </c>
      <c r="J152" s="23">
        <v>0</v>
      </c>
      <c r="K152" s="23">
        <v>9.9999999999999995E-7</v>
      </c>
    </row>
    <row r="153" spans="1:11" ht="13.4" customHeight="1">
      <c r="A153" t="s">
        <v>89</v>
      </c>
      <c r="B153" t="s">
        <v>318</v>
      </c>
      <c r="C153" s="23">
        <v>1.9000000000000001E-5</v>
      </c>
      <c r="D153" s="23">
        <v>9.0000000000000002E-6</v>
      </c>
      <c r="E153" s="23">
        <v>4.0000000000000003E-5</v>
      </c>
      <c r="F153" s="23">
        <v>2.0999999999999999E-5</v>
      </c>
      <c r="G153" s="23">
        <v>1.5999999999999999E-5</v>
      </c>
      <c r="H153" s="23">
        <v>6.9999999999999999E-6</v>
      </c>
      <c r="I153" s="23">
        <v>3.9999999999999998E-6</v>
      </c>
      <c r="J153" s="23">
        <v>1.0000000000000001E-5</v>
      </c>
      <c r="K153" s="23">
        <v>9.9999999999999995E-7</v>
      </c>
    </row>
    <row r="154" spans="1:11" ht="13.4" customHeight="1">
      <c r="A154" t="s">
        <v>90</v>
      </c>
      <c r="B154" t="s">
        <v>318</v>
      </c>
      <c r="C154" s="23">
        <v>1.5E-5</v>
      </c>
      <c r="D154" s="23">
        <v>1.1E-5</v>
      </c>
      <c r="E154" s="23">
        <v>6.0000000000000002E-6</v>
      </c>
      <c r="F154" s="23">
        <v>1.0000000000000001E-5</v>
      </c>
      <c r="G154" s="23">
        <v>6.2000000000000003E-5</v>
      </c>
      <c r="H154" s="23">
        <v>2.5000000000000001E-5</v>
      </c>
      <c r="I154" s="23">
        <v>2.1999999999999999E-5</v>
      </c>
      <c r="J154" s="23">
        <v>4.1E-5</v>
      </c>
      <c r="K154" s="23">
        <v>5.0000000000000004E-6</v>
      </c>
    </row>
    <row r="155" spans="1:11" ht="13.4" customHeight="1">
      <c r="A155" t="s">
        <v>91</v>
      </c>
      <c r="B155" t="s">
        <v>318</v>
      </c>
      <c r="C155" s="23">
        <v>3.9999999999999998E-6</v>
      </c>
      <c r="D155" s="23">
        <v>5.0000000000000004E-6</v>
      </c>
      <c r="E155" s="23">
        <v>5.0000000000000004E-6</v>
      </c>
      <c r="F155" s="23">
        <v>3.9999999999999998E-6</v>
      </c>
      <c r="G155" s="23">
        <v>1.9999999999999999E-6</v>
      </c>
      <c r="H155" s="23">
        <v>3.9999999999999998E-6</v>
      </c>
      <c r="I155" s="23">
        <v>0</v>
      </c>
      <c r="J155" s="23">
        <v>0</v>
      </c>
      <c r="K155" s="23">
        <v>0</v>
      </c>
    </row>
    <row r="156" spans="1:11" ht="13.4" customHeight="1">
      <c r="A156" t="s">
        <v>92</v>
      </c>
      <c r="B156" t="s">
        <v>318</v>
      </c>
      <c r="C156" s="23">
        <v>1.2E-5</v>
      </c>
      <c r="D156" s="23">
        <v>9.0000000000000002E-6</v>
      </c>
      <c r="E156" s="23">
        <v>1.0000000000000001E-5</v>
      </c>
      <c r="F156" s="23">
        <v>2.3E-5</v>
      </c>
      <c r="G156" s="23">
        <v>7.9999999999999996E-6</v>
      </c>
      <c r="H156" s="23">
        <v>5.0000000000000004E-6</v>
      </c>
      <c r="I156" s="23">
        <v>9.9999999999999995E-7</v>
      </c>
      <c r="J156" s="23">
        <v>6.0000000000000002E-5</v>
      </c>
      <c r="K156" s="23">
        <v>1.2999999999999999E-5</v>
      </c>
    </row>
    <row r="157" spans="1:11" ht="13.4" customHeight="1">
      <c r="A157" t="s">
        <v>93</v>
      </c>
      <c r="B157" t="s">
        <v>318</v>
      </c>
      <c r="C157" s="23">
        <v>6.6000000000000005E-5</v>
      </c>
      <c r="D157" s="23">
        <v>1.0900000000000001E-4</v>
      </c>
      <c r="E157" s="23">
        <v>5.8999999999999998E-5</v>
      </c>
      <c r="F157" s="23">
        <v>4.0000000000000003E-5</v>
      </c>
      <c r="G157" s="23">
        <v>7.2999999999999999E-5</v>
      </c>
      <c r="H157" s="23">
        <v>2.5000000000000001E-5</v>
      </c>
      <c r="I157" s="23">
        <v>1.2E-5</v>
      </c>
      <c r="J157" s="23">
        <v>2.5000000000000001E-5</v>
      </c>
      <c r="K157" s="23">
        <v>6.9999999999999994E-5</v>
      </c>
    </row>
    <row r="158" spans="1:11" ht="13.4" customHeight="1">
      <c r="A158" t="s">
        <v>94</v>
      </c>
      <c r="B158" t="s">
        <v>318</v>
      </c>
      <c r="C158" s="23">
        <v>6.9999999999999999E-6</v>
      </c>
      <c r="D158" s="23">
        <v>9.0000000000000002E-6</v>
      </c>
      <c r="E158" s="23">
        <v>9.0000000000000002E-6</v>
      </c>
      <c r="F158" s="23">
        <v>6.0000000000000002E-6</v>
      </c>
      <c r="G158" s="23">
        <v>5.0000000000000004E-6</v>
      </c>
      <c r="H158" s="23">
        <v>3.9999999999999998E-6</v>
      </c>
      <c r="I158" s="23">
        <v>1.9999999999999999E-6</v>
      </c>
      <c r="J158" s="23">
        <v>1.4E-5</v>
      </c>
      <c r="K158" s="23">
        <v>0</v>
      </c>
    </row>
    <row r="159" spans="1:11" ht="13.4" customHeight="1">
      <c r="A159" t="s">
        <v>95</v>
      </c>
      <c r="B159" t="s">
        <v>318</v>
      </c>
      <c r="C159" s="23">
        <v>0</v>
      </c>
      <c r="D159" s="23">
        <v>-9.9999999999999995E-7</v>
      </c>
      <c r="E159" s="23">
        <v>0</v>
      </c>
      <c r="F159" s="23">
        <v>0</v>
      </c>
      <c r="G159" s="23">
        <v>-9.9999999999999995E-7</v>
      </c>
      <c r="H159" s="23">
        <v>0</v>
      </c>
      <c r="I159" s="23">
        <v>0</v>
      </c>
      <c r="J159" s="23">
        <v>0</v>
      </c>
      <c r="K159" s="23">
        <v>0</v>
      </c>
    </row>
    <row r="160" spans="1:11" ht="13.4" customHeight="1">
      <c r="A160" t="s">
        <v>96</v>
      </c>
      <c r="B160" t="s">
        <v>318</v>
      </c>
      <c r="C160" s="23">
        <v>2.5000000000000001E-5</v>
      </c>
      <c r="D160" s="23">
        <v>2.4000000000000001E-5</v>
      </c>
      <c r="E160" s="23">
        <v>2.0000000000000002E-5</v>
      </c>
      <c r="F160" s="23">
        <v>2.9E-5</v>
      </c>
      <c r="G160" s="23">
        <v>1.8E-5</v>
      </c>
      <c r="H160" s="23">
        <v>3.6000000000000001E-5</v>
      </c>
      <c r="I160" s="23">
        <v>1.2999999999999999E-5</v>
      </c>
      <c r="J160" s="23">
        <v>1.2E-5</v>
      </c>
      <c r="K160" s="23">
        <v>9.9999999999999995E-7</v>
      </c>
    </row>
    <row r="161" spans="1:11" ht="13.4" customHeight="1">
      <c r="A161" t="s">
        <v>97</v>
      </c>
      <c r="B161" t="s">
        <v>318</v>
      </c>
      <c r="C161" s="23">
        <v>0</v>
      </c>
      <c r="D161" s="23">
        <v>0</v>
      </c>
      <c r="E161" s="23">
        <v>0</v>
      </c>
      <c r="F161" s="23">
        <v>0</v>
      </c>
      <c r="G161" s="23">
        <v>0</v>
      </c>
      <c r="H161" s="23">
        <v>0</v>
      </c>
      <c r="I161" s="23">
        <v>0</v>
      </c>
      <c r="J161" s="23">
        <v>0</v>
      </c>
      <c r="K161" s="23">
        <v>0</v>
      </c>
    </row>
    <row r="162" spans="1:11" ht="13.4" customHeight="1">
      <c r="A162" t="s">
        <v>98</v>
      </c>
      <c r="B162" t="s">
        <v>318</v>
      </c>
      <c r="C162" s="23">
        <v>1.1E-5</v>
      </c>
      <c r="D162" s="23">
        <v>7.9999999999999996E-6</v>
      </c>
      <c r="E162" s="23">
        <v>1.5999999999999999E-5</v>
      </c>
      <c r="F162" s="23">
        <v>9.0000000000000002E-6</v>
      </c>
      <c r="G162" s="23">
        <v>9.0000000000000002E-6</v>
      </c>
      <c r="H162" s="23">
        <v>1.2999999999999999E-5</v>
      </c>
      <c r="I162" s="23">
        <v>6.0000000000000002E-6</v>
      </c>
      <c r="J162" s="23">
        <v>0</v>
      </c>
      <c r="K162" s="23">
        <v>2.1999999999999999E-5</v>
      </c>
    </row>
    <row r="163" spans="1:11" ht="13.4" customHeight="1">
      <c r="A163" t="s">
        <v>99</v>
      </c>
      <c r="B163" t="s">
        <v>317</v>
      </c>
      <c r="C163" s="23">
        <v>2.1999999999999999E-5</v>
      </c>
      <c r="D163" s="23">
        <v>1.5E-5</v>
      </c>
      <c r="E163" s="23">
        <v>2.0999999999999999E-5</v>
      </c>
      <c r="F163" s="23">
        <v>3.6000000000000001E-5</v>
      </c>
      <c r="G163" s="23">
        <v>2.1999999999999999E-5</v>
      </c>
      <c r="H163" s="23">
        <v>1.9000000000000001E-5</v>
      </c>
      <c r="I163" s="23">
        <v>6.2000000000000003E-5</v>
      </c>
      <c r="J163" s="23">
        <v>3.3000000000000003E-5</v>
      </c>
      <c r="K163" s="23">
        <v>7.9999999999999996E-6</v>
      </c>
    </row>
    <row r="164" spans="1:11" ht="13.4" customHeight="1">
      <c r="A164" t="s">
        <v>100</v>
      </c>
      <c r="B164" t="s">
        <v>317</v>
      </c>
      <c r="C164" s="23">
        <v>1.1E-4</v>
      </c>
      <c r="D164" s="23">
        <v>9.1000000000000003E-5</v>
      </c>
      <c r="E164" s="23">
        <v>1.2899999999999999E-4</v>
      </c>
      <c r="F164" s="23">
        <v>1.37E-4</v>
      </c>
      <c r="G164" s="23">
        <v>1.8000000000000001E-4</v>
      </c>
      <c r="H164" s="23">
        <v>6.0999999999999999E-5</v>
      </c>
      <c r="I164" s="23">
        <v>1.0900000000000001E-4</v>
      </c>
      <c r="J164" s="23">
        <v>1.07E-4</v>
      </c>
      <c r="K164" s="23">
        <v>9.3999999999999994E-5</v>
      </c>
    </row>
    <row r="165" spans="1:11" ht="13.4" customHeight="1">
      <c r="A165" t="s">
        <v>101</v>
      </c>
      <c r="B165" t="s">
        <v>317</v>
      </c>
      <c r="C165" s="23">
        <v>9.0000000000000002E-6</v>
      </c>
      <c r="D165" s="23">
        <v>5.0000000000000004E-6</v>
      </c>
      <c r="E165" s="23">
        <v>1.2E-5</v>
      </c>
      <c r="F165" s="23">
        <v>7.9999999999999996E-6</v>
      </c>
      <c r="G165" s="23">
        <v>1.1E-5</v>
      </c>
      <c r="H165" s="23">
        <v>1.2999999999999999E-5</v>
      </c>
      <c r="I165" s="23">
        <v>7.9999999999999996E-6</v>
      </c>
      <c r="J165" s="23">
        <v>6.9999999999999999E-6</v>
      </c>
      <c r="K165" s="23">
        <v>6.0000000000000002E-6</v>
      </c>
    </row>
    <row r="166" spans="1:11" ht="13.4" customHeight="1">
      <c r="A166" t="s">
        <v>102</v>
      </c>
      <c r="B166" t="s">
        <v>317</v>
      </c>
      <c r="C166" s="23">
        <v>5.7000000000000003E-5</v>
      </c>
      <c r="D166" s="23">
        <v>5.0000000000000002E-5</v>
      </c>
      <c r="E166" s="23">
        <v>6.3E-5</v>
      </c>
      <c r="F166" s="23">
        <v>5.7000000000000003E-5</v>
      </c>
      <c r="G166" s="23">
        <v>8.7000000000000001E-5</v>
      </c>
      <c r="H166" s="23">
        <v>4.8999999999999998E-5</v>
      </c>
      <c r="I166" s="23">
        <v>5.8E-5</v>
      </c>
      <c r="J166" s="23">
        <v>1.5999999999999999E-5</v>
      </c>
      <c r="K166" s="23">
        <v>7.4999999999999993E-5</v>
      </c>
    </row>
    <row r="167" spans="1:11" ht="13.4" customHeight="1">
      <c r="A167" t="s">
        <v>103</v>
      </c>
      <c r="B167" t="s">
        <v>317</v>
      </c>
      <c r="C167" s="23">
        <v>4.8999999999999998E-5</v>
      </c>
      <c r="D167" s="23">
        <v>4.6E-5</v>
      </c>
      <c r="E167" s="23">
        <v>5.1E-5</v>
      </c>
      <c r="F167" s="23">
        <v>5.8E-5</v>
      </c>
      <c r="G167" s="23">
        <v>8.0000000000000007E-5</v>
      </c>
      <c r="H167" s="23">
        <v>3.4999999999999997E-5</v>
      </c>
      <c r="I167" s="23">
        <v>3.3000000000000003E-5</v>
      </c>
      <c r="J167" s="23">
        <v>2.6999999999999999E-5</v>
      </c>
      <c r="K167" s="23">
        <v>2.8E-5</v>
      </c>
    </row>
    <row r="168" spans="1:11" ht="13.4" customHeight="1">
      <c r="A168" t="s">
        <v>104</v>
      </c>
      <c r="B168" t="s">
        <v>316</v>
      </c>
      <c r="C168" s="23">
        <v>-2.5000000000000001E-5</v>
      </c>
      <c r="D168" s="23">
        <v>-2.9E-5</v>
      </c>
      <c r="E168" s="23">
        <v>-3.0000000000000001E-5</v>
      </c>
      <c r="F168" s="23">
        <v>-2.1999999999999999E-5</v>
      </c>
      <c r="G168" s="23">
        <v>-2.0999999999999999E-5</v>
      </c>
      <c r="H168" s="23">
        <v>-1.4E-5</v>
      </c>
      <c r="I168" s="23">
        <v>-2.6999999999999999E-5</v>
      </c>
      <c r="J168" s="23">
        <v>-1.2999999999999999E-5</v>
      </c>
      <c r="K168" s="23">
        <v>-2.9E-5</v>
      </c>
    </row>
    <row r="169" spans="1:11" ht="13.4" customHeight="1">
      <c r="A169" t="s">
        <v>105</v>
      </c>
      <c r="B169" t="s">
        <v>316</v>
      </c>
      <c r="C169" s="23">
        <v>-2.5000000000000001E-5</v>
      </c>
      <c r="D169" s="23">
        <v>-2.8E-5</v>
      </c>
      <c r="E169" s="23">
        <v>-2.9E-5</v>
      </c>
      <c r="F169" s="23">
        <v>-2.4000000000000001E-5</v>
      </c>
      <c r="G169" s="23">
        <v>-2.5000000000000001E-5</v>
      </c>
      <c r="H169" s="23">
        <v>-1.4E-5</v>
      </c>
      <c r="I169" s="23">
        <v>-1.8E-5</v>
      </c>
      <c r="J169" s="23">
        <v>-2.0000000000000002E-5</v>
      </c>
      <c r="K169" s="23">
        <v>-4.0000000000000003E-5</v>
      </c>
    </row>
    <row r="170" spans="1:11" ht="13.4" customHeight="1">
      <c r="A170" t="s">
        <v>106</v>
      </c>
      <c r="B170" t="s">
        <v>316</v>
      </c>
      <c r="C170" s="23">
        <v>-6.0000000000000002E-5</v>
      </c>
      <c r="D170" s="23">
        <v>-5.8999999999999998E-5</v>
      </c>
      <c r="E170" s="23">
        <v>-6.0999999999999999E-5</v>
      </c>
      <c r="F170" s="23">
        <v>-6.3E-5</v>
      </c>
      <c r="G170" s="23">
        <v>-5.7000000000000003E-5</v>
      </c>
      <c r="H170" s="23">
        <v>-6.4999999999999994E-5</v>
      </c>
      <c r="I170" s="23">
        <v>-4.1999999999999998E-5</v>
      </c>
      <c r="J170" s="23">
        <v>-6.0000000000000002E-5</v>
      </c>
      <c r="K170" s="23">
        <v>-2.4000000000000001E-5</v>
      </c>
    </row>
    <row r="171" spans="1:11" ht="13.4" customHeight="1">
      <c r="A171" t="s">
        <v>107</v>
      </c>
      <c r="B171" t="s">
        <v>316</v>
      </c>
      <c r="C171" s="23">
        <v>2.42E-4</v>
      </c>
      <c r="D171" s="23">
        <v>2.41E-4</v>
      </c>
      <c r="E171" s="23">
        <v>2.5900000000000001E-4</v>
      </c>
      <c r="F171" s="23">
        <v>2.5700000000000001E-4</v>
      </c>
      <c r="G171" s="23">
        <v>2.6699999999999998E-4</v>
      </c>
      <c r="H171" s="23">
        <v>1.8200000000000001E-4</v>
      </c>
      <c r="I171" s="23">
        <v>2.5700000000000001E-4</v>
      </c>
      <c r="J171" s="23">
        <v>2.63E-4</v>
      </c>
      <c r="K171" s="23">
        <v>2.81E-4</v>
      </c>
    </row>
    <row r="172" spans="1:11" ht="13.4" customHeight="1">
      <c r="A172" t="s">
        <v>108</v>
      </c>
      <c r="B172" t="s">
        <v>315</v>
      </c>
      <c r="C172" s="23">
        <v>3.9399999999999998E-4</v>
      </c>
      <c r="D172" s="23">
        <v>3.9300000000000001E-4</v>
      </c>
      <c r="E172" s="23">
        <v>4.46E-4</v>
      </c>
      <c r="F172" s="23">
        <v>3.8900000000000002E-4</v>
      </c>
      <c r="G172" s="23">
        <v>4.5199999999999998E-4</v>
      </c>
      <c r="H172" s="23">
        <v>3.0800000000000001E-4</v>
      </c>
      <c r="I172" s="23">
        <v>4.5199999999999998E-4</v>
      </c>
      <c r="J172" s="23">
        <v>3.4699999999999998E-4</v>
      </c>
      <c r="K172" s="23">
        <v>2.8400000000000002E-4</v>
      </c>
    </row>
    <row r="173" spans="1:11" ht="13.4" customHeight="1">
      <c r="A173" t="s">
        <v>109</v>
      </c>
      <c r="B173" t="s">
        <v>314</v>
      </c>
      <c r="C173" s="23">
        <v>9.0000000000000002E-6</v>
      </c>
      <c r="D173" s="23">
        <v>9.0000000000000002E-6</v>
      </c>
      <c r="E173" s="23">
        <v>1.0000000000000001E-5</v>
      </c>
      <c r="F173" s="23">
        <v>7.9999999999999996E-6</v>
      </c>
      <c r="G173" s="23">
        <v>1.0000000000000001E-5</v>
      </c>
      <c r="H173" s="23">
        <v>6.0000000000000002E-6</v>
      </c>
      <c r="I173" s="23">
        <v>9.0000000000000002E-6</v>
      </c>
      <c r="J173" s="23">
        <v>6.9999999999999999E-6</v>
      </c>
      <c r="K173" s="23">
        <v>6.9999999999999999E-6</v>
      </c>
    </row>
    <row r="174" spans="1:11" ht="13.4" customHeight="1">
      <c r="A174" t="s">
        <v>110</v>
      </c>
      <c r="B174" t="s">
        <v>313</v>
      </c>
      <c r="C174" s="23">
        <v>5.1E-5</v>
      </c>
      <c r="D174" s="23">
        <v>5.3000000000000001E-5</v>
      </c>
      <c r="E174" s="23">
        <v>3.8999999999999999E-5</v>
      </c>
      <c r="F174" s="23">
        <v>6.4999999999999994E-5</v>
      </c>
      <c r="G174" s="23">
        <v>5.8999999999999998E-5</v>
      </c>
      <c r="H174" s="23">
        <v>3.6000000000000001E-5</v>
      </c>
      <c r="I174" s="23">
        <v>7.6000000000000004E-5</v>
      </c>
      <c r="J174" s="23">
        <v>1.18E-4</v>
      </c>
      <c r="K174" s="23">
        <v>3.1999999999999999E-5</v>
      </c>
    </row>
    <row r="175" spans="1:11" ht="13.4" customHeight="1">
      <c r="A175" t="s">
        <v>111</v>
      </c>
      <c r="B175" t="s">
        <v>313</v>
      </c>
      <c r="C175" s="23">
        <v>4.0000000000000003E-5</v>
      </c>
      <c r="D175" s="23">
        <v>4.5000000000000003E-5</v>
      </c>
      <c r="E175" s="23">
        <v>3.6999999999999998E-5</v>
      </c>
      <c r="F175" s="23">
        <v>4.3000000000000002E-5</v>
      </c>
      <c r="G175" s="23">
        <v>4.6999999999999997E-5</v>
      </c>
      <c r="H175" s="23">
        <v>2.8E-5</v>
      </c>
      <c r="I175" s="23">
        <v>4.0000000000000003E-5</v>
      </c>
      <c r="J175" s="23">
        <v>3.8000000000000002E-5</v>
      </c>
      <c r="K175" s="23">
        <v>3.6000000000000001E-5</v>
      </c>
    </row>
    <row r="176" spans="1:11" ht="13.4" customHeight="1">
      <c r="A176" t="s">
        <v>112</v>
      </c>
      <c r="B176" t="s">
        <v>312</v>
      </c>
      <c r="C176" s="23">
        <v>1.01E-4</v>
      </c>
      <c r="D176" s="23">
        <v>9.7999999999999997E-5</v>
      </c>
      <c r="E176" s="23">
        <v>1.05E-4</v>
      </c>
      <c r="F176" s="23">
        <v>1.12E-4</v>
      </c>
      <c r="G176" s="23">
        <v>1.2E-4</v>
      </c>
      <c r="H176" s="23">
        <v>8.6000000000000003E-5</v>
      </c>
      <c r="I176" s="23">
        <v>1.22E-4</v>
      </c>
      <c r="J176" s="23">
        <v>7.4999999999999993E-5</v>
      </c>
      <c r="K176" s="23">
        <v>5.7000000000000003E-5</v>
      </c>
    </row>
    <row r="177" spans="1:11" ht="13.4" customHeight="1">
      <c r="A177" t="s">
        <v>113</v>
      </c>
      <c r="B177" t="s">
        <v>312</v>
      </c>
      <c r="C177" s="23">
        <v>2.9E-5</v>
      </c>
      <c r="D177" s="23">
        <v>3.0000000000000001E-5</v>
      </c>
      <c r="E177" s="23">
        <v>2.3E-5</v>
      </c>
      <c r="F177" s="23">
        <v>3.1999999999999999E-5</v>
      </c>
      <c r="G177" s="23">
        <v>9.0000000000000002E-6</v>
      </c>
      <c r="H177" s="23">
        <v>5.1E-5</v>
      </c>
      <c r="I177" s="23">
        <v>6.9999999999999999E-6</v>
      </c>
      <c r="J177" s="23">
        <v>6.9999999999999999E-6</v>
      </c>
      <c r="K177" s="23">
        <v>5.0000000000000004E-6</v>
      </c>
    </row>
    <row r="178" spans="1:11" ht="13.4" customHeight="1">
      <c r="A178" t="s">
        <v>114</v>
      </c>
      <c r="B178" t="s">
        <v>312</v>
      </c>
      <c r="C178" s="23">
        <v>2.5000000000000001E-5</v>
      </c>
      <c r="D178" s="23">
        <v>2.1999999999999999E-5</v>
      </c>
      <c r="E178" s="23">
        <v>1.7E-5</v>
      </c>
      <c r="F178" s="23">
        <v>3.0000000000000001E-5</v>
      </c>
      <c r="G178" s="23">
        <v>3.4999999999999997E-5</v>
      </c>
      <c r="H178" s="23">
        <v>2.5999999999999998E-5</v>
      </c>
      <c r="I178" s="23">
        <v>8.2000000000000001E-5</v>
      </c>
      <c r="J178" s="23">
        <v>5.1E-5</v>
      </c>
      <c r="K178" s="23">
        <v>3.0000000000000001E-6</v>
      </c>
    </row>
    <row r="179" spans="1:11" ht="13.4" customHeight="1">
      <c r="A179" t="s">
        <v>115</v>
      </c>
      <c r="B179" t="s">
        <v>312</v>
      </c>
      <c r="C179" s="23">
        <v>2.0999999999999999E-5</v>
      </c>
      <c r="D179" s="23">
        <v>2.5999999999999998E-5</v>
      </c>
      <c r="E179" s="23">
        <v>1.5999999999999999E-5</v>
      </c>
      <c r="F179" s="23">
        <v>2.4000000000000001E-5</v>
      </c>
      <c r="G179" s="23">
        <v>1.5999999999999999E-5</v>
      </c>
      <c r="H179" s="23">
        <v>1.7E-5</v>
      </c>
      <c r="I179" s="23">
        <v>9.0000000000000002E-6</v>
      </c>
      <c r="J179" s="23">
        <v>3.3000000000000003E-5</v>
      </c>
      <c r="K179" s="23">
        <v>6.0000000000000002E-6</v>
      </c>
    </row>
    <row r="180" spans="1:11" ht="13.4" customHeight="1">
      <c r="A180" t="s">
        <v>116</v>
      </c>
      <c r="B180" t="s">
        <v>312</v>
      </c>
      <c r="C180" s="23">
        <v>5.8999999999999998E-5</v>
      </c>
      <c r="D180" s="23">
        <v>6.4999999999999994E-5</v>
      </c>
      <c r="E180" s="23">
        <v>7.7000000000000001E-5</v>
      </c>
      <c r="F180" s="23">
        <v>5.3000000000000001E-5</v>
      </c>
      <c r="G180" s="23">
        <v>5.1E-5</v>
      </c>
      <c r="H180" s="23">
        <v>3.4E-5</v>
      </c>
      <c r="I180" s="23">
        <v>6.0000000000000002E-5</v>
      </c>
      <c r="J180" s="23">
        <v>2.5999999999999998E-5</v>
      </c>
      <c r="K180" s="23">
        <v>3.6000000000000001E-5</v>
      </c>
    </row>
    <row r="181" spans="1:11" ht="13.4" customHeight="1">
      <c r="A181" t="s">
        <v>117</v>
      </c>
      <c r="B181" t="s">
        <v>312</v>
      </c>
      <c r="C181" s="23">
        <v>3.6000000000000002E-4</v>
      </c>
      <c r="D181" s="23">
        <v>4.0400000000000001E-4</v>
      </c>
      <c r="E181" s="23">
        <v>3.8400000000000001E-4</v>
      </c>
      <c r="F181" s="23">
        <v>3.9500000000000001E-4</v>
      </c>
      <c r="G181" s="23">
        <v>2.6899999999999998E-4</v>
      </c>
      <c r="H181" s="23">
        <v>2.6600000000000001E-4</v>
      </c>
      <c r="I181" s="23">
        <v>2.14E-4</v>
      </c>
      <c r="J181" s="23">
        <v>2.8899999999999998E-4</v>
      </c>
      <c r="K181" s="23">
        <v>1.37E-4</v>
      </c>
    </row>
    <row r="182" spans="1:11" ht="13.4" customHeight="1">
      <c r="A182" t="s">
        <v>118</v>
      </c>
      <c r="B182" t="s">
        <v>311</v>
      </c>
      <c r="C182" s="23">
        <v>1.8E-5</v>
      </c>
      <c r="D182" s="23">
        <v>2.9E-5</v>
      </c>
      <c r="E182" s="23">
        <v>1.9000000000000001E-5</v>
      </c>
      <c r="F182" s="23">
        <v>7.9999999999999996E-6</v>
      </c>
      <c r="G182" s="23">
        <v>9.0000000000000002E-6</v>
      </c>
      <c r="H182" s="23">
        <v>5.0000000000000004E-6</v>
      </c>
      <c r="I182" s="23">
        <v>2.4000000000000001E-5</v>
      </c>
      <c r="J182" s="23">
        <v>1.9999999999999999E-6</v>
      </c>
      <c r="K182" s="23">
        <v>3.1999999999999999E-5</v>
      </c>
    </row>
    <row r="183" spans="1:11" ht="13.4" customHeight="1">
      <c r="A183" t="s">
        <v>119</v>
      </c>
      <c r="B183" t="s">
        <v>311</v>
      </c>
      <c r="C183" s="23">
        <v>1.2999999999999999E-5</v>
      </c>
      <c r="D183" s="23">
        <v>2.0999999999999999E-5</v>
      </c>
      <c r="E183" s="23">
        <v>1.4E-5</v>
      </c>
      <c r="F183" s="23">
        <v>1.1E-5</v>
      </c>
      <c r="G183" s="23">
        <v>1.2E-5</v>
      </c>
      <c r="H183" s="23">
        <v>3.9999999999999998E-6</v>
      </c>
      <c r="I183" s="23">
        <v>7.9999999999999996E-6</v>
      </c>
      <c r="J183" s="23">
        <v>6.9999999999999999E-6</v>
      </c>
      <c r="K183" s="23">
        <v>5.0000000000000004E-6</v>
      </c>
    </row>
    <row r="184" spans="1:11" ht="13.4" customHeight="1">
      <c r="A184" t="s">
        <v>120</v>
      </c>
      <c r="B184" t="s">
        <v>311</v>
      </c>
      <c r="C184" s="23">
        <v>2.5999999999999998E-5</v>
      </c>
      <c r="D184" s="23">
        <v>4.3999999999999999E-5</v>
      </c>
      <c r="E184" s="23">
        <v>1.8E-5</v>
      </c>
      <c r="F184" s="23">
        <v>1.4E-5</v>
      </c>
      <c r="G184" s="23">
        <v>2.0000000000000002E-5</v>
      </c>
      <c r="H184" s="23">
        <v>1.5E-5</v>
      </c>
      <c r="I184" s="23">
        <v>4.1E-5</v>
      </c>
      <c r="J184" s="23">
        <v>1.2999999999999999E-5</v>
      </c>
      <c r="K184" s="23">
        <v>2.8E-5</v>
      </c>
    </row>
    <row r="185" spans="1:11" ht="13.4" customHeight="1">
      <c r="A185" t="s">
        <v>121</v>
      </c>
      <c r="B185" t="s">
        <v>311</v>
      </c>
      <c r="C185" s="23">
        <v>5.0000000000000002E-5</v>
      </c>
      <c r="D185" s="23">
        <v>7.7000000000000001E-5</v>
      </c>
      <c r="E185" s="23">
        <v>5.1999999999999997E-5</v>
      </c>
      <c r="F185" s="23">
        <v>2.9E-5</v>
      </c>
      <c r="G185" s="23">
        <v>3.8000000000000002E-5</v>
      </c>
      <c r="H185" s="23">
        <v>2.0000000000000002E-5</v>
      </c>
      <c r="I185" s="23">
        <v>5.1E-5</v>
      </c>
      <c r="J185" s="23">
        <v>5.0000000000000004E-6</v>
      </c>
      <c r="K185" s="23">
        <v>6.3E-5</v>
      </c>
    </row>
    <row r="186" spans="1:11" ht="13.4" customHeight="1">
      <c r="A186" t="s">
        <v>122</v>
      </c>
      <c r="B186" t="s">
        <v>311</v>
      </c>
      <c r="C186" s="23">
        <v>9.7E-5</v>
      </c>
      <c r="D186" s="23">
        <v>1.1400000000000001E-4</v>
      </c>
      <c r="E186" s="23">
        <v>1.5200000000000001E-4</v>
      </c>
      <c r="F186" s="23">
        <v>5.1E-5</v>
      </c>
      <c r="G186" s="23">
        <v>8.8999999999999995E-5</v>
      </c>
      <c r="H186" s="23">
        <v>3.6999999999999998E-5</v>
      </c>
      <c r="I186" s="23">
        <v>1.3799999999999999E-4</v>
      </c>
      <c r="J186" s="23">
        <v>1.5999999999999999E-5</v>
      </c>
      <c r="K186" s="23">
        <v>1.26E-4</v>
      </c>
    </row>
    <row r="187" spans="1:11" ht="13.4" customHeight="1">
      <c r="A187" t="s">
        <v>123</v>
      </c>
      <c r="B187" t="s">
        <v>311</v>
      </c>
      <c r="C187" s="23">
        <v>2.0999999999999999E-5</v>
      </c>
      <c r="D187" s="23">
        <v>1.4E-5</v>
      </c>
      <c r="E187" s="23">
        <v>2.4000000000000001E-5</v>
      </c>
      <c r="F187" s="23">
        <v>1.8E-5</v>
      </c>
      <c r="G187" s="23">
        <v>2.0000000000000002E-5</v>
      </c>
      <c r="H187" s="23">
        <v>1.0000000000000001E-5</v>
      </c>
      <c r="I187" s="23">
        <v>9.2999999999999997E-5</v>
      </c>
      <c r="J187" s="23">
        <v>1.2E-5</v>
      </c>
      <c r="K187" s="23">
        <v>1.76E-4</v>
      </c>
    </row>
    <row r="188" spans="1:11" ht="13.4" customHeight="1">
      <c r="A188" t="s">
        <v>124</v>
      </c>
      <c r="B188" t="s">
        <v>310</v>
      </c>
      <c r="C188" s="23">
        <v>3.39E-4</v>
      </c>
      <c r="D188" s="23">
        <v>4.5100000000000001E-4</v>
      </c>
      <c r="E188" s="23">
        <v>4.3800000000000002E-4</v>
      </c>
      <c r="F188" s="23">
        <v>2.1499999999999999E-4</v>
      </c>
      <c r="G188" s="23">
        <v>3.3399999999999999E-4</v>
      </c>
      <c r="H188" s="23">
        <v>1.65E-4</v>
      </c>
      <c r="I188" s="23">
        <v>2.32E-4</v>
      </c>
      <c r="J188" s="23">
        <v>1.11E-4</v>
      </c>
      <c r="K188" s="23">
        <v>1.03E-4</v>
      </c>
    </row>
    <row r="189" spans="1:11" ht="13.4" customHeight="1">
      <c r="A189" t="s">
        <v>125</v>
      </c>
      <c r="B189" t="s">
        <v>310</v>
      </c>
      <c r="C189" s="23">
        <v>6.0999999999999999E-5</v>
      </c>
      <c r="D189" s="23">
        <v>7.3999999999999996E-5</v>
      </c>
      <c r="E189" s="23">
        <v>6.9999999999999994E-5</v>
      </c>
      <c r="F189" s="23">
        <v>6.0000000000000002E-5</v>
      </c>
      <c r="G189" s="23">
        <v>5.5000000000000002E-5</v>
      </c>
      <c r="H189" s="23">
        <v>3.1000000000000001E-5</v>
      </c>
      <c r="I189" s="23">
        <v>4.3999999999999999E-5</v>
      </c>
      <c r="J189" s="23">
        <v>2.4000000000000001E-5</v>
      </c>
      <c r="K189" s="23">
        <v>3.1999999999999999E-5</v>
      </c>
    </row>
    <row r="190" spans="1:11" ht="13.4" customHeight="1">
      <c r="A190" t="s">
        <v>126</v>
      </c>
      <c r="B190" t="s">
        <v>310</v>
      </c>
      <c r="C190" s="23">
        <v>2.41E-4</v>
      </c>
      <c r="D190" s="23">
        <v>3.4299999999999999E-4</v>
      </c>
      <c r="E190" s="23">
        <v>2.5099999999999998E-4</v>
      </c>
      <c r="F190" s="23">
        <v>1.9699999999999999E-4</v>
      </c>
      <c r="G190" s="23">
        <v>1.6000000000000001E-4</v>
      </c>
      <c r="H190" s="23">
        <v>1.2899999999999999E-4</v>
      </c>
      <c r="I190" s="23">
        <v>1.4200000000000001E-4</v>
      </c>
      <c r="J190" s="23">
        <v>7.2999999999999999E-5</v>
      </c>
      <c r="K190" s="23">
        <v>1.7799999999999999E-4</v>
      </c>
    </row>
    <row r="191" spans="1:11" ht="13.4" customHeight="1">
      <c r="A191" t="s">
        <v>127</v>
      </c>
      <c r="B191" t="s">
        <v>309</v>
      </c>
      <c r="C191" s="23">
        <v>6.8999999999999997E-5</v>
      </c>
      <c r="D191" s="23">
        <v>8.1000000000000004E-5</v>
      </c>
      <c r="E191" s="23">
        <v>6.0999999999999999E-5</v>
      </c>
      <c r="F191" s="23">
        <v>8.7000000000000001E-5</v>
      </c>
      <c r="G191" s="23">
        <v>4.3999999999999999E-5</v>
      </c>
      <c r="H191" s="23">
        <v>5.5999999999999999E-5</v>
      </c>
      <c r="I191" s="23">
        <v>3.1999999999999999E-5</v>
      </c>
      <c r="J191" s="23">
        <v>3.8999999999999999E-5</v>
      </c>
      <c r="K191" s="23">
        <v>2.0000000000000002E-5</v>
      </c>
    </row>
    <row r="192" spans="1:11" ht="13.4" customHeight="1">
      <c r="A192" t="s">
        <v>128</v>
      </c>
      <c r="B192" t="s">
        <v>309</v>
      </c>
      <c r="C192" s="23">
        <v>-2.6999999999999999E-5</v>
      </c>
      <c r="D192" s="23">
        <v>-2.9E-5</v>
      </c>
      <c r="E192" s="23">
        <v>-2.9E-5</v>
      </c>
      <c r="F192" s="23">
        <v>-2.6999999999999999E-5</v>
      </c>
      <c r="G192" s="23">
        <v>-3.1999999999999999E-5</v>
      </c>
      <c r="H192" s="23">
        <v>-1.8E-5</v>
      </c>
      <c r="I192" s="23">
        <v>-3.0000000000000001E-5</v>
      </c>
      <c r="J192" s="23">
        <v>-2.3E-5</v>
      </c>
      <c r="K192" s="23">
        <v>-2.4000000000000001E-5</v>
      </c>
    </row>
    <row r="193" spans="1:11" ht="13.4" customHeight="1">
      <c r="A193" t="s">
        <v>129</v>
      </c>
      <c r="B193" t="s">
        <v>309</v>
      </c>
      <c r="C193" s="23">
        <v>2.5000000000000001E-4</v>
      </c>
      <c r="D193" s="23">
        <v>3.9100000000000002E-4</v>
      </c>
      <c r="E193" s="23">
        <v>2.61E-4</v>
      </c>
      <c r="F193" s="23">
        <v>2.0699999999999999E-4</v>
      </c>
      <c r="G193" s="23">
        <v>1.05E-4</v>
      </c>
      <c r="H193" s="23">
        <v>9.3999999999999994E-5</v>
      </c>
      <c r="I193" s="23">
        <v>6.4999999999999994E-5</v>
      </c>
      <c r="J193" s="23">
        <v>5.1E-5</v>
      </c>
      <c r="K193" s="23">
        <v>1.18E-4</v>
      </c>
    </row>
    <row r="194" spans="1:11" ht="13.4" customHeight="1">
      <c r="A194" t="s">
        <v>130</v>
      </c>
      <c r="B194" t="s">
        <v>308</v>
      </c>
      <c r="C194" s="23">
        <v>5.9599999999999996E-4</v>
      </c>
      <c r="D194" s="23">
        <v>6.7500000000000004E-4</v>
      </c>
      <c r="E194" s="23">
        <v>6.6799999999999997E-4</v>
      </c>
      <c r="F194" s="23">
        <v>5.2700000000000002E-4</v>
      </c>
      <c r="G194" s="23">
        <v>4.66E-4</v>
      </c>
      <c r="H194" s="23">
        <v>4.7800000000000002E-4</v>
      </c>
      <c r="I194" s="23">
        <v>3.0800000000000001E-4</v>
      </c>
      <c r="J194" s="23">
        <v>4.4299999999999998E-4</v>
      </c>
      <c r="K194" s="23">
        <v>6.9999999999999999E-4</v>
      </c>
    </row>
    <row r="195" spans="1:11" ht="13.4" customHeight="1">
      <c r="A195" t="s">
        <v>131</v>
      </c>
      <c r="B195" t="s">
        <v>308</v>
      </c>
      <c r="C195" s="23">
        <v>1.63E-4</v>
      </c>
      <c r="D195" s="23">
        <v>2.2699999999999999E-4</v>
      </c>
      <c r="E195" s="23">
        <v>2.03E-4</v>
      </c>
      <c r="F195" s="23">
        <v>1.03E-4</v>
      </c>
      <c r="G195" s="23">
        <v>9.5000000000000005E-5</v>
      </c>
      <c r="H195" s="23">
        <v>6.3999999999999997E-5</v>
      </c>
      <c r="I195" s="23">
        <v>3.4999999999999997E-5</v>
      </c>
      <c r="J195" s="23">
        <v>7.7000000000000001E-5</v>
      </c>
      <c r="K195" s="23">
        <v>3.2000000000000003E-4</v>
      </c>
    </row>
    <row r="196" spans="1:11" ht="13.4" customHeight="1">
      <c r="A196" t="s">
        <v>132</v>
      </c>
      <c r="B196" t="s">
        <v>307</v>
      </c>
      <c r="C196" s="23">
        <v>5.3700000000000004E-4</v>
      </c>
      <c r="D196" s="23">
        <v>6.6600000000000003E-4</v>
      </c>
      <c r="E196" s="23">
        <v>5.9699999999999998E-4</v>
      </c>
      <c r="F196" s="23">
        <v>4.84E-4</v>
      </c>
      <c r="G196" s="23">
        <v>4.2900000000000002E-4</v>
      </c>
      <c r="H196" s="23">
        <v>3.3E-4</v>
      </c>
      <c r="I196" s="23">
        <v>2.6899999999999998E-4</v>
      </c>
      <c r="J196" s="23">
        <v>2.8200000000000002E-4</v>
      </c>
      <c r="K196" s="23">
        <v>5.1000000000000004E-4</v>
      </c>
    </row>
    <row r="197" spans="1:11" ht="13.4" customHeight="1">
      <c r="A197" t="s">
        <v>133</v>
      </c>
      <c r="B197" t="s">
        <v>307</v>
      </c>
      <c r="C197" s="23">
        <v>9.0000000000000006E-5</v>
      </c>
      <c r="D197" s="23">
        <v>1.02E-4</v>
      </c>
      <c r="E197" s="23">
        <v>1.1400000000000001E-4</v>
      </c>
      <c r="F197" s="23">
        <v>6.8999999999999997E-5</v>
      </c>
      <c r="G197" s="23">
        <v>9.6000000000000002E-5</v>
      </c>
      <c r="H197" s="23">
        <v>6.0000000000000002E-5</v>
      </c>
      <c r="I197" s="23">
        <v>5.0000000000000002E-5</v>
      </c>
      <c r="J197" s="23">
        <v>6.3E-5</v>
      </c>
      <c r="K197" s="23">
        <v>8.5000000000000006E-5</v>
      </c>
    </row>
    <row r="198" spans="1:11" ht="13.4" customHeight="1">
      <c r="A198" t="s">
        <v>134</v>
      </c>
      <c r="B198" t="s">
        <v>306</v>
      </c>
      <c r="C198" s="23">
        <v>1.059E-3</v>
      </c>
      <c r="D198" s="23">
        <v>8.9700000000000001E-4</v>
      </c>
      <c r="E198" s="23">
        <v>1.016E-3</v>
      </c>
      <c r="F198" s="23">
        <v>9.7400000000000004E-4</v>
      </c>
      <c r="G198" s="23">
        <v>1.088E-3</v>
      </c>
      <c r="H198" s="23">
        <v>6.4300000000000002E-4</v>
      </c>
      <c r="I198" s="23">
        <v>1.591E-3</v>
      </c>
      <c r="J198" s="23">
        <v>2.081E-3</v>
      </c>
      <c r="K198" s="23">
        <v>7.084E-3</v>
      </c>
    </row>
    <row r="199" spans="1:11" ht="13.4" customHeight="1">
      <c r="A199" t="s">
        <v>135</v>
      </c>
      <c r="B199" t="s">
        <v>306</v>
      </c>
      <c r="C199" s="23">
        <v>4.0400000000000001E-4</v>
      </c>
      <c r="D199" s="23">
        <v>3.5500000000000001E-4</v>
      </c>
      <c r="E199" s="23">
        <v>4.0099999999999999E-4</v>
      </c>
      <c r="F199" s="23">
        <v>4.0400000000000001E-4</v>
      </c>
      <c r="G199" s="23">
        <v>5.0199999999999995E-4</v>
      </c>
      <c r="H199" s="23">
        <v>2.7399999999999999E-4</v>
      </c>
      <c r="I199" s="23">
        <v>5.4100000000000003E-4</v>
      </c>
      <c r="J199" s="23">
        <v>7.4200000000000004E-4</v>
      </c>
      <c r="K199" s="23">
        <v>1.6540000000000001E-3</v>
      </c>
    </row>
    <row r="200" spans="1:11" ht="13.4" customHeight="1">
      <c r="A200" t="s">
        <v>136</v>
      </c>
      <c r="B200" t="s">
        <v>306</v>
      </c>
      <c r="C200" s="23">
        <v>3.5399999999999999E-4</v>
      </c>
      <c r="D200" s="23">
        <v>2.9500000000000001E-4</v>
      </c>
      <c r="E200" s="23">
        <v>3.97E-4</v>
      </c>
      <c r="F200" s="23">
        <v>3.6000000000000002E-4</v>
      </c>
      <c r="G200" s="23">
        <v>4.0400000000000001E-4</v>
      </c>
      <c r="H200" s="23">
        <v>3.1399999999999999E-4</v>
      </c>
      <c r="I200" s="23">
        <v>4.3199999999999998E-4</v>
      </c>
      <c r="J200" s="23">
        <v>6.5899999999999997E-4</v>
      </c>
      <c r="K200" s="23">
        <v>6.4499999999999996E-4</v>
      </c>
    </row>
    <row r="201" spans="1:11" ht="13.4" customHeight="1">
      <c r="A201" t="s">
        <v>137</v>
      </c>
      <c r="B201" t="s">
        <v>305</v>
      </c>
      <c r="C201" s="23">
        <v>6.5499999999999998E-4</v>
      </c>
      <c r="D201" s="23">
        <v>6.4400000000000004E-4</v>
      </c>
      <c r="E201" s="23">
        <v>6.5700000000000003E-4</v>
      </c>
      <c r="F201" s="23">
        <v>7.2000000000000005E-4</v>
      </c>
      <c r="G201" s="23">
        <v>8.7100000000000003E-4</v>
      </c>
      <c r="H201" s="23">
        <v>4.9100000000000001E-4</v>
      </c>
      <c r="I201" s="23">
        <v>8.4999999999999995E-4</v>
      </c>
      <c r="J201" s="23">
        <v>8.1700000000000002E-4</v>
      </c>
      <c r="K201" s="23">
        <v>5.8100000000000003E-4</v>
      </c>
    </row>
    <row r="202" spans="1:11" ht="13.4" customHeight="1">
      <c r="A202" t="s">
        <v>138</v>
      </c>
      <c r="B202" t="s">
        <v>305</v>
      </c>
      <c r="C202" s="23">
        <v>3.4000000000000002E-4</v>
      </c>
      <c r="D202" s="23">
        <v>3.4400000000000001E-4</v>
      </c>
      <c r="E202" s="23">
        <v>3.9300000000000001E-4</v>
      </c>
      <c r="F202" s="23">
        <v>3.1300000000000002E-4</v>
      </c>
      <c r="G202" s="23">
        <v>4.26E-4</v>
      </c>
      <c r="H202" s="23">
        <v>2.0699999999999999E-4</v>
      </c>
      <c r="I202" s="23">
        <v>4.0400000000000001E-4</v>
      </c>
      <c r="J202" s="23">
        <v>2.7599999999999999E-4</v>
      </c>
      <c r="K202" s="23">
        <v>6.3299999999999999E-4</v>
      </c>
    </row>
    <row r="203" spans="1:11" ht="13.4" customHeight="1">
      <c r="A203" t="s">
        <v>139</v>
      </c>
      <c r="B203" t="s">
        <v>304</v>
      </c>
      <c r="C203" s="23">
        <v>2.5000000000000001E-5</v>
      </c>
      <c r="D203" s="23">
        <v>2.4000000000000001E-5</v>
      </c>
      <c r="E203" s="23">
        <v>2.9E-5</v>
      </c>
      <c r="F203" s="23">
        <v>2.5000000000000001E-5</v>
      </c>
      <c r="G203" s="23">
        <v>3.1999999999999999E-5</v>
      </c>
      <c r="H203" s="23">
        <v>1.8E-5</v>
      </c>
      <c r="I203" s="23">
        <v>2.1999999999999999E-5</v>
      </c>
      <c r="J203" s="23">
        <v>2.9E-5</v>
      </c>
      <c r="K203" s="23">
        <v>3.6000000000000001E-5</v>
      </c>
    </row>
    <row r="204" spans="1:11" ht="13.4" customHeight="1">
      <c r="A204" t="s">
        <v>140</v>
      </c>
      <c r="B204" t="s">
        <v>304</v>
      </c>
      <c r="C204" s="23">
        <v>3.895E-3</v>
      </c>
      <c r="D204" s="23">
        <v>3.3730000000000001E-3</v>
      </c>
      <c r="E204" s="23">
        <v>4.1190000000000003E-3</v>
      </c>
      <c r="F204" s="23">
        <v>4.4089999999999997E-3</v>
      </c>
      <c r="G204" s="23">
        <v>5.3379999999999999E-3</v>
      </c>
      <c r="H204" s="23">
        <v>3.0049999999999999E-3</v>
      </c>
      <c r="I204" s="23">
        <v>6.0169999999999998E-3</v>
      </c>
      <c r="J204" s="23">
        <v>4.6740000000000002E-3</v>
      </c>
      <c r="K204" s="23">
        <v>5.2230000000000002E-3</v>
      </c>
    </row>
    <row r="205" spans="1:11" ht="13.4" customHeight="1">
      <c r="A205" t="s">
        <v>141</v>
      </c>
      <c r="B205" t="s">
        <v>304</v>
      </c>
      <c r="C205" s="23">
        <v>9.3999999999999997E-4</v>
      </c>
      <c r="D205" s="23">
        <v>8.9700000000000001E-4</v>
      </c>
      <c r="E205" s="23">
        <v>1.023E-3</v>
      </c>
      <c r="F205" s="23">
        <v>9.2699999999999998E-4</v>
      </c>
      <c r="G205" s="23">
        <v>1.3860000000000001E-3</v>
      </c>
      <c r="H205" s="23">
        <v>6.4499999999999996E-4</v>
      </c>
      <c r="I205" s="23">
        <v>1.799E-3</v>
      </c>
      <c r="J205" s="23">
        <v>9.1200000000000005E-4</v>
      </c>
      <c r="K205" s="23">
        <v>1.0610000000000001E-3</v>
      </c>
    </row>
    <row r="206" spans="1:11" ht="13.4" customHeight="1">
      <c r="A206" t="s">
        <v>142</v>
      </c>
      <c r="B206" t="s">
        <v>303</v>
      </c>
      <c r="C206" s="23">
        <v>5.7000000000000003E-5</v>
      </c>
      <c r="D206" s="23">
        <v>6.7999999999999999E-5</v>
      </c>
      <c r="E206" s="23">
        <v>7.2000000000000002E-5</v>
      </c>
      <c r="F206" s="23">
        <v>3.6999999999999998E-5</v>
      </c>
      <c r="G206" s="23">
        <v>4.0000000000000003E-5</v>
      </c>
      <c r="H206" s="23">
        <v>2.3E-5</v>
      </c>
      <c r="I206" s="23">
        <v>1.02E-4</v>
      </c>
      <c r="J206" s="23">
        <v>1.1900000000000001E-4</v>
      </c>
      <c r="K206" s="23">
        <v>1E-4</v>
      </c>
    </row>
    <row r="207" spans="1:11" ht="13.4" customHeight="1">
      <c r="A207" t="s">
        <v>143</v>
      </c>
      <c r="B207" t="s">
        <v>303</v>
      </c>
      <c r="C207" s="23">
        <v>4.0000000000000003E-5</v>
      </c>
      <c r="D207" s="23">
        <v>3.4999999999999997E-5</v>
      </c>
      <c r="E207" s="23">
        <v>6.0000000000000002E-5</v>
      </c>
      <c r="F207" s="23">
        <v>4.1E-5</v>
      </c>
      <c r="G207" s="23">
        <v>3.8000000000000002E-5</v>
      </c>
      <c r="H207" s="23">
        <v>2.3E-5</v>
      </c>
      <c r="I207" s="23">
        <v>3.4999999999999997E-5</v>
      </c>
      <c r="J207" s="23">
        <v>3.3000000000000003E-5</v>
      </c>
      <c r="K207" s="23">
        <v>3.4E-5</v>
      </c>
    </row>
    <row r="208" spans="1:11" ht="13.4" customHeight="1">
      <c r="A208" t="s">
        <v>144</v>
      </c>
      <c r="B208" t="s">
        <v>303</v>
      </c>
      <c r="C208" s="23">
        <v>1.9999999999999999E-6</v>
      </c>
      <c r="D208" s="23">
        <v>1.9999999999999999E-6</v>
      </c>
      <c r="E208" s="23">
        <v>1.9999999999999999E-6</v>
      </c>
      <c r="F208" s="23">
        <v>1.9999999999999999E-6</v>
      </c>
      <c r="G208" s="23">
        <v>9.9999999999999995E-7</v>
      </c>
      <c r="H208" s="23">
        <v>9.9999999999999995E-7</v>
      </c>
      <c r="I208" s="23">
        <v>1.9999999999999999E-6</v>
      </c>
      <c r="J208" s="23">
        <v>3.9999999999999998E-6</v>
      </c>
      <c r="K208" s="23">
        <v>0</v>
      </c>
    </row>
    <row r="209" spans="1:11" ht="13.4" customHeight="1">
      <c r="A209" t="s">
        <v>145</v>
      </c>
      <c r="B209" t="s">
        <v>302</v>
      </c>
      <c r="C209" s="23">
        <v>2.5000000000000001E-5</v>
      </c>
      <c r="D209" s="23">
        <v>2.4000000000000001E-5</v>
      </c>
      <c r="E209" s="23">
        <v>2.5999999999999998E-5</v>
      </c>
      <c r="F209" s="23">
        <v>2.6999999999999999E-5</v>
      </c>
      <c r="G209" s="23">
        <v>2.9E-5</v>
      </c>
      <c r="H209" s="23">
        <v>2.0999999999999999E-5</v>
      </c>
      <c r="I209" s="23">
        <v>2.1999999999999999E-5</v>
      </c>
      <c r="J209" s="23">
        <v>2.3E-5</v>
      </c>
      <c r="K209" s="23">
        <v>1.9000000000000001E-5</v>
      </c>
    </row>
    <row r="210" spans="1:11" ht="13.4" customHeight="1">
      <c r="A210" t="s">
        <v>146</v>
      </c>
      <c r="B210" t="s">
        <v>302</v>
      </c>
      <c r="C210" s="23">
        <v>3.8999999999999999E-5</v>
      </c>
      <c r="D210" s="23">
        <v>3.6999999999999998E-5</v>
      </c>
      <c r="E210" s="23">
        <v>3.4E-5</v>
      </c>
      <c r="F210" s="23">
        <v>4.8000000000000001E-5</v>
      </c>
      <c r="G210" s="23">
        <v>3.8999999999999999E-5</v>
      </c>
      <c r="H210" s="23">
        <v>4.3999999999999999E-5</v>
      </c>
      <c r="I210" s="23">
        <v>3.1999999999999999E-5</v>
      </c>
      <c r="J210" s="23">
        <v>4.6999999999999997E-5</v>
      </c>
      <c r="K210" s="23">
        <v>2.1999999999999999E-5</v>
      </c>
    </row>
    <row r="211" spans="1:11" ht="13.4" customHeight="1">
      <c r="A211" t="s">
        <v>147</v>
      </c>
      <c r="B211" t="s">
        <v>302</v>
      </c>
      <c r="C211" s="23">
        <v>3.8999999999999999E-5</v>
      </c>
      <c r="D211" s="23">
        <v>3.1000000000000001E-5</v>
      </c>
      <c r="E211" s="23">
        <v>4.0000000000000003E-5</v>
      </c>
      <c r="F211" s="23">
        <v>4.8000000000000001E-5</v>
      </c>
      <c r="G211" s="23">
        <v>5.8E-5</v>
      </c>
      <c r="H211" s="23">
        <v>3.6000000000000001E-5</v>
      </c>
      <c r="I211" s="23">
        <v>5.3000000000000001E-5</v>
      </c>
      <c r="J211" s="23">
        <v>3.1999999999999999E-5</v>
      </c>
      <c r="K211" s="23">
        <v>4.1E-5</v>
      </c>
    </row>
    <row r="212" spans="1:11" ht="13.4" customHeight="1">
      <c r="A212" t="s">
        <v>148</v>
      </c>
      <c r="B212" t="s">
        <v>302</v>
      </c>
      <c r="C212" s="23">
        <v>1.2E-5</v>
      </c>
      <c r="D212" s="23">
        <v>1.2999999999999999E-5</v>
      </c>
      <c r="E212" s="23">
        <v>1.2999999999999999E-5</v>
      </c>
      <c r="F212" s="23">
        <v>1.2E-5</v>
      </c>
      <c r="G212" s="23">
        <v>1.2999999999999999E-5</v>
      </c>
      <c r="H212" s="23">
        <v>7.9999999999999996E-6</v>
      </c>
      <c r="I212" s="23">
        <v>1.1E-5</v>
      </c>
      <c r="J212" s="23">
        <v>1.7E-5</v>
      </c>
      <c r="K212" s="23">
        <v>2.5999999999999998E-5</v>
      </c>
    </row>
    <row r="213" spans="1:11" ht="13.4" customHeight="1">
      <c r="A213" s="1" t="s">
        <v>301</v>
      </c>
      <c r="B213" s="1"/>
      <c r="C213" s="22">
        <v>1.3867000000000001E-2</v>
      </c>
      <c r="D213" s="22">
        <v>1.2876E-2</v>
      </c>
      <c r="E213" s="22">
        <v>1.3750999999999999E-2</v>
      </c>
      <c r="F213" s="22">
        <v>1.4447E-2</v>
      </c>
      <c r="G213" s="22">
        <v>1.5237000000000001E-2</v>
      </c>
      <c r="H213" s="22">
        <v>1.3507E-2</v>
      </c>
      <c r="I213" s="22">
        <v>1.6545000000000001E-2</v>
      </c>
      <c r="J213" s="22">
        <v>1.6584999999999999E-2</v>
      </c>
      <c r="K213" s="22">
        <v>2.0782999999999999E-2</v>
      </c>
    </row>
    <row r="214" spans="1:11" ht="13.4" customHeight="1">
      <c r="A214" t="s">
        <v>300</v>
      </c>
      <c r="C214" s="23">
        <v>-7.7099999999999998E-4</v>
      </c>
      <c r="D214" s="23">
        <v>-7.4399999999999998E-4</v>
      </c>
      <c r="E214" s="23">
        <v>-8.25E-4</v>
      </c>
      <c r="F214" s="23">
        <v>-8.1700000000000002E-4</v>
      </c>
      <c r="G214" s="23">
        <v>-9.7099999999999997E-4</v>
      </c>
      <c r="H214" s="23">
        <v>-5.4299999999999997E-4</v>
      </c>
      <c r="I214" s="23">
        <v>-1.0070000000000001E-3</v>
      </c>
      <c r="J214" s="23">
        <v>-7.2300000000000001E-4</v>
      </c>
      <c r="K214" s="23">
        <v>-1.034E-3</v>
      </c>
    </row>
    <row r="215" spans="1:11" ht="13.4" customHeight="1">
      <c r="A215" s="1" t="s">
        <v>299</v>
      </c>
      <c r="B215" s="1"/>
      <c r="C215" s="22">
        <v>1.3096E-2</v>
      </c>
      <c r="D215" s="22">
        <v>1.2133E-2</v>
      </c>
      <c r="E215" s="22">
        <v>1.2926E-2</v>
      </c>
      <c r="F215" s="22">
        <v>1.363E-2</v>
      </c>
      <c r="G215" s="22">
        <v>1.4265999999999999E-2</v>
      </c>
      <c r="H215" s="22">
        <v>1.2963000000000001E-2</v>
      </c>
      <c r="I215" s="22">
        <v>1.5538E-2</v>
      </c>
      <c r="J215" s="22">
        <v>1.5862999999999999E-2</v>
      </c>
      <c r="K215" s="22">
        <v>1.975E-2</v>
      </c>
    </row>
  </sheetData>
  <pageMargins left="0.7" right="0.7" top="0.75" bottom="0.75" header="0.3" footer="0.3"/>
  <pageSetup paperSize="9" orientation="portrait" r:id="rId1"/>
  <headerFooter>
    <oddHeader>&amp;C&amp;"Calibri"&amp;12&amp;KFF0000  OFFICIAL // Sensitive&amp;1#_x000D_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5534C-351C-4548-89FB-6D552CA9C180}">
  <sheetPr codeName="Sheet22">
    <tabColor rgb="FF4D7028"/>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47.5546875" customWidth="1"/>
    <col min="2" max="2" width="8.6640625" customWidth="1"/>
    <col min="3" max="3" width="10.6640625" customWidth="1"/>
  </cols>
  <sheetData>
    <row r="1" spans="1:5" ht="21">
      <c r="A1" s="40" t="s">
        <v>416</v>
      </c>
      <c r="B1" s="40"/>
    </row>
    <row r="3" spans="1:5" ht="13.4" customHeight="1">
      <c r="A3" t="s">
        <v>366</v>
      </c>
      <c r="C3" t="s">
        <v>415</v>
      </c>
    </row>
    <row r="4" spans="1:5" ht="13.4" customHeight="1">
      <c r="A4" t="s">
        <v>364</v>
      </c>
      <c r="C4" t="s">
        <v>414</v>
      </c>
    </row>
    <row r="5" spans="1:5" ht="13.4" customHeight="1">
      <c r="A5" t="s">
        <v>362</v>
      </c>
      <c r="C5" s="38" t="s">
        <v>413</v>
      </c>
    </row>
    <row r="6" spans="1:5" ht="13.4" customHeight="1">
      <c r="C6" s="39"/>
    </row>
    <row r="7" spans="1:5" ht="13.4" customHeight="1">
      <c r="C7" s="39"/>
    </row>
    <row r="10" spans="1:5" ht="17.149999999999999" customHeight="1">
      <c r="A10" s="6" t="s">
        <v>360</v>
      </c>
      <c r="B10" s="6"/>
      <c r="C10" s="37"/>
    </row>
    <row r="11" spans="1:5" ht="13.4" customHeight="1">
      <c r="A11" s="38" t="s">
        <v>412</v>
      </c>
    </row>
    <row r="14" spans="1:5" ht="17.149999999999999" customHeight="1">
      <c r="A14" s="6" t="s">
        <v>358</v>
      </c>
      <c r="B14" s="6"/>
      <c r="C14" s="37"/>
    </row>
    <row r="15" spans="1:5" ht="13.4" customHeight="1">
      <c r="A15" t="s">
        <v>357</v>
      </c>
      <c r="C15" s="23">
        <v>6.2000000000000003E-5</v>
      </c>
      <c r="D15" s="30"/>
      <c r="E15" s="32"/>
    </row>
    <row r="16" spans="1:5" ht="13.4" customHeight="1">
      <c r="A16" t="s">
        <v>356</v>
      </c>
      <c r="C16" s="23">
        <v>4.5750000000000001E-3</v>
      </c>
      <c r="D16" s="30"/>
    </row>
    <row r="17" spans="1:5" ht="13.4" customHeight="1">
      <c r="A17" t="s">
        <v>355</v>
      </c>
      <c r="C17" s="23">
        <v>1.284E-3</v>
      </c>
      <c r="D17" s="30"/>
    </row>
    <row r="18" spans="1:5" ht="13.4" customHeight="1">
      <c r="A18" t="s">
        <v>354</v>
      </c>
      <c r="C18" s="23">
        <v>0</v>
      </c>
      <c r="D18" s="30"/>
    </row>
    <row r="19" spans="1:5" ht="13.4" customHeight="1">
      <c r="A19" t="s">
        <v>353</v>
      </c>
      <c r="C19" s="23">
        <v>-5.9400000000000002E-4</v>
      </c>
      <c r="D19" s="30"/>
    </row>
    <row r="20" spans="1:5" ht="13.4" customHeight="1">
      <c r="A20" t="s">
        <v>352</v>
      </c>
      <c r="C20" s="23">
        <v>1.2473E-2</v>
      </c>
      <c r="D20" s="30"/>
    </row>
    <row r="21" spans="1:5" ht="13.4" customHeight="1">
      <c r="A21" t="s">
        <v>351</v>
      </c>
      <c r="C21" s="23">
        <v>2.6689999999999999E-3</v>
      </c>
      <c r="D21" s="30"/>
      <c r="E21" s="31"/>
    </row>
    <row r="22" spans="1:5" ht="13.4" customHeight="1">
      <c r="A22" t="s">
        <v>350</v>
      </c>
      <c r="C22" s="23">
        <v>0</v>
      </c>
      <c r="D22" s="30"/>
    </row>
    <row r="23" spans="1:5" ht="13.4" customHeight="1">
      <c r="A23" t="s">
        <v>349</v>
      </c>
      <c r="C23" s="23">
        <v>0</v>
      </c>
    </row>
    <row r="24" spans="1:5" ht="13.4" customHeight="1">
      <c r="A24" t="s">
        <v>348</v>
      </c>
      <c r="C24" s="23">
        <v>-3.86E-4</v>
      </c>
    </row>
    <row r="25" spans="1:5" ht="13.4" customHeight="1">
      <c r="A25" t="s">
        <v>347</v>
      </c>
      <c r="C25" s="23">
        <v>0</v>
      </c>
    </row>
    <row r="26" spans="1:5" ht="13.4" customHeight="1">
      <c r="A26" t="s">
        <v>346</v>
      </c>
      <c r="C26" s="23">
        <v>1.37E-4</v>
      </c>
      <c r="D26" s="30"/>
    </row>
    <row r="27" spans="1:5" ht="13.4" customHeight="1">
      <c r="A27" t="s">
        <v>345</v>
      </c>
      <c r="C27" s="23">
        <v>-2.3519999999999999E-3</v>
      </c>
      <c r="D27" s="30"/>
    </row>
    <row r="28" spans="1:5" ht="13.4" customHeight="1">
      <c r="A28" t="s">
        <v>344</v>
      </c>
      <c r="C28" s="23">
        <v>1.21E-4</v>
      </c>
      <c r="D28" s="30"/>
    </row>
    <row r="29" spans="1:5" ht="13.4" customHeight="1">
      <c r="A29" t="s">
        <v>343</v>
      </c>
      <c r="C29" s="23">
        <v>-1.3249E-2</v>
      </c>
    </row>
    <row r="30" spans="1:5" ht="13.4" customHeight="1">
      <c r="A30" t="s">
        <v>342</v>
      </c>
      <c r="C30" s="23">
        <v>1.3372E-2</v>
      </c>
      <c r="D30" s="30"/>
    </row>
    <row r="31" spans="1:5" ht="13.4" customHeight="1">
      <c r="A31" t="s">
        <v>341</v>
      </c>
      <c r="C31" s="23">
        <v>1.36E-4</v>
      </c>
      <c r="D31" s="30"/>
    </row>
    <row r="32" spans="1:5" ht="13.4" customHeight="1">
      <c r="A32" t="s">
        <v>340</v>
      </c>
      <c r="C32" s="23">
        <v>1.36E-4</v>
      </c>
      <c r="D32" s="30"/>
    </row>
    <row r="33" spans="1:13" ht="13.4" customHeight="1">
      <c r="A33" t="s">
        <v>339</v>
      </c>
      <c r="C33" s="23">
        <v>-7.5709999999999996E-3</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-0.29775099999999999</v>
      </c>
      <c r="D39" s="2">
        <v>0</v>
      </c>
      <c r="E39" s="2">
        <v>0</v>
      </c>
      <c r="F39" s="2">
        <v>0</v>
      </c>
      <c r="G39" s="2">
        <v>0</v>
      </c>
      <c r="H39" s="2">
        <v>0</v>
      </c>
      <c r="I39" s="2">
        <v>0</v>
      </c>
      <c r="J39" s="2">
        <v>0</v>
      </c>
      <c r="K39" s="2">
        <v>0</v>
      </c>
      <c r="L39" s="2">
        <f t="shared" ref="L39:L48" si="0">SUM(D39:K39)</f>
        <v>0</v>
      </c>
      <c r="M39" s="2">
        <f t="shared" ref="M39:M48" si="1">SUM(C39:K39)</f>
        <v>-0.29775099999999999</v>
      </c>
    </row>
    <row r="40" spans="1:13" ht="13.4" customHeight="1">
      <c r="A40" t="s">
        <v>13</v>
      </c>
      <c r="C40" s="2">
        <v>3.8409999999999998E-3</v>
      </c>
      <c r="D40" s="2">
        <v>3.339E-3</v>
      </c>
      <c r="E40" s="2">
        <v>-6.4980000000000003E-3</v>
      </c>
      <c r="F40" s="2">
        <v>-1.4170000000000001E-3</v>
      </c>
      <c r="G40" s="2">
        <v>-1.9859999999999999E-3</v>
      </c>
      <c r="H40" s="2">
        <v>5.0759999999999998E-3</v>
      </c>
      <c r="I40" s="2">
        <v>-3.1199999999999999E-4</v>
      </c>
      <c r="J40" s="2">
        <v>4.1899999999999999E-4</v>
      </c>
      <c r="K40" s="2">
        <v>-3.5799999999999997E-4</v>
      </c>
      <c r="L40" s="2">
        <f t="shared" si="0"/>
        <v>-1.7370000000000005E-3</v>
      </c>
      <c r="M40" s="2">
        <f t="shared" si="1"/>
        <v>2.104E-3</v>
      </c>
    </row>
    <row r="41" spans="1:13" ht="13.4" customHeight="1">
      <c r="A41" s="29" t="s">
        <v>14</v>
      </c>
      <c r="B41" s="29"/>
      <c r="C41" s="2">
        <v>2.7061769999999998</v>
      </c>
      <c r="D41" s="2">
        <v>0.49906600000000001</v>
      </c>
      <c r="E41" s="2">
        <v>0.35883199999999998</v>
      </c>
      <c r="F41" s="2">
        <v>0.24262800000000001</v>
      </c>
      <c r="G41" s="2">
        <v>6.5545999999999993E-2</v>
      </c>
      <c r="H41" s="2">
        <v>0.114859</v>
      </c>
      <c r="I41" s="2">
        <v>1.7902999999999999E-2</v>
      </c>
      <c r="J41" s="2">
        <v>9.4029999999999999E-3</v>
      </c>
      <c r="K41" s="2">
        <v>1.5626000000000001E-2</v>
      </c>
      <c r="L41" s="2">
        <f t="shared" si="0"/>
        <v>1.3238630000000002</v>
      </c>
      <c r="M41" s="2">
        <f t="shared" si="1"/>
        <v>4.0300399999999996</v>
      </c>
    </row>
    <row r="42" spans="1:13" ht="13.4" customHeight="1">
      <c r="A42" t="s">
        <v>15</v>
      </c>
      <c r="C42" s="2">
        <v>0</v>
      </c>
      <c r="D42" s="2">
        <v>0.51734800000000003</v>
      </c>
      <c r="E42" s="2">
        <v>0.40617799999999998</v>
      </c>
      <c r="F42" s="2">
        <v>0.36702400000000002</v>
      </c>
      <c r="G42" s="2">
        <v>0.15795899999999999</v>
      </c>
      <c r="H42" s="2">
        <v>0.12356399999999999</v>
      </c>
      <c r="I42" s="2">
        <v>7.0207000000000006E-2</v>
      </c>
      <c r="J42" s="2">
        <v>7.8237000000000001E-2</v>
      </c>
      <c r="K42" s="2">
        <v>3.3211999999999998E-2</v>
      </c>
      <c r="L42" s="2">
        <f t="shared" si="0"/>
        <v>1.7537290000000001</v>
      </c>
      <c r="M42" s="2">
        <f t="shared" si="1"/>
        <v>1.7537290000000001</v>
      </c>
    </row>
    <row r="43" spans="1:13" ht="13.4" customHeight="1">
      <c r="A43" t="s">
        <v>16</v>
      </c>
      <c r="C43" s="2">
        <v>0</v>
      </c>
      <c r="D43" s="2">
        <v>-0.49799199999999999</v>
      </c>
      <c r="E43" s="2">
        <v>-0.40447899999999998</v>
      </c>
      <c r="F43" s="2">
        <v>-0.29564499999999999</v>
      </c>
      <c r="G43" s="2">
        <v>-9.4617000000000007E-2</v>
      </c>
      <c r="H43" s="2">
        <v>-0.17235200000000001</v>
      </c>
      <c r="I43" s="2">
        <v>-3.5056999999999998E-2</v>
      </c>
      <c r="J43" s="2">
        <v>-3.0561000000000001E-2</v>
      </c>
      <c r="K43" s="2">
        <v>-3.0615E-2</v>
      </c>
      <c r="L43" s="2">
        <f t="shared" si="0"/>
        <v>-1.561318</v>
      </c>
      <c r="M43" s="2">
        <f t="shared" si="1"/>
        <v>-1.561318</v>
      </c>
    </row>
    <row r="44" spans="1:13" ht="13.4" customHeight="1">
      <c r="A44" t="s">
        <v>17</v>
      </c>
      <c r="C44" s="2">
        <v>2.1725000000000001E-2</v>
      </c>
      <c r="D44" s="2">
        <v>2.3976000000000001E-2</v>
      </c>
      <c r="E44" s="2">
        <v>2.3151999999999999E-2</v>
      </c>
      <c r="F44" s="2">
        <v>2.196E-2</v>
      </c>
      <c r="G44" s="2">
        <v>7.4159999999999998E-3</v>
      </c>
      <c r="H44" s="2">
        <v>9.3229999999999997E-3</v>
      </c>
      <c r="I44" s="2">
        <v>1.7979999999999999E-3</v>
      </c>
      <c r="J44" s="2">
        <v>1.145E-3</v>
      </c>
      <c r="K44" s="2">
        <v>1.2719999999999999E-3</v>
      </c>
      <c r="L44" s="2">
        <f t="shared" si="0"/>
        <v>9.0041999999999997E-2</v>
      </c>
      <c r="M44" s="2">
        <f t="shared" si="1"/>
        <v>0.11176699999999999</v>
      </c>
    </row>
    <row r="45" spans="1:13" ht="13.4" customHeight="1">
      <c r="A45" t="s">
        <v>18</v>
      </c>
      <c r="C45" s="2">
        <v>1.0215E-2</v>
      </c>
      <c r="D45" s="2">
        <v>7.4899999999999999E-4</v>
      </c>
      <c r="E45" s="2">
        <v>1.3240000000000001E-3</v>
      </c>
      <c r="F45" s="2">
        <v>5.9329999999999999E-3</v>
      </c>
      <c r="G45" s="2">
        <v>3.6000000000000001E-5</v>
      </c>
      <c r="H45" s="2">
        <v>3.8499999999999998E-4</v>
      </c>
      <c r="I45" s="2">
        <v>3.6000000000000001E-5</v>
      </c>
      <c r="J45" s="2">
        <v>2.34E-4</v>
      </c>
      <c r="K45" s="2">
        <v>3.1399999999999999E-4</v>
      </c>
      <c r="L45" s="2">
        <f t="shared" si="0"/>
        <v>9.0109999999999982E-3</v>
      </c>
      <c r="M45" s="2">
        <f t="shared" si="1"/>
        <v>1.9226000000000004E-2</v>
      </c>
    </row>
    <row r="46" spans="1:13" ht="13.4" customHeight="1">
      <c r="A46" t="s">
        <v>19</v>
      </c>
      <c r="C46" s="2">
        <v>2.6054000000000001E-2</v>
      </c>
      <c r="D46" s="2">
        <v>6.9880000000000003E-3</v>
      </c>
      <c r="E46" s="2">
        <v>1.2329999999999999E-3</v>
      </c>
      <c r="F46" s="2">
        <v>1.8749999999999999E-3</v>
      </c>
      <c r="G46" s="2">
        <v>5.5500000000000005E-4</v>
      </c>
      <c r="H46" s="2">
        <v>1.805E-3</v>
      </c>
      <c r="I46" s="2">
        <v>6.3900000000000003E-4</v>
      </c>
      <c r="J46" s="2">
        <v>1.0900000000000001E-4</v>
      </c>
      <c r="K46" s="2">
        <v>1.1609999999999999E-3</v>
      </c>
      <c r="L46" s="2">
        <f t="shared" si="0"/>
        <v>1.4365000000000001E-2</v>
      </c>
      <c r="M46" s="2">
        <f t="shared" si="1"/>
        <v>4.0419000000000004E-2</v>
      </c>
    </row>
    <row r="47" spans="1:13" ht="13.4" customHeight="1">
      <c r="A47" t="s">
        <v>20</v>
      </c>
      <c r="C47" s="2">
        <v>5.604E-2</v>
      </c>
      <c r="D47" s="2">
        <v>2.8971E-2</v>
      </c>
      <c r="E47" s="2">
        <v>1.7121999999999998E-2</v>
      </c>
      <c r="F47" s="2">
        <v>3.5652000000000003E-2</v>
      </c>
      <c r="G47" s="2">
        <v>5.8890000000000001E-3</v>
      </c>
      <c r="H47" s="2">
        <v>3.1435999999999999E-2</v>
      </c>
      <c r="I47" s="2">
        <v>1.7160000000000001E-3</v>
      </c>
      <c r="J47" s="2">
        <v>1.768E-3</v>
      </c>
      <c r="K47" s="2">
        <v>9.9400000000000009E-4</v>
      </c>
      <c r="L47" s="2">
        <f t="shared" si="0"/>
        <v>0.12354800000000001</v>
      </c>
      <c r="M47" s="2">
        <f t="shared" si="1"/>
        <v>0.17958799999999997</v>
      </c>
    </row>
    <row r="48" spans="1:13" ht="13.4" customHeight="1">
      <c r="A48" t="s">
        <v>21</v>
      </c>
      <c r="C48" s="2">
        <v>2.5263010000000001</v>
      </c>
      <c r="D48" s="2">
        <v>0.58244499999999999</v>
      </c>
      <c r="E48" s="2">
        <v>0.39686500000000002</v>
      </c>
      <c r="F48" s="2">
        <v>0.37801099999999999</v>
      </c>
      <c r="G48" s="2">
        <v>0.14080000000000001</v>
      </c>
      <c r="H48" s="2">
        <v>0.114095</v>
      </c>
      <c r="I48" s="2">
        <v>5.6929E-2</v>
      </c>
      <c r="J48" s="2">
        <v>6.0755000000000003E-2</v>
      </c>
      <c r="K48" s="2">
        <v>2.1606E-2</v>
      </c>
      <c r="L48" s="2">
        <f t="shared" si="0"/>
        <v>1.7515060000000002</v>
      </c>
      <c r="M48" s="2">
        <f t="shared" si="1"/>
        <v>4.2778070000000001</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-15.108631000000001</v>
      </c>
      <c r="D52" s="2">
        <v>-2.8197350000000001</v>
      </c>
      <c r="E52" s="2">
        <v>-2.716853</v>
      </c>
      <c r="F52" s="2">
        <v>-1.541963</v>
      </c>
      <c r="G52" s="2">
        <v>-0.63295900000000005</v>
      </c>
      <c r="H52" s="2">
        <v>-1.1725950000000001</v>
      </c>
      <c r="I52" s="2">
        <v>-0.19874700000000001</v>
      </c>
      <c r="J52" s="2">
        <v>-0.17614099999999999</v>
      </c>
      <c r="K52" s="2">
        <v>-0.13339899999999999</v>
      </c>
      <c r="L52" s="2">
        <f t="shared" ref="L52:L61" si="2">SUM(D52:K52)</f>
        <v>-9.3923919999999992</v>
      </c>
      <c r="M52" s="2">
        <f t="shared" ref="M52:M61" si="3">SUM(C52:K52)</f>
        <v>-24.501023000000004</v>
      </c>
      <c r="O52" s="2"/>
    </row>
    <row r="53" spans="1:15" ht="13.4" customHeight="1">
      <c r="A53" t="s">
        <v>24</v>
      </c>
      <c r="C53" s="2">
        <v>6.3120999999999997E-2</v>
      </c>
      <c r="D53" s="2">
        <v>8.3309999999999999E-3</v>
      </c>
      <c r="E53" s="2">
        <v>7.3480000000000004E-3</v>
      </c>
      <c r="F53" s="2">
        <v>4.7109999999999999E-3</v>
      </c>
      <c r="G53" s="2">
        <v>1.4220000000000001E-3</v>
      </c>
      <c r="H53" s="2">
        <v>2.1689999999999999E-3</v>
      </c>
      <c r="I53" s="2">
        <v>5.5800000000000001E-4</v>
      </c>
      <c r="J53" s="2">
        <v>9.2800000000000001E-4</v>
      </c>
      <c r="K53" s="2">
        <v>1.224E-3</v>
      </c>
      <c r="L53" s="2">
        <f t="shared" si="2"/>
        <v>2.6690999999999996E-2</v>
      </c>
      <c r="M53" s="2">
        <f t="shared" si="3"/>
        <v>8.9812000000000017E-2</v>
      </c>
    </row>
    <row r="54" spans="1:15" ht="13.4" customHeight="1">
      <c r="A54" t="s">
        <v>25</v>
      </c>
      <c r="C54" s="2">
        <v>0</v>
      </c>
      <c r="D54" s="2">
        <v>0</v>
      </c>
      <c r="E54" s="2">
        <v>0</v>
      </c>
      <c r="F54" s="2">
        <v>0</v>
      </c>
      <c r="G54" s="2">
        <v>0</v>
      </c>
      <c r="H54" s="2">
        <v>0</v>
      </c>
      <c r="I54" s="2">
        <v>0</v>
      </c>
      <c r="J54" s="2">
        <v>9.0000000000000002E-6</v>
      </c>
      <c r="K54" s="2">
        <v>0</v>
      </c>
      <c r="L54" s="2">
        <f t="shared" si="2"/>
        <v>9.0000000000000002E-6</v>
      </c>
      <c r="M54" s="2">
        <f t="shared" si="3"/>
        <v>9.0000000000000002E-6</v>
      </c>
    </row>
    <row r="55" spans="1:15" ht="13.4" customHeight="1">
      <c r="A55" t="s">
        <v>26</v>
      </c>
      <c r="C55" s="2">
        <v>1.75373</v>
      </c>
      <c r="D55" s="2">
        <v>0</v>
      </c>
      <c r="E55" s="2">
        <v>0</v>
      </c>
      <c r="F55" s="2">
        <v>0</v>
      </c>
      <c r="G55" s="2">
        <v>0</v>
      </c>
      <c r="H55" s="2">
        <v>0</v>
      </c>
      <c r="I55" s="2">
        <v>0</v>
      </c>
      <c r="J55" s="2">
        <v>0</v>
      </c>
      <c r="K55" s="2">
        <v>0</v>
      </c>
      <c r="L55" s="2">
        <f t="shared" si="2"/>
        <v>0</v>
      </c>
      <c r="M55" s="2">
        <f t="shared" si="3"/>
        <v>1.75373</v>
      </c>
    </row>
    <row r="56" spans="1:15" ht="13.4" customHeight="1">
      <c r="A56" t="s">
        <v>27</v>
      </c>
      <c r="C56" s="2">
        <v>-1.561318</v>
      </c>
      <c r="D56" s="2">
        <v>0</v>
      </c>
      <c r="E56" s="2">
        <v>0</v>
      </c>
      <c r="F56" s="2">
        <v>0</v>
      </c>
      <c r="G56" s="2">
        <v>0</v>
      </c>
      <c r="H56" s="2">
        <v>0</v>
      </c>
      <c r="I56" s="2">
        <v>0</v>
      </c>
      <c r="J56" s="2">
        <v>0</v>
      </c>
      <c r="K56" s="2">
        <v>0</v>
      </c>
      <c r="L56" s="2">
        <f t="shared" si="2"/>
        <v>0</v>
      </c>
      <c r="M56" s="2">
        <f t="shared" si="3"/>
        <v>-1.561318</v>
      </c>
    </row>
    <row r="57" spans="1:15" ht="13.4" customHeight="1">
      <c r="A57" t="s">
        <v>28</v>
      </c>
      <c r="C57" s="2">
        <v>3.4485000000000002E-2</v>
      </c>
      <c r="D57" s="2">
        <v>7.7640000000000001E-3</v>
      </c>
      <c r="E57" s="2">
        <v>8.1670000000000006E-3</v>
      </c>
      <c r="F57" s="2">
        <v>4.7450000000000001E-3</v>
      </c>
      <c r="G57" s="2">
        <v>1.629E-3</v>
      </c>
      <c r="H57" s="2">
        <v>2.2230000000000001E-3</v>
      </c>
      <c r="I57" s="2">
        <v>5.5000000000000002E-5</v>
      </c>
      <c r="J57" s="2">
        <v>4.46E-4</v>
      </c>
      <c r="K57" s="2">
        <v>5.0000000000000004E-6</v>
      </c>
      <c r="L57" s="2">
        <f t="shared" si="2"/>
        <v>2.5033999999999997E-2</v>
      </c>
      <c r="M57" s="2">
        <f t="shared" si="3"/>
        <v>5.9519000000000002E-2</v>
      </c>
    </row>
    <row r="58" spans="1:15" ht="13.4" customHeight="1">
      <c r="A58" t="s">
        <v>29</v>
      </c>
      <c r="C58" s="2">
        <v>4.3457999999999997E-2</v>
      </c>
      <c r="D58" s="2">
        <v>3.7472999999999999E-2</v>
      </c>
      <c r="E58" s="2">
        <v>2.7649E-2</v>
      </c>
      <c r="F58" s="2">
        <v>7.4619999999999999E-3</v>
      </c>
      <c r="G58" s="2">
        <v>1.2899999999999999E-3</v>
      </c>
      <c r="H58" s="2">
        <v>2.0569999999999998E-3</v>
      </c>
      <c r="I58" s="2">
        <v>2.8699999999999998E-4</v>
      </c>
      <c r="J58" s="2">
        <v>2.14E-4</v>
      </c>
      <c r="K58" s="2">
        <v>1.379E-3</v>
      </c>
      <c r="L58" s="2">
        <f t="shared" si="2"/>
        <v>7.7811000000000005E-2</v>
      </c>
      <c r="M58" s="2">
        <f t="shared" si="3"/>
        <v>0.12126900000000002</v>
      </c>
    </row>
    <row r="59" spans="1:15" ht="13.4" customHeight="1">
      <c r="A59" t="s">
        <v>30</v>
      </c>
      <c r="C59" s="2">
        <v>-4.733765</v>
      </c>
      <c r="D59" s="2">
        <v>-0.79264699999999999</v>
      </c>
      <c r="E59" s="2">
        <v>-0.32300400000000001</v>
      </c>
      <c r="F59" s="2">
        <v>-0.37535000000000002</v>
      </c>
      <c r="G59" s="2">
        <v>-0.135632</v>
      </c>
      <c r="H59" s="2">
        <v>-0.167959</v>
      </c>
      <c r="I59" s="2">
        <v>-9.1173000000000004E-2</v>
      </c>
      <c r="J59" s="2">
        <v>-5.3733000000000003E-2</v>
      </c>
      <c r="K59" s="2">
        <v>-7.5485999999999998E-2</v>
      </c>
      <c r="L59" s="2">
        <f t="shared" si="2"/>
        <v>-2.0149840000000001</v>
      </c>
      <c r="M59" s="2">
        <f t="shared" si="3"/>
        <v>-6.7487490000000001</v>
      </c>
    </row>
    <row r="60" spans="1:15" ht="13.4" customHeight="1">
      <c r="A60" t="s">
        <v>31</v>
      </c>
      <c r="C60" s="2">
        <v>5.0029999999999998E-2</v>
      </c>
      <c r="D60" s="2">
        <v>1.9070000000000001E-3</v>
      </c>
      <c r="E60" s="2">
        <v>5.3359999999999996E-3</v>
      </c>
      <c r="F60" s="2">
        <v>2.0409999999999998E-3</v>
      </c>
      <c r="G60" s="2">
        <v>9.01E-4</v>
      </c>
      <c r="H60" s="2">
        <v>2.5349999999999999E-3</v>
      </c>
      <c r="I60" s="2">
        <v>9.1000000000000003E-5</v>
      </c>
      <c r="J60" s="2">
        <v>2.6200000000000003E-4</v>
      </c>
      <c r="K60" s="2">
        <v>5.8999999999999998E-5</v>
      </c>
      <c r="L60" s="2">
        <f t="shared" si="2"/>
        <v>1.3132E-2</v>
      </c>
      <c r="M60" s="2">
        <f t="shared" si="3"/>
        <v>6.3161999999999996E-2</v>
      </c>
    </row>
    <row r="61" spans="1:15" ht="13.4" customHeight="1">
      <c r="A61" t="s">
        <v>32</v>
      </c>
      <c r="C61" s="2">
        <v>-19.458893</v>
      </c>
      <c r="D61" s="2">
        <v>-3.5569060000000001</v>
      </c>
      <c r="E61" s="2">
        <v>-2.9913569999999998</v>
      </c>
      <c r="F61" s="2">
        <v>-1.898355</v>
      </c>
      <c r="G61" s="2">
        <v>-0.76334800000000003</v>
      </c>
      <c r="H61" s="2">
        <v>-1.331569</v>
      </c>
      <c r="I61" s="2">
        <v>-0.28893000000000002</v>
      </c>
      <c r="J61" s="2">
        <v>-0.22801399999999999</v>
      </c>
      <c r="K61" s="2">
        <v>-0.20621800000000001</v>
      </c>
      <c r="L61" s="2">
        <f t="shared" si="2"/>
        <v>-11.264697000000002</v>
      </c>
      <c r="M61" s="2">
        <f t="shared" si="3"/>
        <v>-30.723590000000002</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2.5263010000000001</v>
      </c>
      <c r="D66" s="2">
        <f t="shared" si="4"/>
        <v>0.58244499999999999</v>
      </c>
      <c r="E66" s="2">
        <f t="shared" si="4"/>
        <v>0.39686500000000002</v>
      </c>
      <c r="F66" s="2">
        <f t="shared" si="4"/>
        <v>0.37801099999999999</v>
      </c>
      <c r="G66" s="2">
        <f t="shared" si="4"/>
        <v>0.14080000000000001</v>
      </c>
      <c r="H66" s="2">
        <f t="shared" si="4"/>
        <v>0.114095</v>
      </c>
      <c r="I66" s="2">
        <f t="shared" si="4"/>
        <v>5.6929E-2</v>
      </c>
      <c r="J66" s="2">
        <f t="shared" si="4"/>
        <v>6.0755000000000003E-2</v>
      </c>
      <c r="K66" s="2">
        <f t="shared" si="4"/>
        <v>2.1606E-2</v>
      </c>
      <c r="L66" s="2">
        <f t="shared" si="4"/>
        <v>1.7515060000000002</v>
      </c>
      <c r="M66" s="2">
        <f t="shared" si="4"/>
        <v>4.2778070000000001</v>
      </c>
    </row>
    <row r="67" spans="1:13" ht="13.4" customHeight="1">
      <c r="A67" t="s">
        <v>32</v>
      </c>
      <c r="C67" s="2">
        <f t="shared" ref="C67:M67" si="5">C61</f>
        <v>-19.458893</v>
      </c>
      <c r="D67" s="2">
        <f t="shared" si="5"/>
        <v>-3.5569060000000001</v>
      </c>
      <c r="E67" s="2">
        <f t="shared" si="5"/>
        <v>-2.9913569999999998</v>
      </c>
      <c r="F67" s="2">
        <f t="shared" si="5"/>
        <v>-1.898355</v>
      </c>
      <c r="G67" s="2">
        <f t="shared" si="5"/>
        <v>-0.76334800000000003</v>
      </c>
      <c r="H67" s="2">
        <f t="shared" si="5"/>
        <v>-1.331569</v>
      </c>
      <c r="I67" s="2">
        <f t="shared" si="5"/>
        <v>-0.28893000000000002</v>
      </c>
      <c r="J67" s="2">
        <f t="shared" si="5"/>
        <v>-0.22801399999999999</v>
      </c>
      <c r="K67" s="2">
        <f t="shared" si="5"/>
        <v>-0.20621800000000001</v>
      </c>
      <c r="L67" s="2">
        <f t="shared" si="5"/>
        <v>-11.264697000000002</v>
      </c>
      <c r="M67" s="2">
        <f t="shared" si="5"/>
        <v>-30.723590000000002</v>
      </c>
    </row>
    <row r="68" spans="1:13" ht="13.4" customHeight="1">
      <c r="A68" t="s">
        <v>34</v>
      </c>
      <c r="C68" s="2">
        <f t="shared" ref="C68:M68" si="6">C66-C67</f>
        <v>21.985194</v>
      </c>
      <c r="D68" s="2">
        <f t="shared" si="6"/>
        <v>4.1393510000000004</v>
      </c>
      <c r="E68" s="2">
        <f t="shared" si="6"/>
        <v>3.3882219999999998</v>
      </c>
      <c r="F68" s="2">
        <f t="shared" si="6"/>
        <v>2.2763659999999999</v>
      </c>
      <c r="G68" s="2">
        <f t="shared" si="6"/>
        <v>0.90414800000000006</v>
      </c>
      <c r="H68" s="2">
        <f t="shared" si="6"/>
        <v>1.4456640000000001</v>
      </c>
      <c r="I68" s="2">
        <f t="shared" si="6"/>
        <v>0.34585900000000003</v>
      </c>
      <c r="J68" s="2">
        <f t="shared" si="6"/>
        <v>0.288769</v>
      </c>
      <c r="K68" s="2">
        <f t="shared" si="6"/>
        <v>0.22782400000000003</v>
      </c>
      <c r="L68" s="2">
        <f t="shared" si="6"/>
        <v>13.016203000000003</v>
      </c>
      <c r="M68" s="2">
        <f t="shared" si="6"/>
        <v>35.001397000000004</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1.5100000000000001E-4</v>
      </c>
    </row>
    <row r="74" spans="1:13" ht="13.4" customHeight="1">
      <c r="A74" t="s">
        <v>334</v>
      </c>
      <c r="C74" s="23">
        <v>1.46E-4</v>
      </c>
    </row>
    <row r="75" spans="1:13" ht="13.4" customHeight="1">
      <c r="A75" t="s">
        <v>333</v>
      </c>
      <c r="C75" s="23">
        <v>1.2E-4</v>
      </c>
    </row>
    <row r="76" spans="1:13" ht="13.4" customHeight="1">
      <c r="A76" t="s">
        <v>332</v>
      </c>
      <c r="C76" s="23">
        <v>9.7E-5</v>
      </c>
    </row>
    <row r="77" spans="1:13" ht="13.4" customHeight="1">
      <c r="A77" t="s">
        <v>331</v>
      </c>
      <c r="C77" s="23">
        <v>-1.1349999999999999E-3</v>
      </c>
    </row>
    <row r="78" spans="1:13" ht="13.4" customHeight="1">
      <c r="A78" t="s">
        <v>330</v>
      </c>
      <c r="C78" s="23">
        <v>-1.4036E-2</v>
      </c>
    </row>
    <row r="79" spans="1:13" ht="13.4" customHeight="1">
      <c r="A79" t="s">
        <v>329</v>
      </c>
      <c r="C79" s="23">
        <v>1.05E-4</v>
      </c>
    </row>
    <row r="80" spans="1:13" ht="13.4" customHeight="1">
      <c r="A80" t="s">
        <v>328</v>
      </c>
      <c r="C80" s="23">
        <v>1.8599999999999999E-4</v>
      </c>
    </row>
    <row r="81" spans="1:3" ht="13.4" customHeight="1">
      <c r="A81" t="s">
        <v>327</v>
      </c>
      <c r="C81" s="23">
        <v>1.3100000000000001E-4</v>
      </c>
    </row>
    <row r="82" spans="1:3" ht="13.4" customHeight="1">
      <c r="A82" t="s">
        <v>326</v>
      </c>
      <c r="C82" s="23">
        <v>2.4800000000000001E-4</v>
      </c>
    </row>
    <row r="83" spans="1:3" ht="13.4" customHeight="1">
      <c r="A83" t="s">
        <v>325</v>
      </c>
      <c r="C83" s="23">
        <v>2.0900000000000001E-4</v>
      </c>
    </row>
    <row r="84" spans="1:3" ht="13.4" customHeight="1">
      <c r="C84" s="26"/>
    </row>
    <row r="85" spans="1:3" ht="15.5">
      <c r="A85" s="6" t="s">
        <v>324</v>
      </c>
      <c r="B85" s="6"/>
    </row>
    <row r="86" spans="1:3" ht="13.4" customHeight="1">
      <c r="A86" t="s">
        <v>2</v>
      </c>
      <c r="C86" s="25">
        <v>1.7E-5</v>
      </c>
    </row>
    <row r="87" spans="1:3" ht="13.4" customHeight="1">
      <c r="A87" t="s">
        <v>3</v>
      </c>
      <c r="C87" s="25">
        <v>-4.8099999999999998E-4</v>
      </c>
    </row>
    <row r="88" spans="1:3" ht="13.4" customHeight="1">
      <c r="A88" t="s">
        <v>4</v>
      </c>
      <c r="C88" s="25">
        <v>4.5199999999999998E-4</v>
      </c>
    </row>
    <row r="89" spans="1:3" ht="13.4" customHeight="1">
      <c r="A89" t="s">
        <v>5</v>
      </c>
      <c r="C89" s="25">
        <v>7.4399999999999998E-4</v>
      </c>
    </row>
    <row r="90" spans="1:3" ht="13.4" customHeight="1">
      <c r="A90" t="s">
        <v>6</v>
      </c>
      <c r="C90" s="25">
        <v>8.2000000000000001E-5</v>
      </c>
    </row>
    <row r="91" spans="1:3" ht="13.4" customHeight="1">
      <c r="A91" t="s">
        <v>7</v>
      </c>
      <c r="C91" s="25">
        <v>7.36E-4</v>
      </c>
    </row>
    <row r="92" spans="1:3" ht="13.4" customHeight="1">
      <c r="A92" t="s">
        <v>8</v>
      </c>
      <c r="C92" s="25">
        <v>3.9100000000000002E-4</v>
      </c>
    </row>
    <row r="93" spans="1:3" ht="13.4" customHeight="1">
      <c r="A93" t="s">
        <v>9</v>
      </c>
      <c r="C93" s="25">
        <v>8.0099999999999995E-4</v>
      </c>
    </row>
    <row r="94" spans="1:3" ht="13.4" customHeight="1">
      <c r="A94" t="s">
        <v>321</v>
      </c>
      <c r="C94" s="25">
        <v>6.3E-5</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-9.9999999999999995E-7</v>
      </c>
      <c r="D99" s="23">
        <v>-9.9999999999999995E-7</v>
      </c>
      <c r="E99" s="23">
        <v>-9.9999999999999995E-7</v>
      </c>
      <c r="F99" s="23">
        <v>-9.9999999999999995E-7</v>
      </c>
      <c r="G99" s="23">
        <v>-1.9999999999999999E-6</v>
      </c>
      <c r="H99" s="23">
        <v>-9.9999999999999995E-7</v>
      </c>
      <c r="I99" s="23">
        <v>-3.0000000000000001E-6</v>
      </c>
      <c r="J99" s="23">
        <v>-1.9999999999999999E-6</v>
      </c>
      <c r="K99" s="23">
        <v>0</v>
      </c>
    </row>
    <row r="100" spans="1:11" ht="13.4" customHeight="1">
      <c r="A100" t="s">
        <v>36</v>
      </c>
      <c r="B100" t="s">
        <v>320</v>
      </c>
      <c r="C100" s="23">
        <v>1.9999999999999999E-6</v>
      </c>
      <c r="D100" s="23">
        <v>1.9999999999999999E-6</v>
      </c>
      <c r="E100" s="23">
        <v>9.9999999999999995E-7</v>
      </c>
      <c r="F100" s="23">
        <v>1.9999999999999999E-6</v>
      </c>
      <c r="G100" s="23">
        <v>3.0000000000000001E-6</v>
      </c>
      <c r="H100" s="23">
        <v>9.9999999999999995E-7</v>
      </c>
      <c r="I100" s="23">
        <v>1.9999999999999999E-6</v>
      </c>
      <c r="J100" s="23">
        <v>9.9999999999999995E-7</v>
      </c>
      <c r="K100" s="23">
        <v>0</v>
      </c>
    </row>
    <row r="101" spans="1:11" ht="13.4" customHeight="1">
      <c r="A101" t="s">
        <v>37</v>
      </c>
      <c r="B101" t="s">
        <v>320</v>
      </c>
      <c r="C101" s="23">
        <v>3.0000000000000001E-6</v>
      </c>
      <c r="D101" s="23">
        <v>1.9999999999999999E-6</v>
      </c>
      <c r="E101" s="23">
        <v>3.0000000000000001E-6</v>
      </c>
      <c r="F101" s="23">
        <v>5.0000000000000004E-6</v>
      </c>
      <c r="G101" s="23">
        <v>9.0000000000000002E-6</v>
      </c>
      <c r="H101" s="23">
        <v>1.9999999999999999E-6</v>
      </c>
      <c r="I101" s="23">
        <v>1.2999999999999999E-5</v>
      </c>
      <c r="J101" s="23">
        <v>1.9999999999999999E-6</v>
      </c>
      <c r="K101" s="23">
        <v>0</v>
      </c>
    </row>
    <row r="102" spans="1:11" ht="13.4" customHeight="1">
      <c r="A102" t="s">
        <v>38</v>
      </c>
      <c r="B102" t="s">
        <v>320</v>
      </c>
      <c r="C102" s="23">
        <v>9.9999999999999995E-7</v>
      </c>
      <c r="D102" s="23">
        <v>0</v>
      </c>
      <c r="E102" s="23">
        <v>0</v>
      </c>
      <c r="F102" s="23">
        <v>0</v>
      </c>
      <c r="G102" s="23">
        <v>9.9999999999999995E-7</v>
      </c>
      <c r="H102" s="23">
        <v>0</v>
      </c>
      <c r="I102" s="23">
        <v>2.1999999999999999E-5</v>
      </c>
      <c r="J102" s="23">
        <v>3.9999999999999998E-6</v>
      </c>
      <c r="K102" s="23">
        <v>0</v>
      </c>
    </row>
    <row r="103" spans="1:11" ht="13.4" customHeight="1">
      <c r="A103" t="s">
        <v>39</v>
      </c>
      <c r="B103" t="s">
        <v>320</v>
      </c>
      <c r="C103" s="23">
        <v>-3.0000000000000001E-6</v>
      </c>
      <c r="D103" s="23">
        <v>-1.9999999999999999E-6</v>
      </c>
      <c r="E103" s="23">
        <v>-3.0000000000000001E-6</v>
      </c>
      <c r="F103" s="23">
        <v>-1.9999999999999999E-6</v>
      </c>
      <c r="G103" s="23">
        <v>-9.0000000000000002E-6</v>
      </c>
      <c r="H103" s="23">
        <v>-3.0000000000000001E-6</v>
      </c>
      <c r="I103" s="23">
        <v>-3.0000000000000001E-5</v>
      </c>
      <c r="J103" s="23">
        <v>-3.0000000000000001E-6</v>
      </c>
      <c r="K103" s="23">
        <v>0</v>
      </c>
    </row>
    <row r="104" spans="1:11" ht="13.4" customHeight="1">
      <c r="A104" t="s">
        <v>40</v>
      </c>
      <c r="B104" t="s">
        <v>320</v>
      </c>
      <c r="C104" s="23">
        <v>9.9999999999999995E-7</v>
      </c>
      <c r="D104" s="23">
        <v>0</v>
      </c>
      <c r="E104" s="23">
        <v>0</v>
      </c>
      <c r="F104" s="23">
        <v>0</v>
      </c>
      <c r="G104" s="23">
        <v>3.9999999999999998E-6</v>
      </c>
      <c r="H104" s="23">
        <v>3.0000000000000001E-6</v>
      </c>
      <c r="I104" s="23">
        <v>6.0000000000000002E-6</v>
      </c>
      <c r="J104" s="23">
        <v>0</v>
      </c>
      <c r="K104" s="23">
        <v>0</v>
      </c>
    </row>
    <row r="105" spans="1:11" ht="13.4" customHeight="1">
      <c r="A105" t="s">
        <v>41</v>
      </c>
      <c r="B105" t="s">
        <v>320</v>
      </c>
      <c r="C105" s="23">
        <v>-9.9999999999999995E-7</v>
      </c>
      <c r="D105" s="23">
        <v>-9.9999999999999995E-7</v>
      </c>
      <c r="E105" s="23">
        <v>-9.9999999999999995E-7</v>
      </c>
      <c r="F105" s="23">
        <v>-9.9999999999999995E-7</v>
      </c>
      <c r="G105" s="23">
        <v>-9.9999999999999995E-7</v>
      </c>
      <c r="H105" s="23">
        <v>-9.9999999999999995E-7</v>
      </c>
      <c r="I105" s="23">
        <v>-1.9999999999999999E-6</v>
      </c>
      <c r="J105" s="23">
        <v>-9.9999999999999995E-7</v>
      </c>
      <c r="K105" s="23">
        <v>0</v>
      </c>
    </row>
    <row r="106" spans="1:11" ht="13.4" customHeight="1">
      <c r="A106" t="s">
        <v>42</v>
      </c>
      <c r="B106" t="s">
        <v>319</v>
      </c>
      <c r="C106" s="23">
        <v>-1.2999999999999999E-5</v>
      </c>
      <c r="D106" s="23">
        <v>-1.5E-5</v>
      </c>
      <c r="E106" s="23">
        <v>-9.9999999999999995E-7</v>
      </c>
      <c r="F106" s="23">
        <v>-4.1999999999999998E-5</v>
      </c>
      <c r="G106" s="23">
        <v>-9.9999999999999995E-7</v>
      </c>
      <c r="H106" s="23">
        <v>-3.9999999999999998E-6</v>
      </c>
      <c r="I106" s="23">
        <v>-9.9999999999999995E-7</v>
      </c>
      <c r="J106" s="23">
        <v>-3.9999999999999998E-6</v>
      </c>
      <c r="K106" s="23">
        <v>0</v>
      </c>
    </row>
    <row r="107" spans="1:11" ht="13.4" customHeight="1">
      <c r="A107" t="s">
        <v>43</v>
      </c>
      <c r="B107" t="s">
        <v>319</v>
      </c>
      <c r="C107" s="23">
        <v>-3.6000000000000001E-5</v>
      </c>
      <c r="D107" s="23">
        <v>-9.9999999999999995E-7</v>
      </c>
      <c r="E107" s="23">
        <v>-1.0000000000000001E-5</v>
      </c>
      <c r="F107" s="23">
        <v>-5.5000000000000002E-5</v>
      </c>
      <c r="G107" s="23">
        <v>-2.1999999999999999E-5</v>
      </c>
      <c r="H107" s="23">
        <v>-1.3100000000000001E-4</v>
      </c>
      <c r="I107" s="23">
        <v>-1.9999999999999999E-6</v>
      </c>
      <c r="J107" s="23">
        <v>-1.8000000000000001E-4</v>
      </c>
      <c r="K107" s="23">
        <v>0</v>
      </c>
    </row>
    <row r="108" spans="1:11" ht="13.4" customHeight="1">
      <c r="A108" t="s">
        <v>44</v>
      </c>
      <c r="B108" t="s">
        <v>319</v>
      </c>
      <c r="C108" s="23">
        <v>-2.0999999999999999E-5</v>
      </c>
      <c r="D108" s="23">
        <v>0</v>
      </c>
      <c r="E108" s="23">
        <v>0</v>
      </c>
      <c r="F108" s="23">
        <v>-3.0000000000000001E-6</v>
      </c>
      <c r="G108" s="23">
        <v>-3.0000000000000001E-6</v>
      </c>
      <c r="H108" s="23">
        <v>-1.35E-4</v>
      </c>
      <c r="I108" s="23">
        <v>-1.2999999999999999E-5</v>
      </c>
      <c r="J108" s="23">
        <v>-6.9999999999999999E-6</v>
      </c>
      <c r="K108" s="23">
        <v>0</v>
      </c>
    </row>
    <row r="109" spans="1:11" ht="13.4" customHeight="1">
      <c r="A109" t="s">
        <v>45</v>
      </c>
      <c r="B109" t="s">
        <v>319</v>
      </c>
      <c r="C109" s="23">
        <v>-6.0000000000000002E-6</v>
      </c>
      <c r="D109" s="23">
        <v>-9.9999999999999995E-7</v>
      </c>
      <c r="E109" s="23">
        <v>-9.9999999999999995E-7</v>
      </c>
      <c r="F109" s="23">
        <v>-5.0000000000000004E-6</v>
      </c>
      <c r="G109" s="23">
        <v>-6.0000000000000002E-6</v>
      </c>
      <c r="H109" s="23">
        <v>-2.0000000000000002E-5</v>
      </c>
      <c r="I109" s="23">
        <v>-6.0000000000000002E-6</v>
      </c>
      <c r="J109" s="23">
        <v>-4.1E-5</v>
      </c>
      <c r="K109" s="23">
        <v>0</v>
      </c>
    </row>
    <row r="110" spans="1:11" ht="13.4" customHeight="1">
      <c r="A110" t="s">
        <v>46</v>
      </c>
      <c r="B110" t="s">
        <v>319</v>
      </c>
      <c r="C110" s="23">
        <v>0</v>
      </c>
      <c r="D110" s="23">
        <v>0</v>
      </c>
      <c r="E110" s="23">
        <v>0</v>
      </c>
      <c r="F110" s="23">
        <v>0</v>
      </c>
      <c r="G110" s="23">
        <v>0</v>
      </c>
      <c r="H110" s="23">
        <v>-9.9999999999999995E-7</v>
      </c>
      <c r="I110" s="23">
        <v>0</v>
      </c>
      <c r="J110" s="23">
        <v>0</v>
      </c>
      <c r="K110" s="23">
        <v>0</v>
      </c>
    </row>
    <row r="111" spans="1:11" ht="13.4" customHeight="1">
      <c r="A111" t="s">
        <v>47</v>
      </c>
      <c r="B111" t="s">
        <v>319</v>
      </c>
      <c r="C111" s="23">
        <v>-9.9999999999999995E-7</v>
      </c>
      <c r="D111" s="23">
        <v>0</v>
      </c>
      <c r="E111" s="23">
        <v>0</v>
      </c>
      <c r="F111" s="23">
        <v>-9.9999999999999995E-7</v>
      </c>
      <c r="G111" s="23">
        <v>-9.9999999999999995E-7</v>
      </c>
      <c r="H111" s="23">
        <v>-3.0000000000000001E-6</v>
      </c>
      <c r="I111" s="23">
        <v>0</v>
      </c>
      <c r="J111" s="23">
        <v>-9.9999999999999995E-7</v>
      </c>
      <c r="K111" s="23">
        <v>0</v>
      </c>
    </row>
    <row r="112" spans="1:11" ht="13.4" customHeight="1">
      <c r="A112" t="s">
        <v>48</v>
      </c>
      <c r="B112" t="s">
        <v>318</v>
      </c>
      <c r="C112" s="23">
        <v>9.9999999999999995E-7</v>
      </c>
      <c r="D112" s="23">
        <v>9.9999999999999995E-7</v>
      </c>
      <c r="E112" s="23">
        <v>9.9999999999999995E-7</v>
      </c>
      <c r="F112" s="23">
        <v>1.9999999999999999E-6</v>
      </c>
      <c r="G112" s="23">
        <v>9.9999999999999995E-7</v>
      </c>
      <c r="H112" s="23">
        <v>9.9999999999999995E-7</v>
      </c>
      <c r="I112" s="23">
        <v>9.9999999999999995E-7</v>
      </c>
      <c r="J112" s="23">
        <v>0</v>
      </c>
      <c r="K112" s="23">
        <v>0</v>
      </c>
    </row>
    <row r="113" spans="1:11" ht="13.4" customHeight="1">
      <c r="A113" t="s">
        <v>49</v>
      </c>
      <c r="B113" t="s">
        <v>318</v>
      </c>
      <c r="C113" s="23">
        <v>0</v>
      </c>
      <c r="D113" s="23">
        <v>0</v>
      </c>
      <c r="E113" s="23">
        <v>0</v>
      </c>
      <c r="F113" s="23">
        <v>0</v>
      </c>
      <c r="G113" s="23">
        <v>0</v>
      </c>
      <c r="H113" s="23">
        <v>0</v>
      </c>
      <c r="I113" s="23">
        <v>0</v>
      </c>
      <c r="J113" s="23">
        <v>0</v>
      </c>
      <c r="K113" s="23">
        <v>0</v>
      </c>
    </row>
    <row r="114" spans="1:11" ht="13.4" customHeight="1">
      <c r="A114" t="s">
        <v>50</v>
      </c>
      <c r="B114" t="s">
        <v>318</v>
      </c>
      <c r="C114" s="23">
        <v>0</v>
      </c>
      <c r="D114" s="23">
        <v>0</v>
      </c>
      <c r="E114" s="23">
        <v>9.9999999999999995E-7</v>
      </c>
      <c r="F114" s="23">
        <v>0</v>
      </c>
      <c r="G114" s="23">
        <v>0</v>
      </c>
      <c r="H114" s="23">
        <v>0</v>
      </c>
      <c r="I114" s="23">
        <v>9.9999999999999995E-7</v>
      </c>
      <c r="J114" s="23">
        <v>0</v>
      </c>
      <c r="K114" s="23">
        <v>0</v>
      </c>
    </row>
    <row r="115" spans="1:11" ht="13.4" customHeight="1">
      <c r="A115" t="s">
        <v>51</v>
      </c>
      <c r="B115" t="s">
        <v>318</v>
      </c>
      <c r="C115" s="23">
        <v>0</v>
      </c>
      <c r="D115" s="23">
        <v>0</v>
      </c>
      <c r="E115" s="23">
        <v>0</v>
      </c>
      <c r="F115" s="23">
        <v>0</v>
      </c>
      <c r="G115" s="23">
        <v>0</v>
      </c>
      <c r="H115" s="23">
        <v>0</v>
      </c>
      <c r="I115" s="23">
        <v>9.9999999999999995E-7</v>
      </c>
      <c r="J115" s="23">
        <v>0</v>
      </c>
      <c r="K115" s="23">
        <v>0</v>
      </c>
    </row>
    <row r="116" spans="1:11" ht="13.4" customHeight="1">
      <c r="A116" t="s">
        <v>52</v>
      </c>
      <c r="B116" t="s">
        <v>318</v>
      </c>
      <c r="C116" s="23">
        <v>-9.9999999999999995E-7</v>
      </c>
      <c r="D116" s="23">
        <v>-9.9999999999999995E-7</v>
      </c>
      <c r="E116" s="23">
        <v>-9.9999999999999995E-7</v>
      </c>
      <c r="F116" s="23">
        <v>0</v>
      </c>
      <c r="G116" s="23">
        <v>0</v>
      </c>
      <c r="H116" s="23">
        <v>0</v>
      </c>
      <c r="I116" s="23">
        <v>0</v>
      </c>
      <c r="J116" s="23">
        <v>0</v>
      </c>
      <c r="K116" s="23">
        <v>0</v>
      </c>
    </row>
    <row r="117" spans="1:11" ht="13.4" customHeight="1">
      <c r="A117" t="s">
        <v>53</v>
      </c>
      <c r="B117" t="s">
        <v>318</v>
      </c>
      <c r="C117" s="23">
        <v>9.9999999999999995E-7</v>
      </c>
      <c r="D117" s="23">
        <v>9.9999999999999995E-7</v>
      </c>
      <c r="E117" s="23">
        <v>9.9999999999999995E-7</v>
      </c>
      <c r="F117" s="23">
        <v>0</v>
      </c>
      <c r="G117" s="23">
        <v>9.9999999999999995E-7</v>
      </c>
      <c r="H117" s="23">
        <v>0</v>
      </c>
      <c r="I117" s="23">
        <v>0</v>
      </c>
      <c r="J117" s="23">
        <v>0</v>
      </c>
      <c r="K117" s="23">
        <v>0</v>
      </c>
    </row>
    <row r="118" spans="1:11" ht="13.4" customHeight="1">
      <c r="A118" t="s">
        <v>54</v>
      </c>
      <c r="B118" t="s">
        <v>318</v>
      </c>
      <c r="C118" s="23">
        <v>9.9999999999999995E-7</v>
      </c>
      <c r="D118" s="23">
        <v>1.9999999999999999E-6</v>
      </c>
      <c r="E118" s="23">
        <v>1.9999999999999999E-6</v>
      </c>
      <c r="F118" s="23">
        <v>9.9999999999999995E-7</v>
      </c>
      <c r="G118" s="23">
        <v>1.9999999999999999E-6</v>
      </c>
      <c r="H118" s="23">
        <v>9.9999999999999995E-7</v>
      </c>
      <c r="I118" s="23">
        <v>1.9999999999999999E-6</v>
      </c>
      <c r="J118" s="23">
        <v>9.9999999999999995E-7</v>
      </c>
      <c r="K118" s="23">
        <v>9.9999999999999995E-7</v>
      </c>
    </row>
    <row r="119" spans="1:11" ht="13.4" customHeight="1">
      <c r="A119" t="s">
        <v>55</v>
      </c>
      <c r="B119" t="s">
        <v>318</v>
      </c>
      <c r="C119" s="23">
        <v>-9.9999999999999995E-7</v>
      </c>
      <c r="D119" s="23">
        <v>-9.9999999999999995E-7</v>
      </c>
      <c r="E119" s="23">
        <v>-9.9999999999999995E-7</v>
      </c>
      <c r="F119" s="23">
        <v>-1.9999999999999999E-6</v>
      </c>
      <c r="G119" s="23">
        <v>0</v>
      </c>
      <c r="H119" s="23">
        <v>0</v>
      </c>
      <c r="I119" s="23">
        <v>-3.0000000000000001E-6</v>
      </c>
      <c r="J119" s="23">
        <v>0</v>
      </c>
      <c r="K119" s="23">
        <v>0</v>
      </c>
    </row>
    <row r="120" spans="1:11" ht="13.4" customHeight="1">
      <c r="A120" t="s">
        <v>56</v>
      </c>
      <c r="B120" t="s">
        <v>318</v>
      </c>
      <c r="C120" s="23">
        <v>3.0000000000000001E-6</v>
      </c>
      <c r="D120" s="23">
        <v>3.9999999999999998E-6</v>
      </c>
      <c r="E120" s="23">
        <v>3.0000000000000001E-6</v>
      </c>
      <c r="F120" s="23">
        <v>3.0000000000000001E-6</v>
      </c>
      <c r="G120" s="23">
        <v>1.9999999999999999E-6</v>
      </c>
      <c r="H120" s="23">
        <v>9.9999999999999995E-7</v>
      </c>
      <c r="I120" s="23">
        <v>3.0000000000000001E-6</v>
      </c>
      <c r="J120" s="23">
        <v>9.9999999999999995E-7</v>
      </c>
      <c r="K120" s="23">
        <v>0</v>
      </c>
    </row>
    <row r="121" spans="1:11" ht="13.4" customHeight="1">
      <c r="A121" t="s">
        <v>57</v>
      </c>
      <c r="B121" t="s">
        <v>318</v>
      </c>
      <c r="C121" s="23">
        <v>9.9999999999999995E-7</v>
      </c>
      <c r="D121" s="23">
        <v>1.9999999999999999E-6</v>
      </c>
      <c r="E121" s="23">
        <v>1.9999999999999999E-6</v>
      </c>
      <c r="F121" s="23">
        <v>9.9999999999999995E-7</v>
      </c>
      <c r="G121" s="23">
        <v>9.9999999999999995E-7</v>
      </c>
      <c r="H121" s="23">
        <v>9.9999999999999995E-7</v>
      </c>
      <c r="I121" s="23">
        <v>0</v>
      </c>
      <c r="J121" s="23">
        <v>1.9999999999999999E-6</v>
      </c>
      <c r="K121" s="23">
        <v>0</v>
      </c>
    </row>
    <row r="122" spans="1:11" ht="13.4" customHeight="1">
      <c r="A122" t="s">
        <v>58</v>
      </c>
      <c r="B122" t="s">
        <v>318</v>
      </c>
      <c r="C122" s="23">
        <v>9.9999999999999995E-7</v>
      </c>
      <c r="D122" s="23">
        <v>9.9999999999999995E-7</v>
      </c>
      <c r="E122" s="23">
        <v>9.9999999999999995E-7</v>
      </c>
      <c r="F122" s="23">
        <v>9.9999999999999995E-7</v>
      </c>
      <c r="G122" s="23">
        <v>1.9999999999999999E-6</v>
      </c>
      <c r="H122" s="23">
        <v>9.9999999999999995E-7</v>
      </c>
      <c r="I122" s="23">
        <v>1.9999999999999999E-6</v>
      </c>
      <c r="J122" s="23">
        <v>1.9999999999999999E-6</v>
      </c>
      <c r="K122" s="23">
        <v>0</v>
      </c>
    </row>
    <row r="123" spans="1:11" ht="13.4" customHeight="1">
      <c r="A123" t="s">
        <v>59</v>
      </c>
      <c r="B123" t="s">
        <v>318</v>
      </c>
      <c r="C123" s="23">
        <v>0</v>
      </c>
      <c r="D123" s="23">
        <v>0</v>
      </c>
      <c r="E123" s="23">
        <v>0</v>
      </c>
      <c r="F123" s="23">
        <v>0</v>
      </c>
      <c r="G123" s="23">
        <v>9.9999999999999995E-7</v>
      </c>
      <c r="H123" s="23">
        <v>0</v>
      </c>
      <c r="I123" s="23">
        <v>0</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0</v>
      </c>
      <c r="D125" s="23">
        <v>0</v>
      </c>
      <c r="E125" s="23">
        <v>0</v>
      </c>
      <c r="F125" s="23">
        <v>0</v>
      </c>
      <c r="G125" s="23">
        <v>0</v>
      </c>
      <c r="H125" s="23">
        <v>0</v>
      </c>
      <c r="I125" s="23">
        <v>0</v>
      </c>
      <c r="J125" s="23">
        <v>0</v>
      </c>
      <c r="K125" s="23">
        <v>0</v>
      </c>
    </row>
    <row r="126" spans="1:11" ht="13.4" customHeight="1">
      <c r="A126" t="s">
        <v>62</v>
      </c>
      <c r="B126" t="s">
        <v>318</v>
      </c>
      <c r="C126" s="23">
        <v>0</v>
      </c>
      <c r="D126" s="23">
        <v>0</v>
      </c>
      <c r="E126" s="23">
        <v>0</v>
      </c>
      <c r="F126" s="23">
        <v>0</v>
      </c>
      <c r="G126" s="23">
        <v>0</v>
      </c>
      <c r="H126" s="23">
        <v>0</v>
      </c>
      <c r="I126" s="23">
        <v>0</v>
      </c>
      <c r="J126" s="23">
        <v>0</v>
      </c>
      <c r="K126" s="23">
        <v>0</v>
      </c>
    </row>
    <row r="127" spans="1:11" ht="13.4" customHeight="1">
      <c r="A127" t="s">
        <v>63</v>
      </c>
      <c r="B127" t="s">
        <v>318</v>
      </c>
      <c r="C127" s="23">
        <v>0</v>
      </c>
      <c r="D127" s="23">
        <v>0</v>
      </c>
      <c r="E127" s="23">
        <v>9.9999999999999995E-7</v>
      </c>
      <c r="F127" s="23">
        <v>0</v>
      </c>
      <c r="G127" s="23">
        <v>0</v>
      </c>
      <c r="H127" s="23">
        <v>0</v>
      </c>
      <c r="I127" s="23">
        <v>9.9999999999999995E-7</v>
      </c>
      <c r="J127" s="23">
        <v>0</v>
      </c>
      <c r="K127" s="23">
        <v>0</v>
      </c>
    </row>
    <row r="128" spans="1:11" ht="13.4" customHeight="1">
      <c r="A128" t="s">
        <v>64</v>
      </c>
      <c r="B128" t="s">
        <v>318</v>
      </c>
      <c r="C128" s="23">
        <v>-9.9999999999999995E-7</v>
      </c>
      <c r="D128" s="23">
        <v>-9.9999999999999995E-7</v>
      </c>
      <c r="E128" s="23">
        <v>-1.9999999999999999E-6</v>
      </c>
      <c r="F128" s="23">
        <v>-9.9999999999999995E-7</v>
      </c>
      <c r="G128" s="23">
        <v>-9.9999999999999995E-7</v>
      </c>
      <c r="H128" s="23">
        <v>-9.9999999999999995E-7</v>
      </c>
      <c r="I128" s="23">
        <v>-9.9999999999999995E-7</v>
      </c>
      <c r="J128" s="23">
        <v>-9.9999999999999995E-7</v>
      </c>
      <c r="K128" s="23">
        <v>0</v>
      </c>
    </row>
    <row r="129" spans="1:11" ht="13.4" customHeight="1">
      <c r="A129" t="s">
        <v>65</v>
      </c>
      <c r="B129" t="s">
        <v>318</v>
      </c>
      <c r="C129" s="23">
        <v>0</v>
      </c>
      <c r="D129" s="23">
        <v>0</v>
      </c>
      <c r="E129" s="23">
        <v>0</v>
      </c>
      <c r="F129" s="23">
        <v>0</v>
      </c>
      <c r="G129" s="23">
        <v>0</v>
      </c>
      <c r="H129" s="23">
        <v>0</v>
      </c>
      <c r="I129" s="23">
        <v>0</v>
      </c>
      <c r="J129" s="23">
        <v>0</v>
      </c>
      <c r="K129" s="23">
        <v>0</v>
      </c>
    </row>
    <row r="130" spans="1:11" ht="13.4" customHeight="1">
      <c r="A130" t="s">
        <v>66</v>
      </c>
      <c r="B130" t="s">
        <v>318</v>
      </c>
      <c r="C130" s="23">
        <v>0</v>
      </c>
      <c r="D130" s="23">
        <v>0</v>
      </c>
      <c r="E130" s="23">
        <v>0</v>
      </c>
      <c r="F130" s="23">
        <v>0</v>
      </c>
      <c r="G130" s="23">
        <v>0</v>
      </c>
      <c r="H130" s="23">
        <v>0</v>
      </c>
      <c r="I130" s="23">
        <v>9.9999999999999995E-7</v>
      </c>
      <c r="J130" s="23">
        <v>0</v>
      </c>
      <c r="K130" s="23">
        <v>0</v>
      </c>
    </row>
    <row r="131" spans="1:11" ht="13.4" customHeight="1">
      <c r="A131" t="s">
        <v>67</v>
      </c>
      <c r="B131" t="s">
        <v>318</v>
      </c>
      <c r="C131" s="23">
        <v>3.0000000000000001E-6</v>
      </c>
      <c r="D131" s="23">
        <v>3.0000000000000001E-6</v>
      </c>
      <c r="E131" s="23">
        <v>3.0000000000000001E-6</v>
      </c>
      <c r="F131" s="23">
        <v>3.0000000000000001E-6</v>
      </c>
      <c r="G131" s="23">
        <v>3.0000000000000001E-6</v>
      </c>
      <c r="H131" s="23">
        <v>1.9999999999999999E-6</v>
      </c>
      <c r="I131" s="23">
        <v>1.9999999999999999E-6</v>
      </c>
      <c r="J131" s="23">
        <v>3.0000000000000001E-6</v>
      </c>
      <c r="K131" s="23">
        <v>9.9999999999999995E-7</v>
      </c>
    </row>
    <row r="132" spans="1:11" ht="13.4" customHeight="1">
      <c r="A132" t="s">
        <v>68</v>
      </c>
      <c r="B132" t="s">
        <v>318</v>
      </c>
      <c r="C132" s="23">
        <v>1.9999999999999999E-6</v>
      </c>
      <c r="D132" s="23">
        <v>1.9999999999999999E-6</v>
      </c>
      <c r="E132" s="23">
        <v>3.9999999999999998E-6</v>
      </c>
      <c r="F132" s="23">
        <v>1.9999999999999999E-6</v>
      </c>
      <c r="G132" s="23">
        <v>9.9999999999999995E-7</v>
      </c>
      <c r="H132" s="23">
        <v>9.9999999999999995E-7</v>
      </c>
      <c r="I132" s="23">
        <v>1.9000000000000001E-5</v>
      </c>
      <c r="J132" s="23">
        <v>0</v>
      </c>
      <c r="K132" s="23">
        <v>0</v>
      </c>
    </row>
    <row r="133" spans="1:11" ht="13.4" customHeight="1">
      <c r="A133" t="s">
        <v>69</v>
      </c>
      <c r="B133" t="s">
        <v>318</v>
      </c>
      <c r="C133" s="23">
        <v>-1.8E-5</v>
      </c>
      <c r="D133" s="23">
        <v>-1.7E-5</v>
      </c>
      <c r="E133" s="23">
        <v>-3.0000000000000001E-5</v>
      </c>
      <c r="F133" s="23">
        <v>-1.1E-5</v>
      </c>
      <c r="G133" s="23">
        <v>-3.8000000000000002E-5</v>
      </c>
      <c r="H133" s="23">
        <v>-5.0000000000000004E-6</v>
      </c>
      <c r="I133" s="23">
        <v>-3.0000000000000001E-6</v>
      </c>
      <c r="J133" s="23">
        <v>0</v>
      </c>
      <c r="K133" s="23">
        <v>0</v>
      </c>
    </row>
    <row r="134" spans="1:11" ht="13.4" customHeight="1">
      <c r="A134" t="s">
        <v>70</v>
      </c>
      <c r="B134" t="s">
        <v>318</v>
      </c>
      <c r="C134" s="23">
        <v>-5.0000000000000004E-6</v>
      </c>
      <c r="D134" s="23">
        <v>-5.0000000000000004E-6</v>
      </c>
      <c r="E134" s="23">
        <v>-6.9999999999999999E-6</v>
      </c>
      <c r="F134" s="23">
        <v>-3.0000000000000001E-6</v>
      </c>
      <c r="G134" s="23">
        <v>-3.9999999999999998E-6</v>
      </c>
      <c r="H134" s="23">
        <v>-1.9999999999999999E-6</v>
      </c>
      <c r="I134" s="23">
        <v>-3.0000000000000001E-6</v>
      </c>
      <c r="J134" s="23">
        <v>-3.0000000000000001E-6</v>
      </c>
      <c r="K134" s="23">
        <v>-9.9999999999999995E-7</v>
      </c>
    </row>
    <row r="135" spans="1:11" ht="13.4" customHeight="1">
      <c r="A135" t="s">
        <v>71</v>
      </c>
      <c r="B135" t="s">
        <v>318</v>
      </c>
      <c r="C135" s="23">
        <v>-9.9999999999999995E-7</v>
      </c>
      <c r="D135" s="23">
        <v>-9.9999999999999995E-7</v>
      </c>
      <c r="E135" s="23">
        <v>-1.9999999999999999E-6</v>
      </c>
      <c r="F135" s="23">
        <v>-9.9999999999999995E-7</v>
      </c>
      <c r="G135" s="23">
        <v>0</v>
      </c>
      <c r="H135" s="23">
        <v>-9.9999999999999995E-7</v>
      </c>
      <c r="I135" s="23">
        <v>0</v>
      </c>
      <c r="J135" s="23">
        <v>0</v>
      </c>
      <c r="K135" s="23">
        <v>0</v>
      </c>
    </row>
    <row r="136" spans="1:11" ht="13.4" customHeight="1">
      <c r="A136" t="s">
        <v>72</v>
      </c>
      <c r="B136" t="s">
        <v>318</v>
      </c>
      <c r="C136" s="23">
        <v>-9.1299999999999997E-4</v>
      </c>
      <c r="D136" s="23">
        <v>-1.1150000000000001E-3</v>
      </c>
      <c r="E136" s="23">
        <v>-1.6689999999999999E-3</v>
      </c>
      <c r="F136" s="23">
        <v>-4.28E-4</v>
      </c>
      <c r="G136" s="23">
        <v>-3.77E-4</v>
      </c>
      <c r="H136" s="23">
        <v>-3.1399999999999999E-4</v>
      </c>
      <c r="I136" s="23">
        <v>-4.8500000000000003E-4</v>
      </c>
      <c r="J136" s="23">
        <v>-2.4600000000000002E-4</v>
      </c>
      <c r="K136" s="23">
        <v>-4.8999999999999998E-5</v>
      </c>
    </row>
    <row r="137" spans="1:11" ht="13.4" customHeight="1">
      <c r="A137" t="s">
        <v>73</v>
      </c>
      <c r="B137" t="s">
        <v>318</v>
      </c>
      <c r="C137" s="23">
        <v>1.1E-5</v>
      </c>
      <c r="D137" s="23">
        <v>2.8E-5</v>
      </c>
      <c r="E137" s="23">
        <v>1.9999999999999999E-6</v>
      </c>
      <c r="F137" s="23">
        <v>3.9999999999999998E-6</v>
      </c>
      <c r="G137" s="23">
        <v>5.0000000000000004E-6</v>
      </c>
      <c r="H137" s="23">
        <v>0</v>
      </c>
      <c r="I137" s="23">
        <v>0</v>
      </c>
      <c r="J137" s="23">
        <v>0</v>
      </c>
      <c r="K137" s="23">
        <v>0</v>
      </c>
    </row>
    <row r="138" spans="1:11" ht="13.4" customHeight="1">
      <c r="A138" t="s">
        <v>74</v>
      </c>
      <c r="B138" t="s">
        <v>318</v>
      </c>
      <c r="C138" s="23">
        <v>-3.6999999999999998E-5</v>
      </c>
      <c r="D138" s="23">
        <v>-2.5999999999999998E-5</v>
      </c>
      <c r="E138" s="23">
        <v>-3.4E-5</v>
      </c>
      <c r="F138" s="23">
        <v>-5.1999999999999997E-5</v>
      </c>
      <c r="G138" s="23">
        <v>-1.5E-5</v>
      </c>
      <c r="H138" s="23">
        <v>-6.3E-5</v>
      </c>
      <c r="I138" s="23">
        <v>-1.5999999999999999E-5</v>
      </c>
      <c r="J138" s="23">
        <v>-4.0000000000000003E-5</v>
      </c>
      <c r="K138" s="23">
        <v>-9.9999999999999995E-7</v>
      </c>
    </row>
    <row r="139" spans="1:11" ht="13.4" customHeight="1">
      <c r="A139" t="s">
        <v>75</v>
      </c>
      <c r="B139" t="s">
        <v>318</v>
      </c>
      <c r="C139" s="23">
        <v>9.9999999999999995E-7</v>
      </c>
      <c r="D139" s="23">
        <v>9.9999999999999995E-7</v>
      </c>
      <c r="E139" s="23">
        <v>9.9999999999999995E-7</v>
      </c>
      <c r="F139" s="23">
        <v>0</v>
      </c>
      <c r="G139" s="23">
        <v>9.9999999999999995E-7</v>
      </c>
      <c r="H139" s="23">
        <v>0</v>
      </c>
      <c r="I139" s="23">
        <v>0</v>
      </c>
      <c r="J139" s="23">
        <v>0</v>
      </c>
      <c r="K139" s="23">
        <v>0</v>
      </c>
    </row>
    <row r="140" spans="1:11" ht="13.4" customHeight="1">
      <c r="A140" t="s">
        <v>76</v>
      </c>
      <c r="B140" t="s">
        <v>318</v>
      </c>
      <c r="C140" s="23">
        <v>-1.2E-5</v>
      </c>
      <c r="D140" s="23">
        <v>-1.1E-5</v>
      </c>
      <c r="E140" s="23">
        <v>-2.0000000000000002E-5</v>
      </c>
      <c r="F140" s="23">
        <v>-1.1E-5</v>
      </c>
      <c r="G140" s="23">
        <v>-1.4E-5</v>
      </c>
      <c r="H140" s="23">
        <v>-6.9999999999999999E-6</v>
      </c>
      <c r="I140" s="23">
        <v>-5.0000000000000004E-6</v>
      </c>
      <c r="J140" s="23">
        <v>-7.9999999999999996E-6</v>
      </c>
      <c r="K140" s="23">
        <v>-9.9999999999999995E-7</v>
      </c>
    </row>
    <row r="141" spans="1:11" ht="13.4" customHeight="1">
      <c r="A141" t="s">
        <v>77</v>
      </c>
      <c r="B141" t="s">
        <v>318</v>
      </c>
      <c r="C141" s="23">
        <v>9.9999999999999995E-7</v>
      </c>
      <c r="D141" s="23">
        <v>9.9999999999999995E-7</v>
      </c>
      <c r="E141" s="23">
        <v>9.9999999999999995E-7</v>
      </c>
      <c r="F141" s="23">
        <v>9.9999999999999995E-7</v>
      </c>
      <c r="G141" s="23">
        <v>0</v>
      </c>
      <c r="H141" s="23">
        <v>9.9999999999999995E-7</v>
      </c>
      <c r="I141" s="23">
        <v>0</v>
      </c>
      <c r="J141" s="23">
        <v>0</v>
      </c>
      <c r="K141" s="23">
        <v>0</v>
      </c>
    </row>
    <row r="142" spans="1:11" ht="13.4" customHeight="1">
      <c r="A142" t="s">
        <v>78</v>
      </c>
      <c r="B142" t="s">
        <v>318</v>
      </c>
      <c r="C142" s="23">
        <v>-2.0000000000000002E-5</v>
      </c>
      <c r="D142" s="23">
        <v>-2.0999999999999999E-5</v>
      </c>
      <c r="E142" s="23">
        <v>-2.5000000000000001E-5</v>
      </c>
      <c r="F142" s="23">
        <v>-1.8E-5</v>
      </c>
      <c r="G142" s="23">
        <v>-4.6E-5</v>
      </c>
      <c r="H142" s="23">
        <v>-6.9999999999999999E-6</v>
      </c>
      <c r="I142" s="23">
        <v>-1.0000000000000001E-5</v>
      </c>
      <c r="J142" s="23">
        <v>-1.2999999999999999E-5</v>
      </c>
      <c r="K142" s="23">
        <v>-5.0000000000000004E-6</v>
      </c>
    </row>
    <row r="143" spans="1:11" ht="13.4" customHeight="1">
      <c r="A143" t="s">
        <v>79</v>
      </c>
      <c r="B143" t="s">
        <v>318</v>
      </c>
      <c r="C143" s="23">
        <v>9.9999999999999995E-7</v>
      </c>
      <c r="D143" s="23">
        <v>9.9999999999999995E-7</v>
      </c>
      <c r="E143" s="23">
        <v>9.9999999999999995E-7</v>
      </c>
      <c r="F143" s="23">
        <v>0</v>
      </c>
      <c r="G143" s="23">
        <v>9.9999999999999995E-7</v>
      </c>
      <c r="H143" s="23">
        <v>1.9999999999999999E-6</v>
      </c>
      <c r="I143" s="23">
        <v>9.9999999999999995E-7</v>
      </c>
      <c r="J143" s="23">
        <v>1.0000000000000001E-5</v>
      </c>
      <c r="K143" s="23">
        <v>0</v>
      </c>
    </row>
    <row r="144" spans="1:11" ht="13.4" customHeight="1">
      <c r="A144" t="s">
        <v>80</v>
      </c>
      <c r="B144" t="s">
        <v>318</v>
      </c>
      <c r="C144" s="23">
        <v>1.9999999999999999E-6</v>
      </c>
      <c r="D144" s="23">
        <v>1.9999999999999999E-6</v>
      </c>
      <c r="E144" s="23">
        <v>9.9999999999999995E-7</v>
      </c>
      <c r="F144" s="23">
        <v>1.9999999999999999E-6</v>
      </c>
      <c r="G144" s="23">
        <v>9.9999999999999995E-7</v>
      </c>
      <c r="H144" s="23">
        <v>1.9999999999999999E-6</v>
      </c>
      <c r="I144" s="23">
        <v>1.9999999999999999E-6</v>
      </c>
      <c r="J144" s="23">
        <v>0</v>
      </c>
      <c r="K144" s="23">
        <v>0</v>
      </c>
    </row>
    <row r="145" spans="1:11" ht="13.4" customHeight="1">
      <c r="A145" t="s">
        <v>81</v>
      </c>
      <c r="B145" t="s">
        <v>318</v>
      </c>
      <c r="C145" s="23">
        <v>7.9999999999999996E-6</v>
      </c>
      <c r="D145" s="23">
        <v>6.9999999999999999E-6</v>
      </c>
      <c r="E145" s="23">
        <v>1.0000000000000001E-5</v>
      </c>
      <c r="F145" s="23">
        <v>9.0000000000000002E-6</v>
      </c>
      <c r="G145" s="23">
        <v>6.0000000000000002E-6</v>
      </c>
      <c r="H145" s="23">
        <v>3.9999999999999998E-6</v>
      </c>
      <c r="I145" s="23">
        <v>9.0000000000000002E-6</v>
      </c>
      <c r="J145" s="23">
        <v>6.9999999999999999E-6</v>
      </c>
      <c r="K145" s="23">
        <v>9.9999999999999995E-7</v>
      </c>
    </row>
    <row r="146" spans="1:11" ht="13.4" customHeight="1">
      <c r="A146" t="s">
        <v>82</v>
      </c>
      <c r="B146" t="s">
        <v>318</v>
      </c>
      <c r="C146" s="23">
        <v>3.0000000000000001E-6</v>
      </c>
      <c r="D146" s="23">
        <v>3.0000000000000001E-6</v>
      </c>
      <c r="E146" s="23">
        <v>3.9999999999999998E-6</v>
      </c>
      <c r="F146" s="23">
        <v>3.9999999999999998E-6</v>
      </c>
      <c r="G146" s="23">
        <v>3.0000000000000001E-6</v>
      </c>
      <c r="H146" s="23">
        <v>1.9999999999999999E-6</v>
      </c>
      <c r="I146" s="23">
        <v>3.0000000000000001E-6</v>
      </c>
      <c r="J146" s="23">
        <v>1.4E-5</v>
      </c>
      <c r="K146" s="23">
        <v>9.9999999999999995E-7</v>
      </c>
    </row>
    <row r="147" spans="1:11" ht="13.4" customHeight="1">
      <c r="A147" t="s">
        <v>83</v>
      </c>
      <c r="B147" t="s">
        <v>318</v>
      </c>
      <c r="C147" s="23">
        <v>9.9999999999999995E-7</v>
      </c>
      <c r="D147" s="23">
        <v>9.9999999999999995E-7</v>
      </c>
      <c r="E147" s="23">
        <v>9.9999999999999995E-7</v>
      </c>
      <c r="F147" s="23">
        <v>9.9999999999999995E-7</v>
      </c>
      <c r="G147" s="23">
        <v>9.9999999999999995E-7</v>
      </c>
      <c r="H147" s="23">
        <v>0</v>
      </c>
      <c r="I147" s="23">
        <v>9.9999999999999995E-7</v>
      </c>
      <c r="J147" s="23">
        <v>0</v>
      </c>
      <c r="K147" s="23">
        <v>0</v>
      </c>
    </row>
    <row r="148" spans="1:11" ht="13.4" customHeight="1">
      <c r="A148" t="s">
        <v>84</v>
      </c>
      <c r="B148" t="s">
        <v>318</v>
      </c>
      <c r="C148" s="23">
        <v>-1.9999999999999999E-6</v>
      </c>
      <c r="D148" s="23">
        <v>-9.9999999999999995E-7</v>
      </c>
      <c r="E148" s="23">
        <v>-9.9999999999999995E-7</v>
      </c>
      <c r="F148" s="23">
        <v>-3.0000000000000001E-6</v>
      </c>
      <c r="G148" s="23">
        <v>-9.9999999999999995E-7</v>
      </c>
      <c r="H148" s="23">
        <v>-6.0000000000000002E-6</v>
      </c>
      <c r="I148" s="23">
        <v>-5.0000000000000004E-6</v>
      </c>
      <c r="J148" s="23">
        <v>-1.9999999999999999E-6</v>
      </c>
      <c r="K148" s="23">
        <v>0</v>
      </c>
    </row>
    <row r="149" spans="1:11" ht="13.4" customHeight="1">
      <c r="A149" t="s">
        <v>85</v>
      </c>
      <c r="B149" t="s">
        <v>318</v>
      </c>
      <c r="C149" s="23">
        <v>0</v>
      </c>
      <c r="D149" s="23">
        <v>0</v>
      </c>
      <c r="E149" s="23">
        <v>0</v>
      </c>
      <c r="F149" s="23">
        <v>0</v>
      </c>
      <c r="G149" s="23">
        <v>0</v>
      </c>
      <c r="H149" s="23">
        <v>0</v>
      </c>
      <c r="I149" s="23">
        <v>0</v>
      </c>
      <c r="J149" s="23">
        <v>3.0000000000000001E-6</v>
      </c>
      <c r="K149" s="23">
        <v>0</v>
      </c>
    </row>
    <row r="150" spans="1:11" ht="13.4" customHeight="1">
      <c r="A150" t="s">
        <v>86</v>
      </c>
      <c r="B150" t="s">
        <v>318</v>
      </c>
      <c r="C150" s="23">
        <v>3.9999999999999998E-6</v>
      </c>
      <c r="D150" s="23">
        <v>3.0000000000000001E-6</v>
      </c>
      <c r="E150" s="23">
        <v>3.9999999999999998E-6</v>
      </c>
      <c r="F150" s="23">
        <v>6.0000000000000002E-6</v>
      </c>
      <c r="G150" s="23">
        <v>5.0000000000000004E-6</v>
      </c>
      <c r="H150" s="23">
        <v>3.0000000000000001E-6</v>
      </c>
      <c r="I150" s="23">
        <v>5.0000000000000004E-6</v>
      </c>
      <c r="J150" s="23">
        <v>6.0000000000000002E-6</v>
      </c>
      <c r="K150" s="23">
        <v>0</v>
      </c>
    </row>
    <row r="151" spans="1:11" ht="13.4" customHeight="1">
      <c r="A151" t="s">
        <v>87</v>
      </c>
      <c r="B151" t="s">
        <v>318</v>
      </c>
      <c r="C151" s="23">
        <v>-1.9999999999999999E-6</v>
      </c>
      <c r="D151" s="23">
        <v>-9.9999999999999995E-7</v>
      </c>
      <c r="E151" s="23">
        <v>-1.9999999999999999E-6</v>
      </c>
      <c r="F151" s="23">
        <v>-1.9999999999999999E-6</v>
      </c>
      <c r="G151" s="23">
        <v>-3.9999999999999998E-6</v>
      </c>
      <c r="H151" s="23">
        <v>-1.9999999999999999E-6</v>
      </c>
      <c r="I151" s="23">
        <v>-9.9999999999999995E-7</v>
      </c>
      <c r="J151" s="23">
        <v>0</v>
      </c>
      <c r="K151" s="23">
        <v>0</v>
      </c>
    </row>
    <row r="152" spans="1:11" ht="13.4" customHeight="1">
      <c r="A152" t="s">
        <v>88</v>
      </c>
      <c r="B152" t="s">
        <v>318</v>
      </c>
      <c r="C152" s="23">
        <v>-1.9999999999999999E-6</v>
      </c>
      <c r="D152" s="23">
        <v>-1.9999999999999999E-6</v>
      </c>
      <c r="E152" s="23">
        <v>-1.9999999999999999E-6</v>
      </c>
      <c r="F152" s="23">
        <v>-1.9999999999999999E-6</v>
      </c>
      <c r="G152" s="23">
        <v>-9.9999999999999995E-7</v>
      </c>
      <c r="H152" s="23">
        <v>-1.9999999999999999E-6</v>
      </c>
      <c r="I152" s="23">
        <v>-9.9999999999999995E-7</v>
      </c>
      <c r="J152" s="23">
        <v>0</v>
      </c>
      <c r="K152" s="23">
        <v>0</v>
      </c>
    </row>
    <row r="153" spans="1:11" ht="13.4" customHeight="1">
      <c r="A153" t="s">
        <v>89</v>
      </c>
      <c r="B153" t="s">
        <v>318</v>
      </c>
      <c r="C153" s="23">
        <v>3.0000000000000001E-6</v>
      </c>
      <c r="D153" s="23">
        <v>9.9999999999999995E-7</v>
      </c>
      <c r="E153" s="23">
        <v>6.0000000000000002E-6</v>
      </c>
      <c r="F153" s="23">
        <v>3.0000000000000001E-6</v>
      </c>
      <c r="G153" s="23">
        <v>1.9999999999999999E-6</v>
      </c>
      <c r="H153" s="23">
        <v>9.9999999999999995E-7</v>
      </c>
      <c r="I153" s="23">
        <v>9.9999999999999995E-7</v>
      </c>
      <c r="J153" s="23">
        <v>9.9999999999999995E-7</v>
      </c>
      <c r="K153" s="23">
        <v>0</v>
      </c>
    </row>
    <row r="154" spans="1:11" ht="13.4" customHeight="1">
      <c r="A154" t="s">
        <v>90</v>
      </c>
      <c r="B154" t="s">
        <v>318</v>
      </c>
      <c r="C154" s="23">
        <v>0</v>
      </c>
      <c r="D154" s="23">
        <v>0</v>
      </c>
      <c r="E154" s="23">
        <v>0</v>
      </c>
      <c r="F154" s="23">
        <v>0</v>
      </c>
      <c r="G154" s="23">
        <v>0</v>
      </c>
      <c r="H154" s="23">
        <v>0</v>
      </c>
      <c r="I154" s="23">
        <v>0</v>
      </c>
      <c r="J154" s="23">
        <v>0</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9.9999999999999995E-7</v>
      </c>
      <c r="D156" s="23">
        <v>0</v>
      </c>
      <c r="E156" s="23">
        <v>0</v>
      </c>
      <c r="F156" s="23">
        <v>9.9999999999999995E-7</v>
      </c>
      <c r="G156" s="23">
        <v>0</v>
      </c>
      <c r="H156" s="23">
        <v>0</v>
      </c>
      <c r="I156" s="23">
        <v>0</v>
      </c>
      <c r="J156" s="23">
        <v>3.0000000000000001E-6</v>
      </c>
      <c r="K156" s="23">
        <v>9.9999999999999995E-7</v>
      </c>
    </row>
    <row r="157" spans="1:11" ht="13.4" customHeight="1">
      <c r="A157" t="s">
        <v>93</v>
      </c>
      <c r="B157" t="s">
        <v>318</v>
      </c>
      <c r="C157" s="23">
        <v>-9.0000000000000002E-6</v>
      </c>
      <c r="D157" s="23">
        <v>-1.5E-5</v>
      </c>
      <c r="E157" s="23">
        <v>-7.9999999999999996E-6</v>
      </c>
      <c r="F157" s="23">
        <v>-6.0000000000000002E-6</v>
      </c>
      <c r="G157" s="23">
        <v>-1.0000000000000001E-5</v>
      </c>
      <c r="H157" s="23">
        <v>-3.0000000000000001E-6</v>
      </c>
      <c r="I157" s="23">
        <v>-1.9999999999999999E-6</v>
      </c>
      <c r="J157" s="23">
        <v>-3.0000000000000001E-6</v>
      </c>
      <c r="K157" s="23">
        <v>-1.0000000000000001E-5</v>
      </c>
    </row>
    <row r="158" spans="1:11" ht="13.4" customHeight="1">
      <c r="A158" t="s">
        <v>94</v>
      </c>
      <c r="B158" t="s">
        <v>318</v>
      </c>
      <c r="C158" s="23">
        <v>0</v>
      </c>
      <c r="D158" s="23">
        <v>0</v>
      </c>
      <c r="E158" s="23">
        <v>0</v>
      </c>
      <c r="F158" s="23">
        <v>0</v>
      </c>
      <c r="G158" s="23">
        <v>0</v>
      </c>
      <c r="H158" s="23">
        <v>0</v>
      </c>
      <c r="I158" s="23">
        <v>0</v>
      </c>
      <c r="J158" s="23">
        <v>9.9999999999999995E-7</v>
      </c>
      <c r="K158" s="23">
        <v>0</v>
      </c>
    </row>
    <row r="159" spans="1:11" ht="13.4" customHeight="1">
      <c r="A159" t="s">
        <v>95</v>
      </c>
      <c r="B159" t="s">
        <v>318</v>
      </c>
      <c r="C159" s="23">
        <v>9.9999999999999995E-7</v>
      </c>
      <c r="D159" s="23">
        <v>9.9999999999999995E-7</v>
      </c>
      <c r="E159" s="23">
        <v>9.9999999999999995E-7</v>
      </c>
      <c r="F159" s="23">
        <v>9.9999999999999995E-7</v>
      </c>
      <c r="G159" s="23">
        <v>3.0000000000000001E-6</v>
      </c>
      <c r="H159" s="23">
        <v>9.9999999999999995E-7</v>
      </c>
      <c r="I159" s="23">
        <v>0</v>
      </c>
      <c r="J159" s="23">
        <v>0</v>
      </c>
      <c r="K159" s="23">
        <v>0</v>
      </c>
    </row>
    <row r="160" spans="1:11" ht="13.4" customHeight="1">
      <c r="A160" t="s">
        <v>96</v>
      </c>
      <c r="B160" t="s">
        <v>318</v>
      </c>
      <c r="C160" s="23">
        <v>-3.0000000000000001E-6</v>
      </c>
      <c r="D160" s="23">
        <v>-3.0000000000000001E-6</v>
      </c>
      <c r="E160" s="23">
        <v>-3.0000000000000001E-6</v>
      </c>
      <c r="F160" s="23">
        <v>-3.9999999999999998E-6</v>
      </c>
      <c r="G160" s="23">
        <v>-1.9999999999999999E-6</v>
      </c>
      <c r="H160" s="23">
        <v>-5.0000000000000004E-6</v>
      </c>
      <c r="I160" s="23">
        <v>-1.9999999999999999E-6</v>
      </c>
      <c r="J160" s="23">
        <v>-1.9999999999999999E-6</v>
      </c>
      <c r="K160" s="23">
        <v>0</v>
      </c>
    </row>
    <row r="161" spans="1:11" ht="13.4" customHeight="1">
      <c r="A161" t="s">
        <v>97</v>
      </c>
      <c r="B161" t="s">
        <v>318</v>
      </c>
      <c r="C161" s="23">
        <v>1.9999999999999999E-6</v>
      </c>
      <c r="D161" s="23">
        <v>1.9999999999999999E-6</v>
      </c>
      <c r="E161" s="23">
        <v>3.0000000000000001E-6</v>
      </c>
      <c r="F161" s="23">
        <v>1.9999999999999999E-6</v>
      </c>
      <c r="G161" s="23">
        <v>1.9999999999999999E-6</v>
      </c>
      <c r="H161" s="23">
        <v>9.9999999999999995E-7</v>
      </c>
      <c r="I161" s="23">
        <v>9.9999999999999995E-7</v>
      </c>
      <c r="J161" s="23">
        <v>1.9999999999999999E-6</v>
      </c>
      <c r="K161" s="23">
        <v>0</v>
      </c>
    </row>
    <row r="162" spans="1:11" ht="13.4" customHeight="1">
      <c r="A162" t="s">
        <v>98</v>
      </c>
      <c r="B162" t="s">
        <v>318</v>
      </c>
      <c r="C162" s="23">
        <v>-1.9999999999999999E-6</v>
      </c>
      <c r="D162" s="23">
        <v>-1.9999999999999999E-6</v>
      </c>
      <c r="E162" s="23">
        <v>-3.0000000000000001E-6</v>
      </c>
      <c r="F162" s="23">
        <v>-1.9999999999999999E-6</v>
      </c>
      <c r="G162" s="23">
        <v>-1.9999999999999999E-6</v>
      </c>
      <c r="H162" s="23">
        <v>-3.0000000000000001E-6</v>
      </c>
      <c r="I162" s="23">
        <v>-9.9999999999999995E-7</v>
      </c>
      <c r="J162" s="23">
        <v>0</v>
      </c>
      <c r="K162" s="23">
        <v>-5.0000000000000004E-6</v>
      </c>
    </row>
    <row r="163" spans="1:11" ht="13.4" customHeight="1">
      <c r="A163" t="s">
        <v>99</v>
      </c>
      <c r="B163" t="s">
        <v>317</v>
      </c>
      <c r="C163" s="23">
        <v>-1.9999999999999999E-6</v>
      </c>
      <c r="D163" s="23">
        <v>-9.9999999999999995E-7</v>
      </c>
      <c r="E163" s="23">
        <v>-1.9999999999999999E-6</v>
      </c>
      <c r="F163" s="23">
        <v>-3.9999999999999998E-6</v>
      </c>
      <c r="G163" s="23">
        <v>-1.9999999999999999E-6</v>
      </c>
      <c r="H163" s="23">
        <v>-1.9999999999999999E-6</v>
      </c>
      <c r="I163" s="23">
        <v>-6.0000000000000002E-6</v>
      </c>
      <c r="J163" s="23">
        <v>-3.0000000000000001E-6</v>
      </c>
      <c r="K163" s="23">
        <v>-9.9999999999999995E-7</v>
      </c>
    </row>
    <row r="164" spans="1:11" ht="13.4" customHeight="1">
      <c r="A164" t="s">
        <v>100</v>
      </c>
      <c r="B164" t="s">
        <v>317</v>
      </c>
      <c r="C164" s="23">
        <v>-2.1999999999999999E-5</v>
      </c>
      <c r="D164" s="23">
        <v>-1.8E-5</v>
      </c>
      <c r="E164" s="23">
        <v>-2.5999999999999998E-5</v>
      </c>
      <c r="F164" s="23">
        <v>-2.8E-5</v>
      </c>
      <c r="G164" s="23">
        <v>-3.6000000000000001E-5</v>
      </c>
      <c r="H164" s="23">
        <v>-1.2E-5</v>
      </c>
      <c r="I164" s="23">
        <v>-2.1999999999999999E-5</v>
      </c>
      <c r="J164" s="23">
        <v>-2.1999999999999999E-5</v>
      </c>
      <c r="K164" s="23">
        <v>-1.9000000000000001E-5</v>
      </c>
    </row>
    <row r="165" spans="1:11" ht="13.4" customHeight="1">
      <c r="A165" t="s">
        <v>101</v>
      </c>
      <c r="B165" t="s">
        <v>317</v>
      </c>
      <c r="C165" s="23">
        <v>-3.0000000000000001E-6</v>
      </c>
      <c r="D165" s="23">
        <v>-1.9999999999999999E-6</v>
      </c>
      <c r="E165" s="23">
        <v>-3.9999999999999998E-6</v>
      </c>
      <c r="F165" s="23">
        <v>-1.9999999999999999E-6</v>
      </c>
      <c r="G165" s="23">
        <v>-3.9999999999999998E-6</v>
      </c>
      <c r="H165" s="23">
        <v>-3.9999999999999998E-6</v>
      </c>
      <c r="I165" s="23">
        <v>-3.0000000000000001E-6</v>
      </c>
      <c r="J165" s="23">
        <v>-1.9999999999999999E-6</v>
      </c>
      <c r="K165" s="23">
        <v>-1.9999999999999999E-6</v>
      </c>
    </row>
    <row r="166" spans="1:11" ht="13.4" customHeight="1">
      <c r="A166" t="s">
        <v>102</v>
      </c>
      <c r="B166" t="s">
        <v>317</v>
      </c>
      <c r="C166" s="23">
        <v>-6.9999999999999999E-6</v>
      </c>
      <c r="D166" s="23">
        <v>-6.0000000000000002E-6</v>
      </c>
      <c r="E166" s="23">
        <v>-7.9999999999999996E-6</v>
      </c>
      <c r="F166" s="23">
        <v>-6.9999999999999999E-6</v>
      </c>
      <c r="G166" s="23">
        <v>-1.1E-5</v>
      </c>
      <c r="H166" s="23">
        <v>-6.0000000000000002E-6</v>
      </c>
      <c r="I166" s="23">
        <v>-6.9999999999999999E-6</v>
      </c>
      <c r="J166" s="23">
        <v>-1.9999999999999999E-6</v>
      </c>
      <c r="K166" s="23">
        <v>-9.0000000000000002E-6</v>
      </c>
    </row>
    <row r="167" spans="1:11" ht="13.4" customHeight="1">
      <c r="A167" t="s">
        <v>103</v>
      </c>
      <c r="B167" t="s">
        <v>317</v>
      </c>
      <c r="C167" s="23">
        <v>0</v>
      </c>
      <c r="D167" s="23">
        <v>0</v>
      </c>
      <c r="E167" s="23">
        <v>0</v>
      </c>
      <c r="F167" s="23">
        <v>0</v>
      </c>
      <c r="G167" s="23">
        <v>0</v>
      </c>
      <c r="H167" s="23">
        <v>0</v>
      </c>
      <c r="I167" s="23">
        <v>0</v>
      </c>
      <c r="J167" s="23">
        <v>0</v>
      </c>
      <c r="K167" s="23">
        <v>0</v>
      </c>
    </row>
    <row r="168" spans="1:11" ht="13.4" customHeight="1">
      <c r="A168" t="s">
        <v>104</v>
      </c>
      <c r="B168" t="s">
        <v>316</v>
      </c>
      <c r="C168" s="23">
        <v>1.4E-5</v>
      </c>
      <c r="D168" s="23">
        <v>1.7E-5</v>
      </c>
      <c r="E168" s="23">
        <v>1.7E-5</v>
      </c>
      <c r="F168" s="23">
        <v>1.2999999999999999E-5</v>
      </c>
      <c r="G168" s="23">
        <v>1.2E-5</v>
      </c>
      <c r="H168" s="23">
        <v>7.9999999999999996E-6</v>
      </c>
      <c r="I168" s="23">
        <v>1.5E-5</v>
      </c>
      <c r="J168" s="23">
        <v>6.9999999999999999E-6</v>
      </c>
      <c r="K168" s="23">
        <v>1.7E-5</v>
      </c>
    </row>
    <row r="169" spans="1:11" ht="13.4" customHeight="1">
      <c r="A169" t="s">
        <v>105</v>
      </c>
      <c r="B169" t="s">
        <v>316</v>
      </c>
      <c r="C169" s="23">
        <v>1.0000000000000001E-5</v>
      </c>
      <c r="D169" s="23">
        <v>1.1E-5</v>
      </c>
      <c r="E169" s="23">
        <v>1.1E-5</v>
      </c>
      <c r="F169" s="23">
        <v>1.0000000000000001E-5</v>
      </c>
      <c r="G169" s="23">
        <v>1.0000000000000001E-5</v>
      </c>
      <c r="H169" s="23">
        <v>5.0000000000000004E-6</v>
      </c>
      <c r="I169" s="23">
        <v>6.9999999999999999E-6</v>
      </c>
      <c r="J169" s="23">
        <v>7.9999999999999996E-6</v>
      </c>
      <c r="K169" s="23">
        <v>1.5999999999999999E-5</v>
      </c>
    </row>
    <row r="170" spans="1:11" ht="13.4" customHeight="1">
      <c r="A170" t="s">
        <v>106</v>
      </c>
      <c r="B170" t="s">
        <v>316</v>
      </c>
      <c r="C170" s="23">
        <v>2.9E-5</v>
      </c>
      <c r="D170" s="23">
        <v>2.9E-5</v>
      </c>
      <c r="E170" s="23">
        <v>3.0000000000000001E-5</v>
      </c>
      <c r="F170" s="23">
        <v>3.1000000000000001E-5</v>
      </c>
      <c r="G170" s="23">
        <v>2.8E-5</v>
      </c>
      <c r="H170" s="23">
        <v>3.1000000000000001E-5</v>
      </c>
      <c r="I170" s="23">
        <v>2.0000000000000002E-5</v>
      </c>
      <c r="J170" s="23">
        <v>2.9E-5</v>
      </c>
      <c r="K170" s="23">
        <v>1.2E-5</v>
      </c>
    </row>
    <row r="171" spans="1:11" ht="13.4" customHeight="1">
      <c r="A171" t="s">
        <v>107</v>
      </c>
      <c r="B171" t="s">
        <v>316</v>
      </c>
      <c r="C171" s="23">
        <v>5.1999999999999997E-5</v>
      </c>
      <c r="D171" s="23">
        <v>5.1999999999999997E-5</v>
      </c>
      <c r="E171" s="23">
        <v>5.5999999999999999E-5</v>
      </c>
      <c r="F171" s="23">
        <v>5.5000000000000002E-5</v>
      </c>
      <c r="G171" s="23">
        <v>5.8E-5</v>
      </c>
      <c r="H171" s="23">
        <v>3.8999999999999999E-5</v>
      </c>
      <c r="I171" s="23">
        <v>5.5000000000000002E-5</v>
      </c>
      <c r="J171" s="23">
        <v>5.7000000000000003E-5</v>
      </c>
      <c r="K171" s="23">
        <v>6.0999999999999999E-5</v>
      </c>
    </row>
    <row r="172" spans="1:11" ht="13.4" customHeight="1">
      <c r="A172" t="s">
        <v>108</v>
      </c>
      <c r="B172" t="s">
        <v>315</v>
      </c>
      <c r="C172" s="23">
        <v>3.5199999999999999E-4</v>
      </c>
      <c r="D172" s="23">
        <v>3.5100000000000002E-4</v>
      </c>
      <c r="E172" s="23">
        <v>3.9800000000000002E-4</v>
      </c>
      <c r="F172" s="23">
        <v>3.48E-4</v>
      </c>
      <c r="G172" s="23">
        <v>4.0400000000000001E-4</v>
      </c>
      <c r="H172" s="23">
        <v>2.7500000000000002E-4</v>
      </c>
      <c r="I172" s="23">
        <v>4.0400000000000001E-4</v>
      </c>
      <c r="J172" s="23">
        <v>3.1E-4</v>
      </c>
      <c r="K172" s="23">
        <v>2.5300000000000002E-4</v>
      </c>
    </row>
    <row r="173" spans="1:11" ht="13.4" customHeight="1">
      <c r="A173" t="s">
        <v>109</v>
      </c>
      <c r="B173" t="s">
        <v>314</v>
      </c>
      <c r="C173" s="23">
        <v>2.1800000000000001E-4</v>
      </c>
      <c r="D173" s="23">
        <v>2.3000000000000001E-4</v>
      </c>
      <c r="E173" s="23">
        <v>2.4499999999999999E-4</v>
      </c>
      <c r="F173" s="23">
        <v>2.14E-4</v>
      </c>
      <c r="G173" s="23">
        <v>2.5300000000000002E-4</v>
      </c>
      <c r="H173" s="23">
        <v>1.4899999999999999E-4</v>
      </c>
      <c r="I173" s="23">
        <v>2.4000000000000001E-4</v>
      </c>
      <c r="J173" s="23">
        <v>1.73E-4</v>
      </c>
      <c r="K173" s="23">
        <v>1.8799999999999999E-4</v>
      </c>
    </row>
    <row r="174" spans="1:11" ht="13.4" customHeight="1">
      <c r="A174" t="s">
        <v>110</v>
      </c>
      <c r="B174" t="s">
        <v>313</v>
      </c>
      <c r="C174" s="23">
        <v>-9.9999999999999995E-7</v>
      </c>
      <c r="D174" s="23">
        <v>-9.9999999999999995E-7</v>
      </c>
      <c r="E174" s="23">
        <v>-9.9999999999999995E-7</v>
      </c>
      <c r="F174" s="23">
        <v>-9.9999999999999995E-7</v>
      </c>
      <c r="G174" s="23">
        <v>-9.9999999999999995E-7</v>
      </c>
      <c r="H174" s="23">
        <v>-9.9999999999999995E-7</v>
      </c>
      <c r="I174" s="23">
        <v>-1.9999999999999999E-6</v>
      </c>
      <c r="J174" s="23">
        <v>-3.0000000000000001E-6</v>
      </c>
      <c r="K174" s="23">
        <v>-9.9999999999999995E-7</v>
      </c>
    </row>
    <row r="175" spans="1:11" ht="13.4" customHeight="1">
      <c r="A175" t="s">
        <v>111</v>
      </c>
      <c r="B175" t="s">
        <v>313</v>
      </c>
      <c r="C175" s="23">
        <v>1.9000000000000001E-5</v>
      </c>
      <c r="D175" s="23">
        <v>2.1999999999999999E-5</v>
      </c>
      <c r="E175" s="23">
        <v>1.8E-5</v>
      </c>
      <c r="F175" s="23">
        <v>2.0999999999999999E-5</v>
      </c>
      <c r="G175" s="23">
        <v>2.3E-5</v>
      </c>
      <c r="H175" s="23">
        <v>1.4E-5</v>
      </c>
      <c r="I175" s="23">
        <v>2.0000000000000002E-5</v>
      </c>
      <c r="J175" s="23">
        <v>1.8E-5</v>
      </c>
      <c r="K175" s="23">
        <v>1.7E-5</v>
      </c>
    </row>
    <row r="176" spans="1:11" ht="13.4" customHeight="1">
      <c r="A176" t="s">
        <v>112</v>
      </c>
      <c r="B176" t="s">
        <v>312</v>
      </c>
      <c r="C176" s="23">
        <v>1.8E-5</v>
      </c>
      <c r="D176" s="23">
        <v>1.8E-5</v>
      </c>
      <c r="E176" s="23">
        <v>1.9000000000000001E-5</v>
      </c>
      <c r="F176" s="23">
        <v>2.0000000000000002E-5</v>
      </c>
      <c r="G176" s="23">
        <v>2.0999999999999999E-5</v>
      </c>
      <c r="H176" s="23">
        <v>1.5E-5</v>
      </c>
      <c r="I176" s="23">
        <v>2.1999999999999999E-5</v>
      </c>
      <c r="J176" s="23">
        <v>1.2999999999999999E-5</v>
      </c>
      <c r="K176" s="23">
        <v>1.0000000000000001E-5</v>
      </c>
    </row>
    <row r="177" spans="1:11" ht="13.4" customHeight="1">
      <c r="A177" t="s">
        <v>113</v>
      </c>
      <c r="B177" t="s">
        <v>312</v>
      </c>
      <c r="C177" s="23">
        <v>3.9999999999999998E-6</v>
      </c>
      <c r="D177" s="23">
        <v>3.9999999999999998E-6</v>
      </c>
      <c r="E177" s="23">
        <v>3.0000000000000001E-6</v>
      </c>
      <c r="F177" s="23">
        <v>3.9999999999999998E-6</v>
      </c>
      <c r="G177" s="23">
        <v>9.9999999999999995E-7</v>
      </c>
      <c r="H177" s="23">
        <v>6.9999999999999999E-6</v>
      </c>
      <c r="I177" s="23">
        <v>9.9999999999999995E-7</v>
      </c>
      <c r="J177" s="23">
        <v>9.9999999999999995E-7</v>
      </c>
      <c r="K177" s="23">
        <v>9.9999999999999995E-7</v>
      </c>
    </row>
    <row r="178" spans="1:11" ht="13.4" customHeight="1">
      <c r="A178" t="s">
        <v>114</v>
      </c>
      <c r="B178" t="s">
        <v>312</v>
      </c>
      <c r="C178" s="23">
        <v>3.0000000000000001E-6</v>
      </c>
      <c r="D178" s="23">
        <v>3.0000000000000001E-6</v>
      </c>
      <c r="E178" s="23">
        <v>1.9999999999999999E-6</v>
      </c>
      <c r="F178" s="23">
        <v>3.9999999999999998E-6</v>
      </c>
      <c r="G178" s="23">
        <v>3.9999999999999998E-6</v>
      </c>
      <c r="H178" s="23">
        <v>3.0000000000000001E-6</v>
      </c>
      <c r="I178" s="23">
        <v>1.1E-5</v>
      </c>
      <c r="J178" s="23">
        <v>6.9999999999999999E-6</v>
      </c>
      <c r="K178" s="23">
        <v>0</v>
      </c>
    </row>
    <row r="179" spans="1:11" ht="13.4" customHeight="1">
      <c r="A179" t="s">
        <v>115</v>
      </c>
      <c r="B179" t="s">
        <v>312</v>
      </c>
      <c r="C179" s="23">
        <v>3.9999999999999998E-6</v>
      </c>
      <c r="D179" s="23">
        <v>5.0000000000000004E-6</v>
      </c>
      <c r="E179" s="23">
        <v>3.0000000000000001E-6</v>
      </c>
      <c r="F179" s="23">
        <v>5.0000000000000004E-6</v>
      </c>
      <c r="G179" s="23">
        <v>3.0000000000000001E-6</v>
      </c>
      <c r="H179" s="23">
        <v>3.0000000000000001E-6</v>
      </c>
      <c r="I179" s="23">
        <v>1.9999999999999999E-6</v>
      </c>
      <c r="J179" s="23">
        <v>6.9999999999999999E-6</v>
      </c>
      <c r="K179" s="23">
        <v>9.9999999999999995E-7</v>
      </c>
    </row>
    <row r="180" spans="1:11" ht="13.4" customHeight="1">
      <c r="A180" t="s">
        <v>116</v>
      </c>
      <c r="B180" t="s">
        <v>312</v>
      </c>
      <c r="C180" s="23">
        <v>9.9999999999999995E-7</v>
      </c>
      <c r="D180" s="23">
        <v>9.9999999999999995E-7</v>
      </c>
      <c r="E180" s="23">
        <v>1.9999999999999999E-6</v>
      </c>
      <c r="F180" s="23">
        <v>9.9999999999999995E-7</v>
      </c>
      <c r="G180" s="23">
        <v>9.9999999999999995E-7</v>
      </c>
      <c r="H180" s="23">
        <v>9.9999999999999995E-7</v>
      </c>
      <c r="I180" s="23">
        <v>9.9999999999999995E-7</v>
      </c>
      <c r="J180" s="23">
        <v>9.9999999999999995E-7</v>
      </c>
      <c r="K180" s="23">
        <v>9.9999999999999995E-7</v>
      </c>
    </row>
    <row r="181" spans="1:11" ht="13.4" customHeight="1">
      <c r="A181" t="s">
        <v>117</v>
      </c>
      <c r="B181" t="s">
        <v>312</v>
      </c>
      <c r="C181" s="23">
        <v>-7.7999999999999999E-5</v>
      </c>
      <c r="D181" s="23">
        <v>-8.7999999999999998E-5</v>
      </c>
      <c r="E181" s="23">
        <v>-8.3999999999999995E-5</v>
      </c>
      <c r="F181" s="23">
        <v>-8.6000000000000003E-5</v>
      </c>
      <c r="G181" s="23">
        <v>-5.8999999999999998E-5</v>
      </c>
      <c r="H181" s="23">
        <v>-5.8E-5</v>
      </c>
      <c r="I181" s="23">
        <v>-4.6999999999999997E-5</v>
      </c>
      <c r="J181" s="23">
        <v>-6.3E-5</v>
      </c>
      <c r="K181" s="23">
        <v>-3.0000000000000001E-5</v>
      </c>
    </row>
    <row r="182" spans="1:11" ht="13.4" customHeight="1">
      <c r="A182" t="s">
        <v>118</v>
      </c>
      <c r="B182" t="s">
        <v>311</v>
      </c>
      <c r="C182" s="23">
        <v>-9.0000000000000002E-6</v>
      </c>
      <c r="D182" s="23">
        <v>-1.5E-5</v>
      </c>
      <c r="E182" s="23">
        <v>-1.0000000000000001E-5</v>
      </c>
      <c r="F182" s="23">
        <v>-3.9999999999999998E-6</v>
      </c>
      <c r="G182" s="23">
        <v>-5.0000000000000004E-6</v>
      </c>
      <c r="H182" s="23">
        <v>-3.0000000000000001E-6</v>
      </c>
      <c r="I182" s="23">
        <v>-1.2999999999999999E-5</v>
      </c>
      <c r="J182" s="23">
        <v>-9.9999999999999995E-7</v>
      </c>
      <c r="K182" s="23">
        <v>-1.7E-5</v>
      </c>
    </row>
    <row r="183" spans="1:11" ht="13.4" customHeight="1">
      <c r="A183" t="s">
        <v>119</v>
      </c>
      <c r="B183" t="s">
        <v>311</v>
      </c>
      <c r="C183" s="23">
        <v>9.9999999999999995E-7</v>
      </c>
      <c r="D183" s="23">
        <v>1.9999999999999999E-6</v>
      </c>
      <c r="E183" s="23">
        <v>9.9999999999999995E-7</v>
      </c>
      <c r="F183" s="23">
        <v>9.9999999999999995E-7</v>
      </c>
      <c r="G183" s="23">
        <v>9.9999999999999995E-7</v>
      </c>
      <c r="H183" s="23">
        <v>0</v>
      </c>
      <c r="I183" s="23">
        <v>9.9999999999999995E-7</v>
      </c>
      <c r="J183" s="23">
        <v>9.9999999999999995E-7</v>
      </c>
      <c r="K183" s="23">
        <v>0</v>
      </c>
    </row>
    <row r="184" spans="1:11" ht="13.4" customHeight="1">
      <c r="A184" t="s">
        <v>120</v>
      </c>
      <c r="B184" t="s">
        <v>311</v>
      </c>
      <c r="C184" s="23">
        <v>9.9999999999999995E-7</v>
      </c>
      <c r="D184" s="23">
        <v>9.9999999999999995E-7</v>
      </c>
      <c r="E184" s="23">
        <v>0</v>
      </c>
      <c r="F184" s="23">
        <v>0</v>
      </c>
      <c r="G184" s="23">
        <v>9.9999999999999995E-7</v>
      </c>
      <c r="H184" s="23">
        <v>0</v>
      </c>
      <c r="I184" s="23">
        <v>9.9999999999999995E-7</v>
      </c>
      <c r="J184" s="23">
        <v>0</v>
      </c>
      <c r="K184" s="23">
        <v>9.9999999999999995E-7</v>
      </c>
    </row>
    <row r="185" spans="1:11" ht="13.4" customHeight="1">
      <c r="A185" t="s">
        <v>121</v>
      </c>
      <c r="B185" t="s">
        <v>311</v>
      </c>
      <c r="C185" s="23">
        <v>-1.0000000000000001E-5</v>
      </c>
      <c r="D185" s="23">
        <v>-1.5E-5</v>
      </c>
      <c r="E185" s="23">
        <v>-1.0000000000000001E-5</v>
      </c>
      <c r="F185" s="23">
        <v>-6.0000000000000002E-6</v>
      </c>
      <c r="G185" s="23">
        <v>-7.9999999999999996E-6</v>
      </c>
      <c r="H185" s="23">
        <v>-3.9999999999999998E-6</v>
      </c>
      <c r="I185" s="23">
        <v>-1.0000000000000001E-5</v>
      </c>
      <c r="J185" s="23">
        <v>-9.9999999999999995E-7</v>
      </c>
      <c r="K185" s="23">
        <v>-1.2999999999999999E-5</v>
      </c>
    </row>
    <row r="186" spans="1:11" ht="13.4" customHeight="1">
      <c r="A186" t="s">
        <v>122</v>
      </c>
      <c r="B186" t="s">
        <v>311</v>
      </c>
      <c r="C186" s="23">
        <v>1.2E-5</v>
      </c>
      <c r="D186" s="23">
        <v>1.4E-5</v>
      </c>
      <c r="E186" s="23">
        <v>1.9000000000000001E-5</v>
      </c>
      <c r="F186" s="23">
        <v>6.0000000000000002E-6</v>
      </c>
      <c r="G186" s="23">
        <v>1.1E-5</v>
      </c>
      <c r="H186" s="23">
        <v>5.0000000000000004E-6</v>
      </c>
      <c r="I186" s="23">
        <v>1.7E-5</v>
      </c>
      <c r="J186" s="23">
        <v>1.9999999999999999E-6</v>
      </c>
      <c r="K186" s="23">
        <v>1.5999999999999999E-5</v>
      </c>
    </row>
    <row r="187" spans="1:11" ht="13.4" customHeight="1">
      <c r="A187" t="s">
        <v>123</v>
      </c>
      <c r="B187" t="s">
        <v>311</v>
      </c>
      <c r="C187" s="23">
        <v>0</v>
      </c>
      <c r="D187" s="23">
        <v>0</v>
      </c>
      <c r="E187" s="23">
        <v>0</v>
      </c>
      <c r="F187" s="23">
        <v>0</v>
      </c>
      <c r="G187" s="23">
        <v>0</v>
      </c>
      <c r="H187" s="23">
        <v>0</v>
      </c>
      <c r="I187" s="23">
        <v>9.9999999999999995E-7</v>
      </c>
      <c r="J187" s="23">
        <v>0</v>
      </c>
      <c r="K187" s="23">
        <v>3.0000000000000001E-6</v>
      </c>
    </row>
    <row r="188" spans="1:11" ht="13.4" customHeight="1">
      <c r="A188" t="s">
        <v>124</v>
      </c>
      <c r="B188" t="s">
        <v>310</v>
      </c>
      <c r="C188" s="23">
        <v>6.6000000000000005E-5</v>
      </c>
      <c r="D188" s="23">
        <v>8.7999999999999998E-5</v>
      </c>
      <c r="E188" s="23">
        <v>8.5000000000000006E-5</v>
      </c>
      <c r="F188" s="23">
        <v>4.1999999999999998E-5</v>
      </c>
      <c r="G188" s="23">
        <v>6.4999999999999994E-5</v>
      </c>
      <c r="H188" s="23">
        <v>3.1999999999999999E-5</v>
      </c>
      <c r="I188" s="23">
        <v>4.5000000000000003E-5</v>
      </c>
      <c r="J188" s="23">
        <v>2.0999999999999999E-5</v>
      </c>
      <c r="K188" s="23">
        <v>2.0000000000000002E-5</v>
      </c>
    </row>
    <row r="189" spans="1:11" ht="13.4" customHeight="1">
      <c r="A189" t="s">
        <v>125</v>
      </c>
      <c r="B189" t="s">
        <v>310</v>
      </c>
      <c r="C189" s="23">
        <v>1.4E-5</v>
      </c>
      <c r="D189" s="23">
        <v>1.7E-5</v>
      </c>
      <c r="E189" s="23">
        <v>1.5999999999999999E-5</v>
      </c>
      <c r="F189" s="23">
        <v>1.4E-5</v>
      </c>
      <c r="G189" s="23">
        <v>1.2999999999999999E-5</v>
      </c>
      <c r="H189" s="23">
        <v>6.9999999999999999E-6</v>
      </c>
      <c r="I189" s="23">
        <v>1.0000000000000001E-5</v>
      </c>
      <c r="J189" s="23">
        <v>6.0000000000000002E-6</v>
      </c>
      <c r="K189" s="23">
        <v>6.9999999999999999E-6</v>
      </c>
    </row>
    <row r="190" spans="1:11" ht="13.4" customHeight="1">
      <c r="A190" t="s">
        <v>126</v>
      </c>
      <c r="B190" t="s">
        <v>310</v>
      </c>
      <c r="C190" s="23">
        <v>1.9999999999999999E-6</v>
      </c>
      <c r="D190" s="23">
        <v>3.0000000000000001E-6</v>
      </c>
      <c r="E190" s="23">
        <v>1.9999999999999999E-6</v>
      </c>
      <c r="F190" s="23">
        <v>9.9999999999999995E-7</v>
      </c>
      <c r="G190" s="23">
        <v>9.9999999999999995E-7</v>
      </c>
      <c r="H190" s="23">
        <v>9.9999999999999995E-7</v>
      </c>
      <c r="I190" s="23">
        <v>9.9999999999999995E-7</v>
      </c>
      <c r="J190" s="23">
        <v>9.9999999999999995E-7</v>
      </c>
      <c r="K190" s="23">
        <v>9.9999999999999995E-7</v>
      </c>
    </row>
    <row r="191" spans="1:11" ht="13.4" customHeight="1">
      <c r="A191" t="s">
        <v>127</v>
      </c>
      <c r="B191" t="s">
        <v>309</v>
      </c>
      <c r="C191" s="23">
        <v>-1.9999999999999999E-6</v>
      </c>
      <c r="D191" s="23">
        <v>-1.9999999999999999E-6</v>
      </c>
      <c r="E191" s="23">
        <v>-9.9999999999999995E-7</v>
      </c>
      <c r="F191" s="23">
        <v>-1.9999999999999999E-6</v>
      </c>
      <c r="G191" s="23">
        <v>-9.9999999999999995E-7</v>
      </c>
      <c r="H191" s="23">
        <v>-9.9999999999999995E-7</v>
      </c>
      <c r="I191" s="23">
        <v>-9.9999999999999995E-7</v>
      </c>
      <c r="J191" s="23">
        <v>-9.9999999999999995E-7</v>
      </c>
      <c r="K191" s="23">
        <v>0</v>
      </c>
    </row>
    <row r="192" spans="1:11" ht="13.4" customHeight="1">
      <c r="A192" t="s">
        <v>128</v>
      </c>
      <c r="B192" t="s">
        <v>309</v>
      </c>
      <c r="C192" s="23">
        <v>1.76E-4</v>
      </c>
      <c r="D192" s="23">
        <v>1.8799999999999999E-4</v>
      </c>
      <c r="E192" s="23">
        <v>1.92E-4</v>
      </c>
      <c r="F192" s="23">
        <v>1.75E-4</v>
      </c>
      <c r="G192" s="23">
        <v>2.0699999999999999E-4</v>
      </c>
      <c r="H192" s="23">
        <v>1.1900000000000001E-4</v>
      </c>
      <c r="I192" s="23">
        <v>1.9699999999999999E-4</v>
      </c>
      <c r="J192" s="23">
        <v>1.4999999999999999E-4</v>
      </c>
      <c r="K192" s="23">
        <v>1.5699999999999999E-4</v>
      </c>
    </row>
    <row r="193" spans="1:11" ht="13.4" customHeight="1">
      <c r="A193" t="s">
        <v>129</v>
      </c>
      <c r="B193" t="s">
        <v>309</v>
      </c>
      <c r="C193" s="23">
        <v>4.1E-5</v>
      </c>
      <c r="D193" s="23">
        <v>6.4999999999999994E-5</v>
      </c>
      <c r="E193" s="23">
        <v>4.3000000000000002E-5</v>
      </c>
      <c r="F193" s="23">
        <v>3.4E-5</v>
      </c>
      <c r="G193" s="23">
        <v>1.7E-5</v>
      </c>
      <c r="H193" s="23">
        <v>1.5999999999999999E-5</v>
      </c>
      <c r="I193" s="23">
        <v>1.1E-5</v>
      </c>
      <c r="J193" s="23">
        <v>7.9999999999999996E-6</v>
      </c>
      <c r="K193" s="23">
        <v>2.0000000000000002E-5</v>
      </c>
    </row>
    <row r="194" spans="1:11" ht="13.4" customHeight="1">
      <c r="A194" t="s">
        <v>130</v>
      </c>
      <c r="B194" t="s">
        <v>308</v>
      </c>
      <c r="C194" s="23">
        <v>-4.3000000000000002E-5</v>
      </c>
      <c r="D194" s="23">
        <v>-4.8999999999999998E-5</v>
      </c>
      <c r="E194" s="23">
        <v>-4.8000000000000001E-5</v>
      </c>
      <c r="F194" s="23">
        <v>-3.8000000000000002E-5</v>
      </c>
      <c r="G194" s="23">
        <v>-3.4E-5</v>
      </c>
      <c r="H194" s="23">
        <v>-3.4999999999999997E-5</v>
      </c>
      <c r="I194" s="23">
        <v>-2.1999999999999999E-5</v>
      </c>
      <c r="J194" s="23">
        <v>-3.1999999999999999E-5</v>
      </c>
      <c r="K194" s="23">
        <v>-5.1E-5</v>
      </c>
    </row>
    <row r="195" spans="1:11" ht="13.4" customHeight="1">
      <c r="A195" t="s">
        <v>131</v>
      </c>
      <c r="B195" t="s">
        <v>308</v>
      </c>
      <c r="C195" s="23">
        <v>9.0000000000000002E-6</v>
      </c>
      <c r="D195" s="23">
        <v>1.2E-5</v>
      </c>
      <c r="E195" s="23">
        <v>1.1E-5</v>
      </c>
      <c r="F195" s="23">
        <v>5.0000000000000004E-6</v>
      </c>
      <c r="G195" s="23">
        <v>5.0000000000000004E-6</v>
      </c>
      <c r="H195" s="23">
        <v>3.0000000000000001E-6</v>
      </c>
      <c r="I195" s="23">
        <v>1.9999999999999999E-6</v>
      </c>
      <c r="J195" s="23">
        <v>3.9999999999999998E-6</v>
      </c>
      <c r="K195" s="23">
        <v>1.7E-5</v>
      </c>
    </row>
    <row r="196" spans="1:11" ht="13.4" customHeight="1">
      <c r="A196" t="s">
        <v>132</v>
      </c>
      <c r="B196" t="s">
        <v>307</v>
      </c>
      <c r="C196" s="23">
        <v>-2.5999999999999998E-5</v>
      </c>
      <c r="D196" s="23">
        <v>-3.1999999999999999E-5</v>
      </c>
      <c r="E196" s="23">
        <v>-2.9E-5</v>
      </c>
      <c r="F196" s="23">
        <v>-2.3E-5</v>
      </c>
      <c r="G196" s="23">
        <v>-2.0999999999999999E-5</v>
      </c>
      <c r="H196" s="23">
        <v>-1.5999999999999999E-5</v>
      </c>
      <c r="I196" s="23">
        <v>-1.2999999999999999E-5</v>
      </c>
      <c r="J196" s="23">
        <v>-1.4E-5</v>
      </c>
      <c r="K196" s="23">
        <v>-2.5000000000000001E-5</v>
      </c>
    </row>
    <row r="197" spans="1:11" ht="13.4" customHeight="1">
      <c r="A197" t="s">
        <v>133</v>
      </c>
      <c r="B197" t="s">
        <v>307</v>
      </c>
      <c r="C197" s="23">
        <v>-3.0000000000000001E-6</v>
      </c>
      <c r="D197" s="23">
        <v>-3.9999999999999998E-6</v>
      </c>
      <c r="E197" s="23">
        <v>-3.9999999999999998E-6</v>
      </c>
      <c r="F197" s="23">
        <v>-3.0000000000000001E-6</v>
      </c>
      <c r="G197" s="23">
        <v>-3.9999999999999998E-6</v>
      </c>
      <c r="H197" s="23">
        <v>-1.9999999999999999E-6</v>
      </c>
      <c r="I197" s="23">
        <v>-1.9999999999999999E-6</v>
      </c>
      <c r="J197" s="23">
        <v>-1.9999999999999999E-6</v>
      </c>
      <c r="K197" s="23">
        <v>-3.0000000000000001E-6</v>
      </c>
    </row>
    <row r="198" spans="1:11" ht="13.4" customHeight="1">
      <c r="A198" t="s">
        <v>134</v>
      </c>
      <c r="B198" t="s">
        <v>306</v>
      </c>
      <c r="C198" s="23">
        <v>-9.9999999999999995E-7</v>
      </c>
      <c r="D198" s="23">
        <v>-9.9999999999999995E-7</v>
      </c>
      <c r="E198" s="23">
        <v>-9.9999999999999995E-7</v>
      </c>
      <c r="F198" s="23">
        <v>-9.9999999999999995E-7</v>
      </c>
      <c r="G198" s="23">
        <v>-9.9999999999999995E-7</v>
      </c>
      <c r="H198" s="23">
        <v>0</v>
      </c>
      <c r="I198" s="23">
        <v>-9.9999999999999995E-7</v>
      </c>
      <c r="J198" s="23">
        <v>-9.9999999999999995E-7</v>
      </c>
      <c r="K198" s="23">
        <v>-5.0000000000000004E-6</v>
      </c>
    </row>
    <row r="199" spans="1:11" ht="13.4" customHeight="1">
      <c r="A199" t="s">
        <v>135</v>
      </c>
      <c r="B199" t="s">
        <v>306</v>
      </c>
      <c r="C199" s="23">
        <v>0</v>
      </c>
      <c r="D199" s="23">
        <v>0</v>
      </c>
      <c r="E199" s="23">
        <v>0</v>
      </c>
      <c r="F199" s="23">
        <v>0</v>
      </c>
      <c r="G199" s="23">
        <v>0</v>
      </c>
      <c r="H199" s="23">
        <v>0</v>
      </c>
      <c r="I199" s="23">
        <v>0</v>
      </c>
      <c r="J199" s="23">
        <v>0</v>
      </c>
      <c r="K199" s="23">
        <v>0</v>
      </c>
    </row>
    <row r="200" spans="1:11" ht="13.4" customHeight="1">
      <c r="A200" t="s">
        <v>136</v>
      </c>
      <c r="B200" t="s">
        <v>306</v>
      </c>
      <c r="C200" s="23">
        <v>-1.7E-5</v>
      </c>
      <c r="D200" s="23">
        <v>-1.5E-5</v>
      </c>
      <c r="E200" s="23">
        <v>-2.0000000000000002E-5</v>
      </c>
      <c r="F200" s="23">
        <v>-1.8E-5</v>
      </c>
      <c r="G200" s="23">
        <v>-2.0000000000000002E-5</v>
      </c>
      <c r="H200" s="23">
        <v>-1.5999999999999999E-5</v>
      </c>
      <c r="I200" s="23">
        <v>-2.0999999999999999E-5</v>
      </c>
      <c r="J200" s="23">
        <v>-3.3000000000000003E-5</v>
      </c>
      <c r="K200" s="23">
        <v>-3.1999999999999999E-5</v>
      </c>
    </row>
    <row r="201" spans="1:11" ht="13.4" customHeight="1">
      <c r="A201" t="s">
        <v>137</v>
      </c>
      <c r="B201" t="s">
        <v>305</v>
      </c>
      <c r="C201" s="23">
        <v>2.1999999999999999E-5</v>
      </c>
      <c r="D201" s="23">
        <v>2.0999999999999999E-5</v>
      </c>
      <c r="E201" s="23">
        <v>2.1999999999999999E-5</v>
      </c>
      <c r="F201" s="23">
        <v>2.4000000000000001E-5</v>
      </c>
      <c r="G201" s="23">
        <v>2.9E-5</v>
      </c>
      <c r="H201" s="23">
        <v>1.5999999999999999E-5</v>
      </c>
      <c r="I201" s="23">
        <v>2.8E-5</v>
      </c>
      <c r="J201" s="23">
        <v>2.6999999999999999E-5</v>
      </c>
      <c r="K201" s="23">
        <v>1.9000000000000001E-5</v>
      </c>
    </row>
    <row r="202" spans="1:11" ht="13.4" customHeight="1">
      <c r="A202" t="s">
        <v>138</v>
      </c>
      <c r="B202" t="s">
        <v>305</v>
      </c>
      <c r="C202" s="23">
        <v>3.9999999999999998E-6</v>
      </c>
      <c r="D202" s="23">
        <v>3.9999999999999998E-6</v>
      </c>
      <c r="E202" s="23">
        <v>5.0000000000000004E-6</v>
      </c>
      <c r="F202" s="23">
        <v>3.9999999999999998E-6</v>
      </c>
      <c r="G202" s="23">
        <v>5.0000000000000004E-6</v>
      </c>
      <c r="H202" s="23">
        <v>1.9999999999999999E-6</v>
      </c>
      <c r="I202" s="23">
        <v>5.0000000000000004E-6</v>
      </c>
      <c r="J202" s="23">
        <v>3.0000000000000001E-6</v>
      </c>
      <c r="K202" s="23">
        <v>7.9999999999999996E-6</v>
      </c>
    </row>
    <row r="203" spans="1:11" ht="13.4" customHeight="1">
      <c r="A203" t="s">
        <v>139</v>
      </c>
      <c r="B203" t="s">
        <v>304</v>
      </c>
      <c r="C203" s="23">
        <v>3.0000000000000001E-6</v>
      </c>
      <c r="D203" s="23">
        <v>3.0000000000000001E-6</v>
      </c>
      <c r="E203" s="23">
        <v>3.9999999999999998E-6</v>
      </c>
      <c r="F203" s="23">
        <v>3.0000000000000001E-6</v>
      </c>
      <c r="G203" s="23">
        <v>3.9999999999999998E-6</v>
      </c>
      <c r="H203" s="23">
        <v>1.9999999999999999E-6</v>
      </c>
      <c r="I203" s="23">
        <v>3.0000000000000001E-6</v>
      </c>
      <c r="J203" s="23">
        <v>3.9999999999999998E-6</v>
      </c>
      <c r="K203" s="23">
        <v>5.0000000000000004E-6</v>
      </c>
    </row>
    <row r="204" spans="1:11" ht="13.4" customHeight="1">
      <c r="A204" t="s">
        <v>140</v>
      </c>
      <c r="B204" t="s">
        <v>304</v>
      </c>
      <c r="C204" s="23">
        <v>3.0000000000000001E-5</v>
      </c>
      <c r="D204" s="23">
        <v>2.5999999999999998E-5</v>
      </c>
      <c r="E204" s="23">
        <v>3.1000000000000001E-5</v>
      </c>
      <c r="F204" s="23">
        <v>3.3000000000000003E-5</v>
      </c>
      <c r="G204" s="23">
        <v>4.0000000000000003E-5</v>
      </c>
      <c r="H204" s="23">
        <v>2.3E-5</v>
      </c>
      <c r="I204" s="23">
        <v>4.6E-5</v>
      </c>
      <c r="J204" s="23">
        <v>3.4999999999999997E-5</v>
      </c>
      <c r="K204" s="23">
        <v>4.0000000000000003E-5</v>
      </c>
    </row>
    <row r="205" spans="1:11" ht="13.4" customHeight="1">
      <c r="A205" t="s">
        <v>141</v>
      </c>
      <c r="B205" t="s">
        <v>304</v>
      </c>
      <c r="C205" s="23">
        <v>2.0999999999999999E-5</v>
      </c>
      <c r="D205" s="23">
        <v>2.0000000000000002E-5</v>
      </c>
      <c r="E205" s="23">
        <v>2.3E-5</v>
      </c>
      <c r="F205" s="23">
        <v>2.0999999999999999E-5</v>
      </c>
      <c r="G205" s="23">
        <v>3.1000000000000001E-5</v>
      </c>
      <c r="H205" s="23">
        <v>1.4E-5</v>
      </c>
      <c r="I205" s="23">
        <v>4.0000000000000003E-5</v>
      </c>
      <c r="J205" s="23">
        <v>2.0000000000000002E-5</v>
      </c>
      <c r="K205" s="23">
        <v>2.4000000000000001E-5</v>
      </c>
    </row>
    <row r="206" spans="1:11" ht="13.4" customHeight="1">
      <c r="A206" t="s">
        <v>142</v>
      </c>
      <c r="B206" t="s">
        <v>303</v>
      </c>
      <c r="C206" s="23">
        <v>9.9999999999999995E-7</v>
      </c>
      <c r="D206" s="23">
        <v>9.9999999999999995E-7</v>
      </c>
      <c r="E206" s="23">
        <v>9.9999999999999995E-7</v>
      </c>
      <c r="F206" s="23">
        <v>9.9999999999999995E-7</v>
      </c>
      <c r="G206" s="23">
        <v>9.9999999999999995E-7</v>
      </c>
      <c r="H206" s="23">
        <v>0</v>
      </c>
      <c r="I206" s="23">
        <v>1.9999999999999999E-6</v>
      </c>
      <c r="J206" s="23">
        <v>1.9999999999999999E-6</v>
      </c>
      <c r="K206" s="23">
        <v>1.9999999999999999E-6</v>
      </c>
    </row>
    <row r="207" spans="1:11" ht="13.4" customHeight="1">
      <c r="A207" t="s">
        <v>143</v>
      </c>
      <c r="B207" t="s">
        <v>303</v>
      </c>
      <c r="C207" s="23">
        <v>5.0000000000000004E-6</v>
      </c>
      <c r="D207" s="23">
        <v>5.0000000000000004E-6</v>
      </c>
      <c r="E207" s="23">
        <v>7.9999999999999996E-6</v>
      </c>
      <c r="F207" s="23">
        <v>5.0000000000000004E-6</v>
      </c>
      <c r="G207" s="23">
        <v>5.0000000000000004E-6</v>
      </c>
      <c r="H207" s="23">
        <v>3.0000000000000001E-6</v>
      </c>
      <c r="I207" s="23">
        <v>5.0000000000000004E-6</v>
      </c>
      <c r="J207" s="23">
        <v>3.9999999999999998E-6</v>
      </c>
      <c r="K207" s="23">
        <v>3.9999999999999998E-6</v>
      </c>
    </row>
    <row r="208" spans="1:11" ht="13.4" customHeight="1">
      <c r="A208" t="s">
        <v>144</v>
      </c>
      <c r="B208" t="s">
        <v>303</v>
      </c>
      <c r="C208" s="23">
        <v>3.9999999999999998E-6</v>
      </c>
      <c r="D208" s="23">
        <v>3.9999999999999998E-6</v>
      </c>
      <c r="E208" s="23">
        <v>6.0000000000000002E-6</v>
      </c>
      <c r="F208" s="23">
        <v>5.0000000000000004E-6</v>
      </c>
      <c r="G208" s="23">
        <v>3.0000000000000001E-6</v>
      </c>
      <c r="H208" s="23">
        <v>3.9999999999999998E-6</v>
      </c>
      <c r="I208" s="23">
        <v>5.0000000000000004E-6</v>
      </c>
      <c r="J208" s="23">
        <v>1.0000000000000001E-5</v>
      </c>
      <c r="K208" s="23">
        <v>9.9999999999999995E-7</v>
      </c>
    </row>
    <row r="209" spans="1:11" ht="13.4" customHeight="1">
      <c r="A209" t="s">
        <v>145</v>
      </c>
      <c r="B209" t="s">
        <v>302</v>
      </c>
      <c r="C209" s="23">
        <v>-6.0000000000000002E-6</v>
      </c>
      <c r="D209" s="23">
        <v>-6.0000000000000002E-6</v>
      </c>
      <c r="E209" s="23">
        <v>-6.0000000000000002E-6</v>
      </c>
      <c r="F209" s="23">
        <v>-6.0000000000000002E-6</v>
      </c>
      <c r="G209" s="23">
        <v>-6.0000000000000002E-6</v>
      </c>
      <c r="H209" s="23">
        <v>-5.0000000000000004E-6</v>
      </c>
      <c r="I209" s="23">
        <v>-5.0000000000000004E-6</v>
      </c>
      <c r="J209" s="23">
        <v>-5.0000000000000004E-6</v>
      </c>
      <c r="K209" s="23">
        <v>-3.9999999999999998E-6</v>
      </c>
    </row>
    <row r="210" spans="1:11" ht="13.4" customHeight="1">
      <c r="A210" t="s">
        <v>146</v>
      </c>
      <c r="B210" t="s">
        <v>302</v>
      </c>
      <c r="C210" s="23">
        <v>-2.0000000000000002E-5</v>
      </c>
      <c r="D210" s="23">
        <v>-1.9000000000000001E-5</v>
      </c>
      <c r="E210" s="23">
        <v>-1.7E-5</v>
      </c>
      <c r="F210" s="23">
        <v>-2.4000000000000001E-5</v>
      </c>
      <c r="G210" s="23">
        <v>-2.0000000000000002E-5</v>
      </c>
      <c r="H210" s="23">
        <v>-2.1999999999999999E-5</v>
      </c>
      <c r="I210" s="23">
        <v>-1.5999999999999999E-5</v>
      </c>
      <c r="J210" s="23">
        <v>-2.4000000000000001E-5</v>
      </c>
      <c r="K210" s="23">
        <v>-1.1E-5</v>
      </c>
    </row>
    <row r="211" spans="1:11" ht="13.4" customHeight="1">
      <c r="A211" t="s">
        <v>147</v>
      </c>
      <c r="B211" t="s">
        <v>302</v>
      </c>
      <c r="C211" s="23">
        <v>6.0000000000000002E-6</v>
      </c>
      <c r="D211" s="23">
        <v>5.0000000000000004E-6</v>
      </c>
      <c r="E211" s="23">
        <v>6.0000000000000002E-6</v>
      </c>
      <c r="F211" s="23">
        <v>7.9999999999999996E-6</v>
      </c>
      <c r="G211" s="23">
        <v>9.0000000000000002E-6</v>
      </c>
      <c r="H211" s="23">
        <v>6.0000000000000002E-6</v>
      </c>
      <c r="I211" s="23">
        <v>7.9999999999999996E-6</v>
      </c>
      <c r="J211" s="23">
        <v>5.0000000000000004E-6</v>
      </c>
      <c r="K211" s="23">
        <v>6.0000000000000002E-6</v>
      </c>
    </row>
    <row r="212" spans="1:11" ht="13.4" customHeight="1">
      <c r="A212" t="s">
        <v>148</v>
      </c>
      <c r="B212" t="s">
        <v>302</v>
      </c>
      <c r="C212" s="23">
        <v>1.0000000000000001E-5</v>
      </c>
      <c r="D212" s="23">
        <v>1.1E-5</v>
      </c>
      <c r="E212" s="23">
        <v>1.1E-5</v>
      </c>
      <c r="F212" s="23">
        <v>1.0000000000000001E-5</v>
      </c>
      <c r="G212" s="23">
        <v>1.1E-5</v>
      </c>
      <c r="H212" s="23">
        <v>6.0000000000000002E-6</v>
      </c>
      <c r="I212" s="23">
        <v>9.0000000000000002E-6</v>
      </c>
      <c r="J212" s="23">
        <v>1.4E-5</v>
      </c>
      <c r="K212" s="23">
        <v>2.0999999999999999E-5</v>
      </c>
    </row>
    <row r="213" spans="1:11" ht="13.4" customHeight="1">
      <c r="A213" s="1" t="s">
        <v>301</v>
      </c>
      <c r="B213" s="1"/>
      <c r="C213" s="22">
        <v>-1.4799999999999999E-4</v>
      </c>
      <c r="D213" s="22">
        <v>-2.1100000000000001E-4</v>
      </c>
      <c r="E213" s="22">
        <v>-7.4899999999999999E-4</v>
      </c>
      <c r="F213" s="22">
        <v>2.6699999999999998E-4</v>
      </c>
      <c r="G213" s="22">
        <v>5.4900000000000001E-4</v>
      </c>
      <c r="H213" s="22">
        <v>-6.0999999999999999E-5</v>
      </c>
      <c r="I213" s="22">
        <v>5.5099999999999995E-4</v>
      </c>
      <c r="J213" s="22">
        <v>2.43E-4</v>
      </c>
      <c r="K213" s="22">
        <v>6.5799999999999995E-4</v>
      </c>
    </row>
    <row r="214" spans="1:11" ht="13.4" customHeight="1">
      <c r="A214" t="s">
        <v>300</v>
      </c>
      <c r="C214" s="23">
        <v>2.1100000000000001E-4</v>
      </c>
      <c r="D214" s="23">
        <v>2.2800000000000001E-4</v>
      </c>
      <c r="E214" s="23">
        <v>2.6800000000000001E-4</v>
      </c>
      <c r="F214" s="23">
        <v>1.85E-4</v>
      </c>
      <c r="G214" s="23">
        <v>1.9599999999999999E-4</v>
      </c>
      <c r="H214" s="23">
        <v>1.4300000000000001E-4</v>
      </c>
      <c r="I214" s="23">
        <v>1.85E-4</v>
      </c>
      <c r="J214" s="23">
        <v>1.4899999999999999E-4</v>
      </c>
      <c r="K214" s="23">
        <v>1.4300000000000001E-4</v>
      </c>
    </row>
    <row r="215" spans="1:11" ht="13.4" customHeight="1">
      <c r="A215" s="1" t="s">
        <v>299</v>
      </c>
      <c r="B215" s="1"/>
      <c r="C215" s="22">
        <v>6.3E-5</v>
      </c>
      <c r="D215" s="22">
        <v>1.7E-5</v>
      </c>
      <c r="E215" s="22">
        <v>-4.8099999999999998E-4</v>
      </c>
      <c r="F215" s="22">
        <v>4.5199999999999998E-4</v>
      </c>
      <c r="G215" s="22">
        <v>7.4399999999999998E-4</v>
      </c>
      <c r="H215" s="22">
        <v>8.2000000000000001E-5</v>
      </c>
      <c r="I215" s="22">
        <v>7.36E-4</v>
      </c>
      <c r="J215" s="22">
        <v>3.9100000000000002E-4</v>
      </c>
      <c r="K215" s="22">
        <v>8.0099999999999995E-4</v>
      </c>
    </row>
  </sheetData>
  <pageMargins left="0.7" right="0.7" top="0.75" bottom="0.75" header="0.3" footer="0.3"/>
  <pageSetup paperSize="9" orientation="portrait" r:id="rId1"/>
  <headerFooter>
    <oddHeader>&amp;C&amp;"Calibri"&amp;12&amp;KFF0000  OFFICIAL // Sensitive&amp;1#_x000D_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2B3DE-EED1-45E6-BD79-13E173414621}">
  <sheetPr codeName="Sheet23">
    <tabColor rgb="FF4D7028"/>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5" ht="21">
      <c r="A1" s="40" t="s">
        <v>420</v>
      </c>
      <c r="B1" s="40"/>
    </row>
    <row r="3" spans="1:5" ht="13.4" customHeight="1">
      <c r="A3" t="s">
        <v>366</v>
      </c>
      <c r="C3" t="s">
        <v>419</v>
      </c>
    </row>
    <row r="4" spans="1:5" ht="13.4" customHeight="1">
      <c r="A4" t="s">
        <v>364</v>
      </c>
      <c r="C4" t="s">
        <v>418</v>
      </c>
    </row>
    <row r="5" spans="1:5" ht="13.4" customHeight="1">
      <c r="A5" t="s">
        <v>362</v>
      </c>
      <c r="C5" s="38" t="s">
        <v>390</v>
      </c>
    </row>
    <row r="6" spans="1:5" ht="13.4" customHeight="1">
      <c r="C6" s="39"/>
    </row>
    <row r="7" spans="1:5" ht="13.4" customHeight="1">
      <c r="C7" s="39"/>
    </row>
    <row r="10" spans="1:5" ht="17.149999999999999" customHeight="1">
      <c r="A10" s="6" t="s">
        <v>360</v>
      </c>
      <c r="B10" s="6"/>
      <c r="C10" s="37"/>
    </row>
    <row r="11" spans="1:5" ht="13.4" customHeight="1">
      <c r="A11" s="38" t="s">
        <v>417</v>
      </c>
    </row>
    <row r="14" spans="1:5" ht="17.149999999999999" customHeight="1">
      <c r="A14" s="6" t="s">
        <v>358</v>
      </c>
      <c r="B14" s="6"/>
      <c r="C14" s="37"/>
    </row>
    <row r="15" spans="1:5" ht="13.4" customHeight="1">
      <c r="A15" t="s">
        <v>357</v>
      </c>
      <c r="C15" s="23">
        <v>2.9692E-2</v>
      </c>
      <c r="D15" s="30"/>
      <c r="E15" s="32"/>
    </row>
    <row r="16" spans="1:5" ht="13.4" customHeight="1">
      <c r="A16" t="s">
        <v>356</v>
      </c>
      <c r="C16" s="23">
        <v>1.2921E-2</v>
      </c>
      <c r="D16" s="30"/>
    </row>
    <row r="17" spans="1:5" ht="13.4" customHeight="1">
      <c r="A17" t="s">
        <v>355</v>
      </c>
      <c r="C17" s="23">
        <v>7.5929999999999999E-3</v>
      </c>
      <c r="D17" s="30"/>
    </row>
    <row r="18" spans="1:5" ht="13.4" customHeight="1">
      <c r="A18" t="s">
        <v>354</v>
      </c>
      <c r="C18" s="23">
        <v>2.6737E-2</v>
      </c>
      <c r="D18" s="30"/>
    </row>
    <row r="19" spans="1:5" ht="13.4" customHeight="1">
      <c r="A19" t="s">
        <v>353</v>
      </c>
      <c r="C19" s="23">
        <v>7.9533999999999994E-2</v>
      </c>
      <c r="D19" s="30"/>
    </row>
    <row r="20" spans="1:5" ht="13.4" customHeight="1">
      <c r="A20" t="s">
        <v>352</v>
      </c>
      <c r="C20" s="23">
        <v>1.4447E-2</v>
      </c>
      <c r="D20" s="30"/>
    </row>
    <row r="21" spans="1:5" ht="13.4" customHeight="1">
      <c r="A21" t="s">
        <v>351</v>
      </c>
      <c r="C21" s="23">
        <v>-9.3799999999999994E-3</v>
      </c>
      <c r="D21" s="30"/>
      <c r="E21" s="31"/>
    </row>
    <row r="22" spans="1:5" ht="13.4" customHeight="1">
      <c r="A22" t="s">
        <v>350</v>
      </c>
      <c r="C22" s="23">
        <v>0</v>
      </c>
      <c r="D22" s="30"/>
    </row>
    <row r="23" spans="1:5" ht="13.4" customHeight="1">
      <c r="A23" t="s">
        <v>349</v>
      </c>
      <c r="C23" s="23">
        <v>0.03</v>
      </c>
    </row>
    <row r="24" spans="1:5" ht="13.4" customHeight="1">
      <c r="A24" t="s">
        <v>348</v>
      </c>
      <c r="C24" s="23">
        <v>3.2217999999999997E-2</v>
      </c>
    </row>
    <row r="25" spans="1:5" ht="13.4" customHeight="1">
      <c r="A25" t="s">
        <v>347</v>
      </c>
      <c r="C25" s="23">
        <v>0</v>
      </c>
    </row>
    <row r="26" spans="1:5" ht="13.4" customHeight="1">
      <c r="A26" t="s">
        <v>346</v>
      </c>
      <c r="C26" s="23">
        <v>-1.9532999999999998E-2</v>
      </c>
      <c r="D26" s="30"/>
    </row>
    <row r="27" spans="1:5" ht="13.4" customHeight="1">
      <c r="A27" t="s">
        <v>345</v>
      </c>
      <c r="C27" s="23">
        <v>-1.5354E-2</v>
      </c>
      <c r="D27" s="30"/>
    </row>
    <row r="28" spans="1:5" ht="13.4" customHeight="1">
      <c r="A28" t="s">
        <v>344</v>
      </c>
      <c r="C28" s="23">
        <v>-1.6056000000000001E-2</v>
      </c>
      <c r="D28" s="30"/>
    </row>
    <row r="29" spans="1:5" ht="13.4" customHeight="1">
      <c r="A29" t="s">
        <v>343</v>
      </c>
      <c r="C29" s="23">
        <v>0</v>
      </c>
    </row>
    <row r="30" spans="1:5" ht="13.4" customHeight="1">
      <c r="A30" t="s">
        <v>342</v>
      </c>
      <c r="C30" s="23">
        <v>-1.6056000000000001E-2</v>
      </c>
      <c r="D30" s="30"/>
    </row>
    <row r="31" spans="1:5" ht="13.4" customHeight="1">
      <c r="A31" t="s">
        <v>341</v>
      </c>
      <c r="C31" s="23">
        <v>-1.4777E-2</v>
      </c>
      <c r="D31" s="30"/>
    </row>
    <row r="32" spans="1:5" ht="13.4" customHeight="1">
      <c r="A32" t="s">
        <v>340</v>
      </c>
      <c r="C32" s="23">
        <v>-1.4777E-2</v>
      </c>
      <c r="D32" s="30"/>
    </row>
    <row r="33" spans="1:13" ht="13.4" customHeight="1">
      <c r="A33" t="s">
        <v>339</v>
      </c>
      <c r="C33" s="23">
        <v>-2.0226999999999998E-2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64.636962999999994</v>
      </c>
      <c r="D39" s="2">
        <v>0</v>
      </c>
      <c r="E39" s="2">
        <v>0</v>
      </c>
      <c r="F39" s="2">
        <v>0</v>
      </c>
      <c r="G39" s="2">
        <v>0</v>
      </c>
      <c r="H39" s="2">
        <v>0</v>
      </c>
      <c r="I39" s="2">
        <v>0</v>
      </c>
      <c r="J39" s="2">
        <v>0</v>
      </c>
      <c r="K39" s="2">
        <v>0</v>
      </c>
      <c r="L39" s="2">
        <f t="shared" ref="L39:L48" si="0">SUM(D39:K39)</f>
        <v>0</v>
      </c>
      <c r="M39" s="2">
        <f t="shared" ref="M39:M48" si="1">SUM(C39:K39)</f>
        <v>64.636962999999994</v>
      </c>
    </row>
    <row r="40" spans="1:13" ht="13.4" customHeight="1">
      <c r="A40" t="s">
        <v>13</v>
      </c>
      <c r="C40" s="2">
        <v>6.3813999999999996E-2</v>
      </c>
      <c r="D40" s="2">
        <v>2.6087539999999998</v>
      </c>
      <c r="E40" s="2">
        <v>2.662582</v>
      </c>
      <c r="F40" s="2">
        <v>1.658299</v>
      </c>
      <c r="G40" s="2">
        <v>0.59081099999999998</v>
      </c>
      <c r="H40" s="2">
        <v>1.024481</v>
      </c>
      <c r="I40" s="2">
        <v>0.154719</v>
      </c>
      <c r="J40" s="2">
        <v>4.4284999999999998E-2</v>
      </c>
      <c r="K40" s="2">
        <v>0.22957900000000001</v>
      </c>
      <c r="L40" s="2">
        <f t="shared" si="0"/>
        <v>8.9735099999999992</v>
      </c>
      <c r="M40" s="2">
        <f t="shared" si="1"/>
        <v>9.0373239999999999</v>
      </c>
    </row>
    <row r="41" spans="1:13" ht="13.4" customHeight="1">
      <c r="A41" s="29" t="s">
        <v>14</v>
      </c>
      <c r="B41" s="29"/>
      <c r="C41" s="2">
        <v>16.707170000000001</v>
      </c>
      <c r="D41" s="2">
        <v>2.2275510000000001</v>
      </c>
      <c r="E41" s="2">
        <v>1.7968649999999999</v>
      </c>
      <c r="F41" s="2">
        <v>1.3115030000000001</v>
      </c>
      <c r="G41" s="2">
        <v>0.38241700000000001</v>
      </c>
      <c r="H41" s="2">
        <v>0.62488100000000002</v>
      </c>
      <c r="I41" s="2">
        <v>9.7798999999999997E-2</v>
      </c>
      <c r="J41" s="2">
        <v>5.5454000000000003E-2</v>
      </c>
      <c r="K41" s="2">
        <v>8.6212999999999998E-2</v>
      </c>
      <c r="L41" s="2">
        <f t="shared" si="0"/>
        <v>6.5826830000000012</v>
      </c>
      <c r="M41" s="2">
        <f t="shared" si="1"/>
        <v>23.289853000000001</v>
      </c>
    </row>
    <row r="42" spans="1:13" ht="13.4" customHeight="1">
      <c r="A42" t="s">
        <v>15</v>
      </c>
      <c r="C42" s="2">
        <v>0</v>
      </c>
      <c r="D42" s="2">
        <v>-0.83244099999999999</v>
      </c>
      <c r="E42" s="2">
        <v>-0.65356199999999998</v>
      </c>
      <c r="F42" s="2">
        <v>-0.59056200000000003</v>
      </c>
      <c r="G42" s="2">
        <v>-0.25416499999999997</v>
      </c>
      <c r="H42" s="2">
        <v>-0.198821</v>
      </c>
      <c r="I42" s="2">
        <v>-0.112966</v>
      </c>
      <c r="J42" s="2">
        <v>-0.125887</v>
      </c>
      <c r="K42" s="2">
        <v>-5.3440000000000001E-2</v>
      </c>
      <c r="L42" s="2">
        <f t="shared" si="0"/>
        <v>-2.8218440000000005</v>
      </c>
      <c r="M42" s="2">
        <f t="shared" si="1"/>
        <v>-2.8218440000000005</v>
      </c>
    </row>
    <row r="43" spans="1:13" ht="13.4" customHeight="1">
      <c r="A43" t="s">
        <v>16</v>
      </c>
      <c r="C43" s="2">
        <v>0</v>
      </c>
      <c r="D43" s="2">
        <v>-3.2505579999999998</v>
      </c>
      <c r="E43" s="2">
        <v>-2.6401659999999998</v>
      </c>
      <c r="F43" s="2">
        <v>-1.9297709999999999</v>
      </c>
      <c r="G43" s="2">
        <v>-0.61759699999999995</v>
      </c>
      <c r="H43" s="2">
        <v>-1.124997</v>
      </c>
      <c r="I43" s="2">
        <v>-0.22883100000000001</v>
      </c>
      <c r="J43" s="2">
        <v>-0.19947999999999999</v>
      </c>
      <c r="K43" s="2">
        <v>-0.19983100000000001</v>
      </c>
      <c r="L43" s="2">
        <f t="shared" si="0"/>
        <v>-10.191230999999998</v>
      </c>
      <c r="M43" s="2">
        <f t="shared" si="1"/>
        <v>-10.191230999999998</v>
      </c>
    </row>
    <row r="44" spans="1:13" ht="13.4" customHeight="1">
      <c r="A44" t="s">
        <v>17</v>
      </c>
      <c r="C44" s="2">
        <v>1.1095649999999999</v>
      </c>
      <c r="D44" s="2">
        <v>1.224507</v>
      </c>
      <c r="E44" s="2">
        <v>1.182436</v>
      </c>
      <c r="F44" s="2">
        <v>1.1215360000000001</v>
      </c>
      <c r="G44" s="2">
        <v>0.37876500000000002</v>
      </c>
      <c r="H44" s="2">
        <v>0.476159</v>
      </c>
      <c r="I44" s="2">
        <v>9.1814999999999994E-2</v>
      </c>
      <c r="J44" s="2">
        <v>5.8458999999999997E-2</v>
      </c>
      <c r="K44" s="2">
        <v>6.4967999999999998E-2</v>
      </c>
      <c r="L44" s="2">
        <f t="shared" si="0"/>
        <v>4.5986450000000003</v>
      </c>
      <c r="M44" s="2">
        <f t="shared" si="1"/>
        <v>5.7082100000000011</v>
      </c>
    </row>
    <row r="45" spans="1:13" ht="13.4" customHeight="1">
      <c r="A45" t="s">
        <v>18</v>
      </c>
      <c r="C45" s="2">
        <v>0.52171699999999999</v>
      </c>
      <c r="D45" s="2">
        <v>3.8237E-2</v>
      </c>
      <c r="E45" s="2">
        <v>6.7641000000000007E-2</v>
      </c>
      <c r="F45" s="2">
        <v>0.30298900000000001</v>
      </c>
      <c r="G45" s="2">
        <v>1.8600000000000001E-3</v>
      </c>
      <c r="H45" s="2">
        <v>1.9640999999999999E-2</v>
      </c>
      <c r="I45" s="2">
        <v>1.8600000000000001E-3</v>
      </c>
      <c r="J45" s="2">
        <v>1.1971000000000001E-2</v>
      </c>
      <c r="K45" s="2">
        <v>1.6039000000000001E-2</v>
      </c>
      <c r="L45" s="2">
        <f t="shared" si="0"/>
        <v>0.46023799999999998</v>
      </c>
      <c r="M45" s="2">
        <f t="shared" si="1"/>
        <v>0.9819549999999998</v>
      </c>
    </row>
    <row r="46" spans="1:13" ht="13.4" customHeight="1">
      <c r="A46" t="s">
        <v>19</v>
      </c>
      <c r="C46" s="2">
        <v>1.3306180000000001</v>
      </c>
      <c r="D46" s="2">
        <v>0.35691600000000001</v>
      </c>
      <c r="E46" s="2">
        <v>6.2992000000000006E-2</v>
      </c>
      <c r="F46" s="2">
        <v>9.5766000000000004E-2</v>
      </c>
      <c r="G46" s="2">
        <v>2.8358000000000001E-2</v>
      </c>
      <c r="H46" s="2">
        <v>9.2162999999999995E-2</v>
      </c>
      <c r="I46" s="2">
        <v>3.2658E-2</v>
      </c>
      <c r="J46" s="2">
        <v>5.5789999999999998E-3</v>
      </c>
      <c r="K46" s="2">
        <v>5.9272999999999999E-2</v>
      </c>
      <c r="L46" s="2">
        <f t="shared" si="0"/>
        <v>0.73370499999999994</v>
      </c>
      <c r="M46" s="2">
        <f t="shared" si="1"/>
        <v>2.0643230000000004</v>
      </c>
    </row>
    <row r="47" spans="1:13" ht="13.4" customHeight="1">
      <c r="A47" t="s">
        <v>20</v>
      </c>
      <c r="C47" s="2">
        <v>2.8620670000000001</v>
      </c>
      <c r="D47" s="2">
        <v>1.4796130000000001</v>
      </c>
      <c r="E47" s="2">
        <v>0.87444900000000003</v>
      </c>
      <c r="F47" s="2">
        <v>1.82084</v>
      </c>
      <c r="G47" s="2">
        <v>0.30078100000000002</v>
      </c>
      <c r="H47" s="2">
        <v>1.6054820000000001</v>
      </c>
      <c r="I47" s="2">
        <v>8.7631000000000001E-2</v>
      </c>
      <c r="J47" s="2">
        <v>9.0303999999999995E-2</v>
      </c>
      <c r="K47" s="2">
        <v>5.0789000000000001E-2</v>
      </c>
      <c r="L47" s="2">
        <f t="shared" si="0"/>
        <v>6.3098889999999992</v>
      </c>
      <c r="M47" s="2">
        <f t="shared" si="1"/>
        <v>9.1719559999999998</v>
      </c>
    </row>
    <row r="48" spans="1:13" ht="13.4" customHeight="1">
      <c r="A48" t="s">
        <v>21</v>
      </c>
      <c r="C48" s="2">
        <v>87.231917999999993</v>
      </c>
      <c r="D48" s="2">
        <v>3.8525800000000001</v>
      </c>
      <c r="E48" s="2">
        <v>3.3532359999999999</v>
      </c>
      <c r="F48" s="2">
        <v>3.7906010000000001</v>
      </c>
      <c r="G48" s="2">
        <v>0.81122899999999998</v>
      </c>
      <c r="H48" s="2">
        <v>2.5189900000000001</v>
      </c>
      <c r="I48" s="2">
        <v>0.124684</v>
      </c>
      <c r="J48" s="2">
        <v>-5.9315E-2</v>
      </c>
      <c r="K48" s="2">
        <v>0.25358799999999998</v>
      </c>
      <c r="L48" s="2">
        <f t="shared" si="0"/>
        <v>14.645593000000003</v>
      </c>
      <c r="M48" s="2">
        <f t="shared" si="1"/>
        <v>101.87751099999998</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17.491610999999999</v>
      </c>
      <c r="D52" s="2">
        <v>6.8898619999999999</v>
      </c>
      <c r="E52" s="2">
        <v>5.8840159999999999</v>
      </c>
      <c r="F52" s="2">
        <v>4.8600849999999998</v>
      </c>
      <c r="G52" s="2">
        <v>1.580994</v>
      </c>
      <c r="H52" s="2">
        <v>2.6642130000000002</v>
      </c>
      <c r="I52" s="2">
        <v>0.54477200000000003</v>
      </c>
      <c r="J52" s="2">
        <v>0.46937200000000001</v>
      </c>
      <c r="K52" s="2">
        <v>0.41178999999999999</v>
      </c>
      <c r="L52" s="2">
        <f t="shared" ref="L52:L61" si="2">SUM(D52:K52)</f>
        <v>23.305104000000004</v>
      </c>
      <c r="M52" s="2">
        <f t="shared" ref="M52:M61" si="3">SUM(C52:K52)</f>
        <v>40.796714999999999</v>
      </c>
      <c r="O52" s="2"/>
    </row>
    <row r="53" spans="1:15" ht="13.4" customHeight="1">
      <c r="A53" t="s">
        <v>24</v>
      </c>
      <c r="C53" s="2">
        <v>3.2237459999999998</v>
      </c>
      <c r="D53" s="2">
        <v>0.42548599999999998</v>
      </c>
      <c r="E53" s="2">
        <v>0.37527899999999997</v>
      </c>
      <c r="F53" s="2">
        <v>0.24057799999999999</v>
      </c>
      <c r="G53" s="2">
        <v>7.2637999999999994E-2</v>
      </c>
      <c r="H53" s="2">
        <v>0.110759</v>
      </c>
      <c r="I53" s="2">
        <v>2.8473999999999999E-2</v>
      </c>
      <c r="J53" s="2">
        <v>4.7418000000000002E-2</v>
      </c>
      <c r="K53" s="2">
        <v>6.2526999999999999E-2</v>
      </c>
      <c r="L53" s="2">
        <f t="shared" si="2"/>
        <v>1.3631589999999998</v>
      </c>
      <c r="M53" s="2">
        <f t="shared" si="3"/>
        <v>4.5869050000000007</v>
      </c>
    </row>
    <row r="54" spans="1:15" ht="13.4" customHeight="1">
      <c r="A54" t="s">
        <v>25</v>
      </c>
      <c r="C54" s="2">
        <v>0</v>
      </c>
      <c r="D54" s="2">
        <v>0</v>
      </c>
      <c r="E54" s="2">
        <v>0</v>
      </c>
      <c r="F54" s="2">
        <v>0</v>
      </c>
      <c r="G54" s="2">
        <v>0</v>
      </c>
      <c r="H54" s="2">
        <v>0</v>
      </c>
      <c r="I54" s="2">
        <v>0</v>
      </c>
      <c r="J54" s="2">
        <v>4.6500000000000003E-4</v>
      </c>
      <c r="K54" s="2">
        <v>0</v>
      </c>
      <c r="L54" s="2">
        <f t="shared" si="2"/>
        <v>4.6500000000000003E-4</v>
      </c>
      <c r="M54" s="2">
        <f t="shared" si="3"/>
        <v>4.6500000000000003E-4</v>
      </c>
    </row>
    <row r="55" spans="1:15" ht="13.4" customHeight="1">
      <c r="A55" t="s">
        <v>26</v>
      </c>
      <c r="C55" s="2">
        <v>-2.8218450000000002</v>
      </c>
      <c r="D55" s="2">
        <v>0</v>
      </c>
      <c r="E55" s="2">
        <v>0</v>
      </c>
      <c r="F55" s="2">
        <v>0</v>
      </c>
      <c r="G55" s="2">
        <v>0</v>
      </c>
      <c r="H55" s="2">
        <v>0</v>
      </c>
      <c r="I55" s="2">
        <v>0</v>
      </c>
      <c r="J55" s="2">
        <v>0</v>
      </c>
      <c r="K55" s="2">
        <v>0</v>
      </c>
      <c r="L55" s="2">
        <f t="shared" si="2"/>
        <v>0</v>
      </c>
      <c r="M55" s="2">
        <f t="shared" si="3"/>
        <v>-2.8218450000000002</v>
      </c>
    </row>
    <row r="56" spans="1:15" ht="13.4" customHeight="1">
      <c r="A56" t="s">
        <v>27</v>
      </c>
      <c r="C56" s="2">
        <v>-10.191231999999999</v>
      </c>
      <c r="D56" s="2">
        <v>0</v>
      </c>
      <c r="E56" s="2">
        <v>0</v>
      </c>
      <c r="F56" s="2">
        <v>0</v>
      </c>
      <c r="G56" s="2">
        <v>0</v>
      </c>
      <c r="H56" s="2">
        <v>0</v>
      </c>
      <c r="I56" s="2">
        <v>0</v>
      </c>
      <c r="J56" s="2">
        <v>0</v>
      </c>
      <c r="K56" s="2">
        <v>0</v>
      </c>
      <c r="L56" s="2">
        <f t="shared" si="2"/>
        <v>0</v>
      </c>
      <c r="M56" s="2">
        <f t="shared" si="3"/>
        <v>-10.191231999999999</v>
      </c>
    </row>
    <row r="57" spans="1:15" ht="13.4" customHeight="1">
      <c r="A57" t="s">
        <v>28</v>
      </c>
      <c r="C57" s="2">
        <v>1.761218</v>
      </c>
      <c r="D57" s="2">
        <v>0.39654699999999998</v>
      </c>
      <c r="E57" s="2">
        <v>0.41711799999999999</v>
      </c>
      <c r="F57" s="2">
        <v>0.24232100000000001</v>
      </c>
      <c r="G57" s="2">
        <v>8.3213999999999996E-2</v>
      </c>
      <c r="H57" s="2">
        <v>0.113548</v>
      </c>
      <c r="I57" s="2">
        <v>2.7889999999999998E-3</v>
      </c>
      <c r="J57" s="2">
        <v>2.2779000000000001E-2</v>
      </c>
      <c r="K57" s="2">
        <v>2.32E-4</v>
      </c>
      <c r="L57" s="2">
        <f t="shared" si="2"/>
        <v>1.2785479999999998</v>
      </c>
      <c r="M57" s="2">
        <f t="shared" si="3"/>
        <v>3.0397659999999997</v>
      </c>
    </row>
    <row r="58" spans="1:15" ht="13.4" customHeight="1">
      <c r="A58" t="s">
        <v>29</v>
      </c>
      <c r="C58" s="2">
        <v>2.2194790000000002</v>
      </c>
      <c r="D58" s="2">
        <v>1.913816</v>
      </c>
      <c r="E58" s="2">
        <v>1.4120889999999999</v>
      </c>
      <c r="F58" s="2">
        <v>0.38108999999999998</v>
      </c>
      <c r="G58" s="2">
        <v>6.5897999999999998E-2</v>
      </c>
      <c r="H58" s="2">
        <v>0.105064</v>
      </c>
      <c r="I58" s="2">
        <v>1.4644000000000001E-2</v>
      </c>
      <c r="J58" s="2">
        <v>1.0925000000000001E-2</v>
      </c>
      <c r="K58" s="2">
        <v>7.0430000000000006E-2</v>
      </c>
      <c r="L58" s="2">
        <f t="shared" si="2"/>
        <v>3.9739559999999994</v>
      </c>
      <c r="M58" s="2">
        <f t="shared" si="3"/>
        <v>6.193435</v>
      </c>
    </row>
    <row r="59" spans="1:15" ht="13.4" customHeight="1">
      <c r="A59" t="s">
        <v>30</v>
      </c>
      <c r="C59" s="2">
        <v>-30.89883</v>
      </c>
      <c r="D59" s="2">
        <v>-2.1175449999999998</v>
      </c>
      <c r="E59" s="2">
        <v>-0.86290100000000003</v>
      </c>
      <c r="F59" s="2">
        <v>-1.0027429999999999</v>
      </c>
      <c r="G59" s="2">
        <v>-0.36234</v>
      </c>
      <c r="H59" s="2">
        <v>-0.44869900000000001</v>
      </c>
      <c r="I59" s="2">
        <v>-0.243566</v>
      </c>
      <c r="J59" s="2">
        <v>-0.14354700000000001</v>
      </c>
      <c r="K59" s="2">
        <v>-0.20166000000000001</v>
      </c>
      <c r="L59" s="2">
        <f t="shared" si="2"/>
        <v>-5.3830010000000001</v>
      </c>
      <c r="M59" s="2">
        <f t="shared" si="3"/>
        <v>-36.281830999999997</v>
      </c>
    </row>
    <row r="60" spans="1:15" ht="13.4" customHeight="1">
      <c r="A60" t="s">
        <v>31</v>
      </c>
      <c r="C60" s="2">
        <v>2.555126</v>
      </c>
      <c r="D60" s="2">
        <v>9.7392999999999993E-2</v>
      </c>
      <c r="E60" s="2">
        <v>0.27253899999999998</v>
      </c>
      <c r="F60" s="2">
        <v>0.10425</v>
      </c>
      <c r="G60" s="2">
        <v>4.6024000000000002E-2</v>
      </c>
      <c r="H60" s="2">
        <v>0.12947</v>
      </c>
      <c r="I60" s="2">
        <v>4.6490000000000004E-3</v>
      </c>
      <c r="J60" s="2">
        <v>1.3365E-2</v>
      </c>
      <c r="K60" s="2">
        <v>3.0219999999999999E-3</v>
      </c>
      <c r="L60" s="2">
        <f t="shared" si="2"/>
        <v>0.67071199999999986</v>
      </c>
      <c r="M60" s="2">
        <f t="shared" si="3"/>
        <v>3.225838</v>
      </c>
    </row>
    <row r="61" spans="1:15" ht="13.4" customHeight="1">
      <c r="A61" t="s">
        <v>32</v>
      </c>
      <c r="C61" s="2">
        <v>-16.660727999999999</v>
      </c>
      <c r="D61" s="2">
        <v>7.6055599999999997</v>
      </c>
      <c r="E61" s="2">
        <v>7.498138</v>
      </c>
      <c r="F61" s="2">
        <v>4.8255809999999997</v>
      </c>
      <c r="G61" s="2">
        <v>1.4864280000000001</v>
      </c>
      <c r="H61" s="2">
        <v>2.674356</v>
      </c>
      <c r="I61" s="2">
        <v>0.35176200000000002</v>
      </c>
      <c r="J61" s="2">
        <v>0.42077799999999999</v>
      </c>
      <c r="K61" s="2">
        <v>0.34634199999999998</v>
      </c>
      <c r="L61" s="2">
        <f t="shared" si="2"/>
        <v>25.208945</v>
      </c>
      <c r="M61" s="2">
        <f t="shared" si="3"/>
        <v>8.5482170000000011</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M66" si="4">C48</f>
        <v>87.231917999999993</v>
      </c>
      <c r="D66" s="2">
        <f t="shared" si="4"/>
        <v>3.8525800000000001</v>
      </c>
      <c r="E66" s="2">
        <f t="shared" si="4"/>
        <v>3.3532359999999999</v>
      </c>
      <c r="F66" s="2">
        <f t="shared" si="4"/>
        <v>3.7906010000000001</v>
      </c>
      <c r="G66" s="2">
        <f t="shared" si="4"/>
        <v>0.81122899999999998</v>
      </c>
      <c r="H66" s="2">
        <f t="shared" si="4"/>
        <v>2.5189900000000001</v>
      </c>
      <c r="I66" s="2">
        <f t="shared" si="4"/>
        <v>0.124684</v>
      </c>
      <c r="J66" s="2">
        <f t="shared" si="4"/>
        <v>-5.9315E-2</v>
      </c>
      <c r="K66" s="2">
        <f t="shared" si="4"/>
        <v>0.25358799999999998</v>
      </c>
      <c r="L66" s="2">
        <f t="shared" si="4"/>
        <v>14.645593000000003</v>
      </c>
      <c r="M66" s="2">
        <f t="shared" si="4"/>
        <v>101.87751099999998</v>
      </c>
    </row>
    <row r="67" spans="1:13" ht="13.4" customHeight="1">
      <c r="A67" t="s">
        <v>32</v>
      </c>
      <c r="C67" s="2">
        <f t="shared" ref="C67:M67" si="5">C61</f>
        <v>-16.660727999999999</v>
      </c>
      <c r="D67" s="2">
        <f t="shared" si="5"/>
        <v>7.6055599999999997</v>
      </c>
      <c r="E67" s="2">
        <f t="shared" si="5"/>
        <v>7.498138</v>
      </c>
      <c r="F67" s="2">
        <f t="shared" si="5"/>
        <v>4.8255809999999997</v>
      </c>
      <c r="G67" s="2">
        <f t="shared" si="5"/>
        <v>1.4864280000000001</v>
      </c>
      <c r="H67" s="2">
        <f t="shared" si="5"/>
        <v>2.674356</v>
      </c>
      <c r="I67" s="2">
        <f t="shared" si="5"/>
        <v>0.35176200000000002</v>
      </c>
      <c r="J67" s="2">
        <f t="shared" si="5"/>
        <v>0.42077799999999999</v>
      </c>
      <c r="K67" s="2">
        <f t="shared" si="5"/>
        <v>0.34634199999999998</v>
      </c>
      <c r="L67" s="2">
        <f t="shared" si="5"/>
        <v>25.208945</v>
      </c>
      <c r="M67" s="2">
        <f t="shared" si="5"/>
        <v>8.5482170000000011</v>
      </c>
    </row>
    <row r="68" spans="1:13" ht="13.4" customHeight="1">
      <c r="A68" t="s">
        <v>34</v>
      </c>
      <c r="C68" s="2">
        <f t="shared" ref="C68:M68" si="6">C66-C67</f>
        <v>103.89264599999998</v>
      </c>
      <c r="D68" s="2">
        <f t="shared" si="6"/>
        <v>-3.7529799999999995</v>
      </c>
      <c r="E68" s="2">
        <f t="shared" si="6"/>
        <v>-4.1449020000000001</v>
      </c>
      <c r="F68" s="2">
        <f t="shared" si="6"/>
        <v>-1.0349799999999996</v>
      </c>
      <c r="G68" s="2">
        <f t="shared" si="6"/>
        <v>-0.6751990000000001</v>
      </c>
      <c r="H68" s="2">
        <f t="shared" si="6"/>
        <v>-0.15536599999999989</v>
      </c>
      <c r="I68" s="2">
        <f t="shared" si="6"/>
        <v>-0.227078</v>
      </c>
      <c r="J68" s="2">
        <f t="shared" si="6"/>
        <v>-0.48009299999999999</v>
      </c>
      <c r="K68" s="2">
        <f t="shared" si="6"/>
        <v>-9.2754000000000003E-2</v>
      </c>
      <c r="L68" s="2">
        <f t="shared" si="6"/>
        <v>-10.563351999999997</v>
      </c>
      <c r="M68" s="2">
        <f t="shared" si="6"/>
        <v>93.329293999999976</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-1.5472E-2</v>
      </c>
    </row>
    <row r="74" spans="1:13" ht="13.4" customHeight="1">
      <c r="A74" t="s">
        <v>334</v>
      </c>
      <c r="C74" s="23">
        <v>-1.4891E-2</v>
      </c>
    </row>
    <row r="75" spans="1:13" ht="13.4" customHeight="1">
      <c r="A75" t="s">
        <v>333</v>
      </c>
      <c r="C75" s="23">
        <v>-1.2914999999999999E-2</v>
      </c>
    </row>
    <row r="76" spans="1:13" ht="13.4" customHeight="1">
      <c r="A76" t="s">
        <v>332</v>
      </c>
      <c r="C76" s="23">
        <v>-9.9620000000000004E-3</v>
      </c>
    </row>
    <row r="77" spans="1:13" ht="13.4" customHeight="1">
      <c r="A77" t="s">
        <v>331</v>
      </c>
      <c r="C77" s="23">
        <v>-1.494E-2</v>
      </c>
    </row>
    <row r="78" spans="1:13" ht="13.4" customHeight="1">
      <c r="A78" t="s">
        <v>330</v>
      </c>
      <c r="C78" s="23">
        <v>-1.8408999999999998E-2</v>
      </c>
    </row>
    <row r="79" spans="1:13" ht="13.4" customHeight="1">
      <c r="A79" t="s">
        <v>329</v>
      </c>
      <c r="C79" s="23">
        <v>-1.1108E-2</v>
      </c>
    </row>
    <row r="80" spans="1:13" ht="13.4" customHeight="1">
      <c r="A80" t="s">
        <v>328</v>
      </c>
      <c r="C80" s="23">
        <v>-1.6781999999999998E-2</v>
      </c>
    </row>
    <row r="81" spans="1:3" ht="13.4" customHeight="1">
      <c r="A81" t="s">
        <v>327</v>
      </c>
      <c r="C81" s="23">
        <v>-1.2761E-2</v>
      </c>
    </row>
    <row r="82" spans="1:3" ht="13.4" customHeight="1">
      <c r="A82" t="s">
        <v>326</v>
      </c>
      <c r="C82" s="23">
        <v>-2.0843E-2</v>
      </c>
    </row>
    <row r="83" spans="1:3" ht="13.4" customHeight="1">
      <c r="A83" t="s">
        <v>325</v>
      </c>
      <c r="C83" s="23">
        <v>-1.8905000000000002E-2</v>
      </c>
    </row>
    <row r="84" spans="1:3" ht="13.4" customHeight="1">
      <c r="C84" s="26"/>
    </row>
    <row r="85" spans="1:3" ht="15.5">
      <c r="A85" s="6" t="s">
        <v>324</v>
      </c>
      <c r="B85" s="6"/>
    </row>
    <row r="86" spans="1:3" ht="13.4" customHeight="1">
      <c r="A86" t="s">
        <v>2</v>
      </c>
      <c r="C86" s="25">
        <v>2.5808999999999999E-2</v>
      </c>
    </row>
    <row r="87" spans="1:3" ht="13.4" customHeight="1">
      <c r="A87" t="s">
        <v>3</v>
      </c>
      <c r="C87" s="25">
        <v>2.5231E-2</v>
      </c>
    </row>
    <row r="88" spans="1:3" ht="13.4" customHeight="1">
      <c r="A88" t="s">
        <v>4</v>
      </c>
      <c r="C88" s="25">
        <v>3.1759999999999997E-2</v>
      </c>
    </row>
    <row r="89" spans="1:3" ht="13.4" customHeight="1">
      <c r="A89" t="s">
        <v>5</v>
      </c>
      <c r="C89" s="25">
        <v>2.7137999999999999E-2</v>
      </c>
    </row>
    <row r="90" spans="1:3" ht="13.4" customHeight="1">
      <c r="A90" t="s">
        <v>6</v>
      </c>
      <c r="C90" s="25">
        <v>4.3371E-2</v>
      </c>
    </row>
    <row r="91" spans="1:3" ht="13.4" customHeight="1">
      <c r="A91" t="s">
        <v>7</v>
      </c>
      <c r="C91" s="25">
        <v>2.8143999999999999E-2</v>
      </c>
    </row>
    <row r="92" spans="1:3" ht="13.4" customHeight="1">
      <c r="A92" t="s">
        <v>8</v>
      </c>
      <c r="C92" s="25">
        <v>3.7309000000000002E-2</v>
      </c>
    </row>
    <row r="93" spans="1:3" ht="13.4" customHeight="1">
      <c r="A93" t="s">
        <v>9</v>
      </c>
      <c r="C93" s="25">
        <v>2.4228E-2</v>
      </c>
    </row>
    <row r="94" spans="1:3" ht="13.4" customHeight="1">
      <c r="A94" t="s">
        <v>321</v>
      </c>
      <c r="C94" s="25">
        <v>2.9610000000000001E-2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4.9600000000000002E-4</v>
      </c>
      <c r="D99" s="23">
        <v>3.7199999999999999E-4</v>
      </c>
      <c r="E99" s="23">
        <v>4.4900000000000002E-4</v>
      </c>
      <c r="F99" s="23">
        <v>4.6000000000000001E-4</v>
      </c>
      <c r="G99" s="23">
        <v>1.0369999999999999E-3</v>
      </c>
      <c r="H99" s="23">
        <v>5.4100000000000003E-4</v>
      </c>
      <c r="I99" s="23">
        <v>1.8259999999999999E-3</v>
      </c>
      <c r="J99" s="23">
        <v>1.129E-3</v>
      </c>
      <c r="K99" s="23">
        <v>6.9999999999999999E-6</v>
      </c>
    </row>
    <row r="100" spans="1:11" ht="13.4" customHeight="1">
      <c r="A100" t="s">
        <v>36</v>
      </c>
      <c r="B100" t="s">
        <v>320</v>
      </c>
      <c r="C100" s="23">
        <v>1E-4</v>
      </c>
      <c r="D100" s="23">
        <v>1.11E-4</v>
      </c>
      <c r="E100" s="23">
        <v>8.5000000000000006E-5</v>
      </c>
      <c r="F100" s="23">
        <v>1E-4</v>
      </c>
      <c r="G100" s="23">
        <v>1.6699999999999999E-4</v>
      </c>
      <c r="H100" s="23">
        <v>8.6000000000000003E-5</v>
      </c>
      <c r="I100" s="23">
        <v>1.25E-4</v>
      </c>
      <c r="J100" s="23">
        <v>4.6E-5</v>
      </c>
      <c r="K100" s="23">
        <v>6.9999999999999999E-6</v>
      </c>
    </row>
    <row r="101" spans="1:11" ht="13.4" customHeight="1">
      <c r="A101" t="s">
        <v>37</v>
      </c>
      <c r="B101" t="s">
        <v>320</v>
      </c>
      <c r="C101" s="23">
        <v>2.7799999999999998E-4</v>
      </c>
      <c r="D101" s="23">
        <v>1.4200000000000001E-4</v>
      </c>
      <c r="E101" s="23">
        <v>2.6200000000000003E-4</v>
      </c>
      <c r="F101" s="23">
        <v>4.2299999999999998E-4</v>
      </c>
      <c r="G101" s="23">
        <v>7.4600000000000003E-4</v>
      </c>
      <c r="H101" s="23">
        <v>1.95E-4</v>
      </c>
      <c r="I101" s="23">
        <v>1.0480000000000001E-3</v>
      </c>
      <c r="J101" s="23">
        <v>1.56E-4</v>
      </c>
      <c r="K101" s="23">
        <v>5.0000000000000004E-6</v>
      </c>
    </row>
    <row r="102" spans="1:11" ht="13.4" customHeight="1">
      <c r="A102" t="s">
        <v>38</v>
      </c>
      <c r="B102" t="s">
        <v>320</v>
      </c>
      <c r="C102" s="23">
        <v>1.2E-5</v>
      </c>
      <c r="D102" s="23">
        <v>3.9999999999999998E-6</v>
      </c>
      <c r="E102" s="23">
        <v>9.9999999999999995E-7</v>
      </c>
      <c r="F102" s="23">
        <v>6.0000000000000002E-6</v>
      </c>
      <c r="G102" s="23">
        <v>1.5999999999999999E-5</v>
      </c>
      <c r="H102" s="23">
        <v>5.0000000000000004E-6</v>
      </c>
      <c r="I102" s="23">
        <v>3.86E-4</v>
      </c>
      <c r="J102" s="23">
        <v>6.2000000000000003E-5</v>
      </c>
      <c r="K102" s="23">
        <v>0</v>
      </c>
    </row>
    <row r="103" spans="1:11" ht="13.4" customHeight="1">
      <c r="A103" t="s">
        <v>39</v>
      </c>
      <c r="B103" t="s">
        <v>320</v>
      </c>
      <c r="C103" s="23">
        <v>4.6E-5</v>
      </c>
      <c r="D103" s="23">
        <v>2.9E-5</v>
      </c>
      <c r="E103" s="23">
        <v>4.1999999999999998E-5</v>
      </c>
      <c r="F103" s="23">
        <v>2.1999999999999999E-5</v>
      </c>
      <c r="G103" s="23">
        <v>1.2999999999999999E-4</v>
      </c>
      <c r="H103" s="23">
        <v>4.8999999999999998E-5</v>
      </c>
      <c r="I103" s="23">
        <v>4.3800000000000002E-4</v>
      </c>
      <c r="J103" s="23">
        <v>4.8999999999999998E-5</v>
      </c>
      <c r="K103" s="23">
        <v>9.9999999999999995E-7</v>
      </c>
    </row>
    <row r="104" spans="1:11" ht="13.4" customHeight="1">
      <c r="A104" t="s">
        <v>40</v>
      </c>
      <c r="B104" t="s">
        <v>320</v>
      </c>
      <c r="C104" s="23">
        <v>3.0000000000000001E-5</v>
      </c>
      <c r="D104" s="23">
        <v>6.0000000000000002E-6</v>
      </c>
      <c r="E104" s="23">
        <v>7.9999999999999996E-6</v>
      </c>
      <c r="F104" s="23">
        <v>1.2999999999999999E-5</v>
      </c>
      <c r="G104" s="23">
        <v>1.13E-4</v>
      </c>
      <c r="H104" s="23">
        <v>9.7999999999999997E-5</v>
      </c>
      <c r="I104" s="23">
        <v>1.7200000000000001E-4</v>
      </c>
      <c r="J104" s="23">
        <v>0</v>
      </c>
      <c r="K104" s="23">
        <v>0</v>
      </c>
    </row>
    <row r="105" spans="1:11" ht="13.4" customHeight="1">
      <c r="A105" t="s">
        <v>41</v>
      </c>
      <c r="B105" t="s">
        <v>320</v>
      </c>
      <c r="C105" s="23">
        <v>1.01E-4</v>
      </c>
      <c r="D105" s="23">
        <v>8.2000000000000001E-5</v>
      </c>
      <c r="E105" s="23">
        <v>8.7000000000000001E-5</v>
      </c>
      <c r="F105" s="23">
        <v>1.15E-4</v>
      </c>
      <c r="G105" s="23">
        <v>2.14E-4</v>
      </c>
      <c r="H105" s="23">
        <v>8.7999999999999998E-5</v>
      </c>
      <c r="I105" s="23">
        <v>3.3300000000000002E-4</v>
      </c>
      <c r="J105" s="23">
        <v>1.12E-4</v>
      </c>
      <c r="K105" s="23">
        <v>3.0000000000000001E-6</v>
      </c>
    </row>
    <row r="106" spans="1:11" ht="13.4" customHeight="1">
      <c r="A106" t="s">
        <v>42</v>
      </c>
      <c r="B106" t="s">
        <v>319</v>
      </c>
      <c r="C106" s="23">
        <v>1.9629999999999999E-3</v>
      </c>
      <c r="D106" s="23">
        <v>2.1970000000000002E-3</v>
      </c>
      <c r="E106" s="23">
        <v>8.5000000000000006E-5</v>
      </c>
      <c r="F106" s="23">
        <v>6.0689999999999997E-3</v>
      </c>
      <c r="G106" s="23">
        <v>9.6000000000000002E-5</v>
      </c>
      <c r="H106" s="23">
        <v>5.1099999999999995E-4</v>
      </c>
      <c r="I106" s="23">
        <v>1.03E-4</v>
      </c>
      <c r="J106" s="23">
        <v>5.62E-4</v>
      </c>
      <c r="K106" s="23">
        <v>0</v>
      </c>
    </row>
    <row r="107" spans="1:11" ht="13.4" customHeight="1">
      <c r="A107" t="s">
        <v>43</v>
      </c>
      <c r="B107" t="s">
        <v>319</v>
      </c>
      <c r="C107" s="23">
        <v>2.3349999999999998E-3</v>
      </c>
      <c r="D107" s="23">
        <v>6.0000000000000002E-5</v>
      </c>
      <c r="E107" s="23">
        <v>6.3699999999999998E-4</v>
      </c>
      <c r="F107" s="23">
        <v>3.5569999999999998E-3</v>
      </c>
      <c r="G107" s="23">
        <v>1.407E-3</v>
      </c>
      <c r="H107" s="23">
        <v>8.4519999999999994E-3</v>
      </c>
      <c r="I107" s="23">
        <v>1.17E-4</v>
      </c>
      <c r="J107" s="23">
        <v>1.1657000000000001E-2</v>
      </c>
      <c r="K107" s="23">
        <v>0</v>
      </c>
    </row>
    <row r="108" spans="1:11" ht="13.4" customHeight="1">
      <c r="A108" t="s">
        <v>44</v>
      </c>
      <c r="B108" t="s">
        <v>319</v>
      </c>
      <c r="C108" s="23">
        <v>2.5279999999999999E-3</v>
      </c>
      <c r="D108" s="23">
        <v>3.1000000000000001E-5</v>
      </c>
      <c r="E108" s="23">
        <v>4.3000000000000002E-5</v>
      </c>
      <c r="F108" s="23">
        <v>3.6400000000000001E-4</v>
      </c>
      <c r="G108" s="23">
        <v>3.2299999999999999E-4</v>
      </c>
      <c r="H108" s="23">
        <v>1.5890999999999999E-2</v>
      </c>
      <c r="I108" s="23">
        <v>1.5139999999999999E-3</v>
      </c>
      <c r="J108" s="23">
        <v>8.6499999999999999E-4</v>
      </c>
      <c r="K108" s="23">
        <v>0</v>
      </c>
    </row>
    <row r="109" spans="1:11" ht="13.4" customHeight="1">
      <c r="A109" t="s">
        <v>45</v>
      </c>
      <c r="B109" t="s">
        <v>319</v>
      </c>
      <c r="C109" s="23">
        <v>5.9000000000000003E-4</v>
      </c>
      <c r="D109" s="23">
        <v>1.44E-4</v>
      </c>
      <c r="E109" s="23">
        <v>1.27E-4</v>
      </c>
      <c r="F109" s="23">
        <v>5.1099999999999995E-4</v>
      </c>
      <c r="G109" s="23">
        <v>6.1399999999999996E-4</v>
      </c>
      <c r="H109" s="23">
        <v>2.1189999999999998E-3</v>
      </c>
      <c r="I109" s="23">
        <v>6.4800000000000003E-4</v>
      </c>
      <c r="J109" s="23">
        <v>4.333E-3</v>
      </c>
      <c r="K109" s="23">
        <v>1.2E-5</v>
      </c>
    </row>
    <row r="110" spans="1:11" ht="13.4" customHeight="1">
      <c r="A110" t="s">
        <v>46</v>
      </c>
      <c r="B110" t="s">
        <v>319</v>
      </c>
      <c r="C110" s="23">
        <v>5.8999999999999998E-5</v>
      </c>
      <c r="D110" s="23">
        <v>2.6999999999999999E-5</v>
      </c>
      <c r="E110" s="23">
        <v>3.8999999999999999E-5</v>
      </c>
      <c r="F110" s="23">
        <v>4.8000000000000001E-5</v>
      </c>
      <c r="G110" s="23">
        <v>3.3000000000000003E-5</v>
      </c>
      <c r="H110" s="23">
        <v>1.9000000000000001E-4</v>
      </c>
      <c r="I110" s="23">
        <v>5.8999999999999998E-5</v>
      </c>
      <c r="J110" s="23">
        <v>4.1E-5</v>
      </c>
      <c r="K110" s="23">
        <v>1.5E-5</v>
      </c>
    </row>
    <row r="111" spans="1:11" ht="13.4" customHeight="1">
      <c r="A111" t="s">
        <v>47</v>
      </c>
      <c r="B111" t="s">
        <v>319</v>
      </c>
      <c r="C111" s="23">
        <v>2.4899999999999998E-4</v>
      </c>
      <c r="D111" s="23">
        <v>4.3999999999999999E-5</v>
      </c>
      <c r="E111" s="23">
        <v>4.1999999999999998E-5</v>
      </c>
      <c r="F111" s="23">
        <v>2.1900000000000001E-4</v>
      </c>
      <c r="G111" s="23">
        <v>1.83E-4</v>
      </c>
      <c r="H111" s="23">
        <v>1.122E-3</v>
      </c>
      <c r="I111" s="23">
        <v>7.7999999999999999E-5</v>
      </c>
      <c r="J111" s="23">
        <v>2.8499999999999999E-4</v>
      </c>
      <c r="K111" s="23">
        <v>1.4E-5</v>
      </c>
    </row>
    <row r="112" spans="1:11" ht="13.4" customHeight="1">
      <c r="A112" t="s">
        <v>48</v>
      </c>
      <c r="B112" t="s">
        <v>318</v>
      </c>
      <c r="C112" s="23">
        <v>1.8000000000000001E-4</v>
      </c>
      <c r="D112" s="23">
        <v>1.6000000000000001E-4</v>
      </c>
      <c r="E112" s="23">
        <v>1.65E-4</v>
      </c>
      <c r="F112" s="23">
        <v>2.9599999999999998E-4</v>
      </c>
      <c r="G112" s="23">
        <v>2.4899999999999998E-4</v>
      </c>
      <c r="H112" s="23">
        <v>1.12E-4</v>
      </c>
      <c r="I112" s="23">
        <v>1.4300000000000001E-4</v>
      </c>
      <c r="J112" s="23">
        <v>5.5000000000000002E-5</v>
      </c>
      <c r="K112" s="23">
        <v>0</v>
      </c>
    </row>
    <row r="113" spans="1:11" ht="13.4" customHeight="1">
      <c r="A113" t="s">
        <v>49</v>
      </c>
      <c r="B113" t="s">
        <v>318</v>
      </c>
      <c r="C113" s="23">
        <v>6.9999999999999999E-6</v>
      </c>
      <c r="D113" s="23">
        <v>3.9999999999999998E-6</v>
      </c>
      <c r="E113" s="23">
        <v>3.9999999999999998E-6</v>
      </c>
      <c r="F113" s="23">
        <v>6.0000000000000002E-6</v>
      </c>
      <c r="G113" s="23">
        <v>1.7E-5</v>
      </c>
      <c r="H113" s="23">
        <v>9.0000000000000002E-6</v>
      </c>
      <c r="I113" s="23">
        <v>9.1000000000000003E-5</v>
      </c>
      <c r="J113" s="23">
        <v>0</v>
      </c>
      <c r="K113" s="23">
        <v>0</v>
      </c>
    </row>
    <row r="114" spans="1:11" ht="13.4" customHeight="1">
      <c r="A114" t="s">
        <v>50</v>
      </c>
      <c r="B114" t="s">
        <v>318</v>
      </c>
      <c r="C114" s="23">
        <v>5.5000000000000002E-5</v>
      </c>
      <c r="D114" s="23">
        <v>3.3000000000000003E-5</v>
      </c>
      <c r="E114" s="23">
        <v>1.36E-4</v>
      </c>
      <c r="F114" s="23">
        <v>2.6999999999999999E-5</v>
      </c>
      <c r="G114" s="23">
        <v>3.8999999999999999E-5</v>
      </c>
      <c r="H114" s="23">
        <v>1.4E-5</v>
      </c>
      <c r="I114" s="23">
        <v>1.6100000000000001E-4</v>
      </c>
      <c r="J114" s="23">
        <v>3.1000000000000001E-5</v>
      </c>
      <c r="K114" s="23">
        <v>3.9999999999999998E-6</v>
      </c>
    </row>
    <row r="115" spans="1:11" ht="13.4" customHeight="1">
      <c r="A115" t="s">
        <v>51</v>
      </c>
      <c r="B115" t="s">
        <v>318</v>
      </c>
      <c r="C115" s="23">
        <v>3.0000000000000001E-5</v>
      </c>
      <c r="D115" s="23">
        <v>2.1999999999999999E-5</v>
      </c>
      <c r="E115" s="23">
        <v>5.7000000000000003E-5</v>
      </c>
      <c r="F115" s="23">
        <v>2.1999999999999999E-5</v>
      </c>
      <c r="G115" s="23">
        <v>2.5000000000000001E-5</v>
      </c>
      <c r="H115" s="23">
        <v>6.9999999999999999E-6</v>
      </c>
      <c r="I115" s="23">
        <v>1.73E-4</v>
      </c>
      <c r="J115" s="23">
        <v>0</v>
      </c>
      <c r="K115" s="23">
        <v>0</v>
      </c>
    </row>
    <row r="116" spans="1:11" ht="13.4" customHeight="1">
      <c r="A116" t="s">
        <v>52</v>
      </c>
      <c r="B116" t="s">
        <v>318</v>
      </c>
      <c r="C116" s="23">
        <v>9.0000000000000002E-6</v>
      </c>
      <c r="D116" s="23">
        <v>1.2E-5</v>
      </c>
      <c r="E116" s="23">
        <v>1.7E-5</v>
      </c>
      <c r="F116" s="23">
        <v>3.9999999999999998E-6</v>
      </c>
      <c r="G116" s="23">
        <v>3.0000000000000001E-6</v>
      </c>
      <c r="H116" s="23">
        <v>3.0000000000000001E-6</v>
      </c>
      <c r="I116" s="23">
        <v>0</v>
      </c>
      <c r="J116" s="23">
        <v>0</v>
      </c>
      <c r="K116" s="23">
        <v>0</v>
      </c>
    </row>
    <row r="117" spans="1:11" ht="13.4" customHeight="1">
      <c r="A117" t="s">
        <v>53</v>
      </c>
      <c r="B117" t="s">
        <v>318</v>
      </c>
      <c r="C117" s="23">
        <v>2.5999999999999998E-5</v>
      </c>
      <c r="D117" s="23">
        <v>5.1E-5</v>
      </c>
      <c r="E117" s="23">
        <v>2.0999999999999999E-5</v>
      </c>
      <c r="F117" s="23">
        <v>6.9999999999999999E-6</v>
      </c>
      <c r="G117" s="23">
        <v>2.9E-5</v>
      </c>
      <c r="H117" s="23">
        <v>7.9999999999999996E-6</v>
      </c>
      <c r="I117" s="23">
        <v>6.0000000000000002E-6</v>
      </c>
      <c r="J117" s="23">
        <v>0</v>
      </c>
      <c r="K117" s="23">
        <v>0</v>
      </c>
    </row>
    <row r="118" spans="1:11" ht="13.4" customHeight="1">
      <c r="A118" t="s">
        <v>54</v>
      </c>
      <c r="B118" t="s">
        <v>318</v>
      </c>
      <c r="C118" s="23">
        <v>4.6E-5</v>
      </c>
      <c r="D118" s="23">
        <v>5.0000000000000002E-5</v>
      </c>
      <c r="E118" s="23">
        <v>5.3000000000000001E-5</v>
      </c>
      <c r="F118" s="23">
        <v>4.3000000000000002E-5</v>
      </c>
      <c r="G118" s="23">
        <v>6.7000000000000002E-5</v>
      </c>
      <c r="H118" s="23">
        <v>2.8E-5</v>
      </c>
      <c r="I118" s="23">
        <v>7.1000000000000005E-5</v>
      </c>
      <c r="J118" s="23">
        <v>2.9E-5</v>
      </c>
      <c r="K118" s="23">
        <v>1.7E-5</v>
      </c>
    </row>
    <row r="119" spans="1:11" ht="13.4" customHeight="1">
      <c r="A119" t="s">
        <v>55</v>
      </c>
      <c r="B119" t="s">
        <v>318</v>
      </c>
      <c r="C119" s="23">
        <v>7.2999999999999999E-5</v>
      </c>
      <c r="D119" s="23">
        <v>6.6000000000000005E-5</v>
      </c>
      <c r="E119" s="23">
        <v>8.5000000000000006E-5</v>
      </c>
      <c r="F119" s="23">
        <v>1.3799999999999999E-4</v>
      </c>
      <c r="G119" s="23">
        <v>2.8E-5</v>
      </c>
      <c r="H119" s="23">
        <v>6.9999999999999999E-6</v>
      </c>
      <c r="I119" s="23">
        <v>1.6000000000000001E-4</v>
      </c>
      <c r="J119" s="23">
        <v>0</v>
      </c>
      <c r="K119" s="23">
        <v>1.9999999999999999E-6</v>
      </c>
    </row>
    <row r="120" spans="1:11" ht="13.4" customHeight="1">
      <c r="A120" t="s">
        <v>56</v>
      </c>
      <c r="B120" t="s">
        <v>318</v>
      </c>
      <c r="C120" s="23">
        <v>7.7000000000000001E-5</v>
      </c>
      <c r="D120" s="23">
        <v>9.6000000000000002E-5</v>
      </c>
      <c r="E120" s="23">
        <v>8.7000000000000001E-5</v>
      </c>
      <c r="F120" s="23">
        <v>8.6000000000000003E-5</v>
      </c>
      <c r="G120" s="23">
        <v>5.8999999999999998E-5</v>
      </c>
      <c r="H120" s="23">
        <v>2.9E-5</v>
      </c>
      <c r="I120" s="23">
        <v>7.2000000000000002E-5</v>
      </c>
      <c r="J120" s="23">
        <v>1.5999999999999999E-5</v>
      </c>
      <c r="K120" s="23">
        <v>3.9999999999999998E-6</v>
      </c>
    </row>
    <row r="121" spans="1:11" ht="13.4" customHeight="1">
      <c r="A121" t="s">
        <v>57</v>
      </c>
      <c r="B121" t="s">
        <v>318</v>
      </c>
      <c r="C121" s="23">
        <v>2.3E-5</v>
      </c>
      <c r="D121" s="23">
        <v>2.6999999999999999E-5</v>
      </c>
      <c r="E121" s="23">
        <v>2.5999999999999998E-5</v>
      </c>
      <c r="F121" s="23">
        <v>2.3E-5</v>
      </c>
      <c r="G121" s="23">
        <v>1.5E-5</v>
      </c>
      <c r="H121" s="23">
        <v>1.4E-5</v>
      </c>
      <c r="I121" s="23">
        <v>6.9999999999999999E-6</v>
      </c>
      <c r="J121" s="23">
        <v>3.6999999999999998E-5</v>
      </c>
      <c r="K121" s="23">
        <v>0</v>
      </c>
    </row>
    <row r="122" spans="1:11" ht="13.4" customHeight="1">
      <c r="A122" t="s">
        <v>58</v>
      </c>
      <c r="B122" t="s">
        <v>318</v>
      </c>
      <c r="C122" s="23">
        <v>3.4E-5</v>
      </c>
      <c r="D122" s="23">
        <v>3.3000000000000003E-5</v>
      </c>
      <c r="E122" s="23">
        <v>3.4E-5</v>
      </c>
      <c r="F122" s="23">
        <v>3.6000000000000001E-5</v>
      </c>
      <c r="G122" s="23">
        <v>4.6E-5</v>
      </c>
      <c r="H122" s="23">
        <v>2.5000000000000001E-5</v>
      </c>
      <c r="I122" s="23">
        <v>5.7000000000000003E-5</v>
      </c>
      <c r="J122" s="23">
        <v>5.0000000000000002E-5</v>
      </c>
      <c r="K122" s="23">
        <v>1.2E-5</v>
      </c>
    </row>
    <row r="123" spans="1:11" ht="13.4" customHeight="1">
      <c r="A123" t="s">
        <v>59</v>
      </c>
      <c r="B123" t="s">
        <v>318</v>
      </c>
      <c r="C123" s="23">
        <v>6.0000000000000002E-5</v>
      </c>
      <c r="D123" s="23">
        <v>4.8999999999999998E-5</v>
      </c>
      <c r="E123" s="23">
        <v>5.7000000000000003E-5</v>
      </c>
      <c r="F123" s="23">
        <v>7.9999999999999996E-6</v>
      </c>
      <c r="G123" s="23">
        <v>3.9500000000000001E-4</v>
      </c>
      <c r="H123" s="23">
        <v>3.6000000000000001E-5</v>
      </c>
      <c r="I123" s="23">
        <v>1.17E-4</v>
      </c>
      <c r="J123" s="23">
        <v>0</v>
      </c>
      <c r="K123" s="23">
        <v>3.0000000000000001E-6</v>
      </c>
    </row>
    <row r="124" spans="1:11" ht="13.4" customHeight="1">
      <c r="A124" t="s">
        <v>60</v>
      </c>
      <c r="B124" t="s">
        <v>318</v>
      </c>
      <c r="C124" s="23">
        <v>7.9999999999999996E-6</v>
      </c>
      <c r="D124" s="23">
        <v>6.0000000000000002E-6</v>
      </c>
      <c r="E124" s="23">
        <v>1.4E-5</v>
      </c>
      <c r="F124" s="23">
        <v>7.9999999999999996E-6</v>
      </c>
      <c r="G124" s="23">
        <v>1.7E-5</v>
      </c>
      <c r="H124" s="23">
        <v>3.9999999999999998E-6</v>
      </c>
      <c r="I124" s="23">
        <v>0</v>
      </c>
      <c r="J124" s="23">
        <v>0</v>
      </c>
      <c r="K124" s="23">
        <v>0</v>
      </c>
    </row>
    <row r="125" spans="1:11" ht="13.4" customHeight="1">
      <c r="A125" t="s">
        <v>61</v>
      </c>
      <c r="B125" t="s">
        <v>318</v>
      </c>
      <c r="C125" s="23">
        <v>1.2E-5</v>
      </c>
      <c r="D125" s="23">
        <v>1.1E-5</v>
      </c>
      <c r="E125" s="23">
        <v>1.7E-5</v>
      </c>
      <c r="F125" s="23">
        <v>1.8E-5</v>
      </c>
      <c r="G125" s="23">
        <v>6.9999999999999999E-6</v>
      </c>
      <c r="H125" s="23">
        <v>3.9999999999999998E-6</v>
      </c>
      <c r="I125" s="23">
        <v>0</v>
      </c>
      <c r="J125" s="23">
        <v>0</v>
      </c>
      <c r="K125" s="23">
        <v>0</v>
      </c>
    </row>
    <row r="126" spans="1:11" ht="13.4" customHeight="1">
      <c r="A126" t="s">
        <v>62</v>
      </c>
      <c r="B126" t="s">
        <v>318</v>
      </c>
      <c r="C126" s="23">
        <v>3.4E-5</v>
      </c>
      <c r="D126" s="23">
        <v>2.5999999999999998E-5</v>
      </c>
      <c r="E126" s="23">
        <v>6.3999999999999997E-5</v>
      </c>
      <c r="F126" s="23">
        <v>2.6999999999999999E-5</v>
      </c>
      <c r="G126" s="23">
        <v>3.1999999999999999E-5</v>
      </c>
      <c r="H126" s="23">
        <v>2.0999999999999999E-5</v>
      </c>
      <c r="I126" s="23">
        <v>2.1999999999999999E-5</v>
      </c>
      <c r="J126" s="23">
        <v>1.8E-5</v>
      </c>
      <c r="K126" s="23">
        <v>0</v>
      </c>
    </row>
    <row r="127" spans="1:11" ht="13.4" customHeight="1">
      <c r="A127" t="s">
        <v>63</v>
      </c>
      <c r="B127" t="s">
        <v>318</v>
      </c>
      <c r="C127" s="23">
        <v>-9.9999999999999995E-7</v>
      </c>
      <c r="D127" s="23">
        <v>-9.9999999999999995E-7</v>
      </c>
      <c r="E127" s="23">
        <v>-3.0000000000000001E-6</v>
      </c>
      <c r="F127" s="23">
        <v>-9.9999999999999995E-7</v>
      </c>
      <c r="G127" s="23">
        <v>0</v>
      </c>
      <c r="H127" s="23">
        <v>0</v>
      </c>
      <c r="I127" s="23">
        <v>-3.0000000000000001E-6</v>
      </c>
      <c r="J127" s="23">
        <v>0</v>
      </c>
      <c r="K127" s="23">
        <v>0</v>
      </c>
    </row>
    <row r="128" spans="1:11" ht="13.4" customHeight="1">
      <c r="A128" t="s">
        <v>64</v>
      </c>
      <c r="B128" t="s">
        <v>318</v>
      </c>
      <c r="C128" s="23">
        <v>4.5000000000000003E-5</v>
      </c>
      <c r="D128" s="23">
        <v>5.0000000000000002E-5</v>
      </c>
      <c r="E128" s="23">
        <v>6.3999999999999997E-5</v>
      </c>
      <c r="F128" s="23">
        <v>3.6999999999999998E-5</v>
      </c>
      <c r="G128" s="23">
        <v>3.1999999999999999E-5</v>
      </c>
      <c r="H128" s="23">
        <v>2.4000000000000001E-5</v>
      </c>
      <c r="I128" s="23">
        <v>2.0999999999999999E-5</v>
      </c>
      <c r="J128" s="23">
        <v>4.6E-5</v>
      </c>
      <c r="K128" s="23">
        <v>1.7E-5</v>
      </c>
    </row>
    <row r="129" spans="1:11" ht="13.4" customHeight="1">
      <c r="A129" t="s">
        <v>65</v>
      </c>
      <c r="B129" t="s">
        <v>318</v>
      </c>
      <c r="C129" s="23">
        <v>7.9999999999999996E-6</v>
      </c>
      <c r="D129" s="23">
        <v>6.9999999999999999E-6</v>
      </c>
      <c r="E129" s="23">
        <v>6.0000000000000002E-6</v>
      </c>
      <c r="F129" s="23">
        <v>3.0000000000000001E-6</v>
      </c>
      <c r="G129" s="23">
        <v>4.6E-5</v>
      </c>
      <c r="H129" s="23">
        <v>5.0000000000000004E-6</v>
      </c>
      <c r="I129" s="23">
        <v>2.0999999999999999E-5</v>
      </c>
      <c r="J129" s="23">
        <v>0</v>
      </c>
      <c r="K129" s="23">
        <v>9.9999999999999995E-7</v>
      </c>
    </row>
    <row r="130" spans="1:11" ht="13.4" customHeight="1">
      <c r="A130" t="s">
        <v>66</v>
      </c>
      <c r="B130" t="s">
        <v>318</v>
      </c>
      <c r="C130" s="23">
        <v>3.6000000000000001E-5</v>
      </c>
      <c r="D130" s="23">
        <v>2.6999999999999999E-5</v>
      </c>
      <c r="E130" s="23">
        <v>3.6000000000000001E-5</v>
      </c>
      <c r="F130" s="23">
        <v>4.3000000000000002E-5</v>
      </c>
      <c r="G130" s="23">
        <v>7.1000000000000005E-5</v>
      </c>
      <c r="H130" s="23">
        <v>3.0000000000000001E-5</v>
      </c>
      <c r="I130" s="23">
        <v>1.5799999999999999E-4</v>
      </c>
      <c r="J130" s="23">
        <v>0</v>
      </c>
      <c r="K130" s="23">
        <v>3.0000000000000001E-6</v>
      </c>
    </row>
    <row r="131" spans="1:11" ht="13.4" customHeight="1">
      <c r="A131" t="s">
        <v>67</v>
      </c>
      <c r="B131" t="s">
        <v>318</v>
      </c>
      <c r="C131" s="23">
        <v>2.5000000000000001E-5</v>
      </c>
      <c r="D131" s="23">
        <v>2.8E-5</v>
      </c>
      <c r="E131" s="23">
        <v>2.5999999999999998E-5</v>
      </c>
      <c r="F131" s="23">
        <v>2.5999999999999998E-5</v>
      </c>
      <c r="G131" s="23">
        <v>2.9E-5</v>
      </c>
      <c r="H131" s="23">
        <v>1.4E-5</v>
      </c>
      <c r="I131" s="23">
        <v>2.0999999999999999E-5</v>
      </c>
      <c r="J131" s="23">
        <v>2.3E-5</v>
      </c>
      <c r="K131" s="23">
        <v>1.0000000000000001E-5</v>
      </c>
    </row>
    <row r="132" spans="1:11" ht="13.4" customHeight="1">
      <c r="A132" t="s">
        <v>68</v>
      </c>
      <c r="B132" t="s">
        <v>318</v>
      </c>
      <c r="C132" s="23">
        <v>2.5000000000000001E-5</v>
      </c>
      <c r="D132" s="23">
        <v>2.1999999999999999E-5</v>
      </c>
      <c r="E132" s="23">
        <v>3.8999999999999999E-5</v>
      </c>
      <c r="F132" s="23">
        <v>2.0000000000000002E-5</v>
      </c>
      <c r="G132" s="23">
        <v>1.1E-5</v>
      </c>
      <c r="H132" s="23">
        <v>6.9999999999999999E-6</v>
      </c>
      <c r="I132" s="23">
        <v>2.02E-4</v>
      </c>
      <c r="J132" s="23">
        <v>0</v>
      </c>
      <c r="K132" s="23">
        <v>0</v>
      </c>
    </row>
    <row r="133" spans="1:11" ht="13.4" customHeight="1">
      <c r="A133" t="s">
        <v>69</v>
      </c>
      <c r="B133" t="s">
        <v>318</v>
      </c>
      <c r="C133" s="23">
        <v>2.8E-5</v>
      </c>
      <c r="D133" s="23">
        <v>2.6999999999999999E-5</v>
      </c>
      <c r="E133" s="23">
        <v>4.8000000000000001E-5</v>
      </c>
      <c r="F133" s="23">
        <v>1.8E-5</v>
      </c>
      <c r="G133" s="23">
        <v>6.0000000000000002E-5</v>
      </c>
      <c r="H133" s="23">
        <v>7.9999999999999996E-6</v>
      </c>
      <c r="I133" s="23">
        <v>5.0000000000000004E-6</v>
      </c>
      <c r="J133" s="23">
        <v>0</v>
      </c>
      <c r="K133" s="23">
        <v>0</v>
      </c>
    </row>
    <row r="134" spans="1:11" ht="13.4" customHeight="1">
      <c r="A134" t="s">
        <v>70</v>
      </c>
      <c r="B134" t="s">
        <v>318</v>
      </c>
      <c r="C134" s="23">
        <v>3.6000000000000001E-5</v>
      </c>
      <c r="D134" s="23">
        <v>4.0000000000000003E-5</v>
      </c>
      <c r="E134" s="23">
        <v>5.5000000000000002E-5</v>
      </c>
      <c r="F134" s="23">
        <v>2.6999999999999999E-5</v>
      </c>
      <c r="G134" s="23">
        <v>3.0000000000000001E-5</v>
      </c>
      <c r="H134" s="23">
        <v>1.8E-5</v>
      </c>
      <c r="I134" s="23">
        <v>2.1999999999999999E-5</v>
      </c>
      <c r="J134" s="23">
        <v>2.5000000000000001E-5</v>
      </c>
      <c r="K134" s="23">
        <v>1.0000000000000001E-5</v>
      </c>
    </row>
    <row r="135" spans="1:11" ht="13.4" customHeight="1">
      <c r="A135" t="s">
        <v>71</v>
      </c>
      <c r="B135" t="s">
        <v>318</v>
      </c>
      <c r="C135" s="23">
        <v>1.03E-4</v>
      </c>
      <c r="D135" s="23">
        <v>6.4999999999999994E-5</v>
      </c>
      <c r="E135" s="23">
        <v>1.6100000000000001E-4</v>
      </c>
      <c r="F135" s="23">
        <v>1.0900000000000001E-4</v>
      </c>
      <c r="G135" s="23">
        <v>3.1000000000000001E-5</v>
      </c>
      <c r="H135" s="23">
        <v>1.3999999999999999E-4</v>
      </c>
      <c r="I135" s="23">
        <v>2.4000000000000001E-5</v>
      </c>
      <c r="J135" s="23">
        <v>0</v>
      </c>
      <c r="K135" s="23">
        <v>0</v>
      </c>
    </row>
    <row r="136" spans="1:11" ht="13.4" customHeight="1">
      <c r="A136" t="s">
        <v>72</v>
      </c>
      <c r="B136" t="s">
        <v>318</v>
      </c>
      <c r="C136" s="23">
        <v>1.15E-4</v>
      </c>
      <c r="D136" s="23">
        <v>1.3999999999999999E-4</v>
      </c>
      <c r="E136" s="23">
        <v>2.1000000000000001E-4</v>
      </c>
      <c r="F136" s="23">
        <v>5.3999999999999998E-5</v>
      </c>
      <c r="G136" s="23">
        <v>4.6999999999999997E-5</v>
      </c>
      <c r="H136" s="23">
        <v>3.8999999999999999E-5</v>
      </c>
      <c r="I136" s="23">
        <v>6.0999999999999999E-5</v>
      </c>
      <c r="J136" s="23">
        <v>3.1000000000000001E-5</v>
      </c>
      <c r="K136" s="23">
        <v>6.0000000000000002E-6</v>
      </c>
    </row>
    <row r="137" spans="1:11" ht="13.4" customHeight="1">
      <c r="A137" t="s">
        <v>73</v>
      </c>
      <c r="B137" t="s">
        <v>318</v>
      </c>
      <c r="C137" s="23">
        <v>6.0000000000000002E-6</v>
      </c>
      <c r="D137" s="23">
        <v>1.7E-5</v>
      </c>
      <c r="E137" s="23">
        <v>9.9999999999999995E-7</v>
      </c>
      <c r="F137" s="23">
        <v>1.9999999999999999E-6</v>
      </c>
      <c r="G137" s="23">
        <v>3.0000000000000001E-6</v>
      </c>
      <c r="H137" s="23">
        <v>0</v>
      </c>
      <c r="I137" s="23">
        <v>0</v>
      </c>
      <c r="J137" s="23">
        <v>0</v>
      </c>
      <c r="K137" s="23">
        <v>0</v>
      </c>
    </row>
    <row r="138" spans="1:11" ht="13.4" customHeight="1">
      <c r="A138" t="s">
        <v>74</v>
      </c>
      <c r="B138" t="s">
        <v>318</v>
      </c>
      <c r="C138" s="23">
        <v>1.35E-4</v>
      </c>
      <c r="D138" s="23">
        <v>9.3999999999999994E-5</v>
      </c>
      <c r="E138" s="23">
        <v>1.21E-4</v>
      </c>
      <c r="F138" s="23">
        <v>1.8799999999999999E-4</v>
      </c>
      <c r="G138" s="23">
        <v>5.5000000000000002E-5</v>
      </c>
      <c r="H138" s="23">
        <v>2.2800000000000001E-4</v>
      </c>
      <c r="I138" s="23">
        <v>5.8E-5</v>
      </c>
      <c r="J138" s="23">
        <v>1.45E-4</v>
      </c>
      <c r="K138" s="23">
        <v>5.0000000000000004E-6</v>
      </c>
    </row>
    <row r="139" spans="1:11" ht="13.4" customHeight="1">
      <c r="A139" t="s">
        <v>75</v>
      </c>
      <c r="B139" t="s">
        <v>318</v>
      </c>
      <c r="C139" s="23">
        <v>6.0000000000000002E-5</v>
      </c>
      <c r="D139" s="23">
        <v>8.0000000000000007E-5</v>
      </c>
      <c r="E139" s="23">
        <v>9.1000000000000003E-5</v>
      </c>
      <c r="F139" s="23">
        <v>3.6999999999999998E-5</v>
      </c>
      <c r="G139" s="23">
        <v>4.6999999999999997E-5</v>
      </c>
      <c r="H139" s="23">
        <v>1.9000000000000001E-5</v>
      </c>
      <c r="I139" s="23">
        <v>9.0000000000000002E-6</v>
      </c>
      <c r="J139" s="23">
        <v>0</v>
      </c>
      <c r="K139" s="23">
        <v>0</v>
      </c>
    </row>
    <row r="140" spans="1:11" ht="13.4" customHeight="1">
      <c r="A140" t="s">
        <v>76</v>
      </c>
      <c r="B140" t="s">
        <v>318</v>
      </c>
      <c r="C140" s="23">
        <v>9.0000000000000006E-5</v>
      </c>
      <c r="D140" s="23">
        <v>7.7000000000000001E-5</v>
      </c>
      <c r="E140" s="23">
        <v>1.4799999999999999E-4</v>
      </c>
      <c r="F140" s="23">
        <v>8.2000000000000001E-5</v>
      </c>
      <c r="G140" s="23">
        <v>1E-4</v>
      </c>
      <c r="H140" s="23">
        <v>5.3000000000000001E-5</v>
      </c>
      <c r="I140" s="23">
        <v>3.4999999999999997E-5</v>
      </c>
      <c r="J140" s="23">
        <v>6.0999999999999999E-5</v>
      </c>
      <c r="K140" s="23">
        <v>6.9999999999999999E-6</v>
      </c>
    </row>
    <row r="141" spans="1:11" ht="13.4" customHeight="1">
      <c r="A141" t="s">
        <v>77</v>
      </c>
      <c r="B141" t="s">
        <v>318</v>
      </c>
      <c r="C141" s="23">
        <v>1.2999999999999999E-5</v>
      </c>
      <c r="D141" s="23">
        <v>1.0000000000000001E-5</v>
      </c>
      <c r="E141" s="23">
        <v>1.7E-5</v>
      </c>
      <c r="F141" s="23">
        <v>1.5E-5</v>
      </c>
      <c r="G141" s="23">
        <v>5.0000000000000004E-6</v>
      </c>
      <c r="H141" s="23">
        <v>1.7E-5</v>
      </c>
      <c r="I141" s="23">
        <v>0</v>
      </c>
      <c r="J141" s="23">
        <v>0</v>
      </c>
      <c r="K141" s="23">
        <v>0</v>
      </c>
    </row>
    <row r="142" spans="1:11" ht="13.4" customHeight="1">
      <c r="A142" t="s">
        <v>78</v>
      </c>
      <c r="B142" t="s">
        <v>318</v>
      </c>
      <c r="C142" s="23">
        <v>3.0000000000000001E-5</v>
      </c>
      <c r="D142" s="23">
        <v>3.1000000000000001E-5</v>
      </c>
      <c r="E142" s="23">
        <v>3.6000000000000001E-5</v>
      </c>
      <c r="F142" s="23">
        <v>2.5999999999999998E-5</v>
      </c>
      <c r="G142" s="23">
        <v>6.7999999999999999E-5</v>
      </c>
      <c r="H142" s="23">
        <v>1.1E-5</v>
      </c>
      <c r="I142" s="23">
        <v>1.5E-5</v>
      </c>
      <c r="J142" s="23">
        <v>1.9000000000000001E-5</v>
      </c>
      <c r="K142" s="23">
        <v>6.9999999999999999E-6</v>
      </c>
    </row>
    <row r="143" spans="1:11" ht="13.4" customHeight="1">
      <c r="A143" t="s">
        <v>79</v>
      </c>
      <c r="B143" t="s">
        <v>318</v>
      </c>
      <c r="C143" s="23">
        <v>9.0000000000000002E-6</v>
      </c>
      <c r="D143" s="23">
        <v>9.0000000000000002E-6</v>
      </c>
      <c r="E143" s="23">
        <v>9.0000000000000002E-6</v>
      </c>
      <c r="F143" s="23">
        <v>3.0000000000000001E-6</v>
      </c>
      <c r="G143" s="23">
        <v>7.9999999999999996E-6</v>
      </c>
      <c r="H143" s="23">
        <v>1.2999999999999999E-5</v>
      </c>
      <c r="I143" s="23">
        <v>9.0000000000000002E-6</v>
      </c>
      <c r="J143" s="23">
        <v>7.7000000000000001E-5</v>
      </c>
      <c r="K143" s="23">
        <v>0</v>
      </c>
    </row>
    <row r="144" spans="1:11" ht="13.4" customHeight="1">
      <c r="A144" t="s">
        <v>80</v>
      </c>
      <c r="B144" t="s">
        <v>318</v>
      </c>
      <c r="C144" s="23">
        <v>1.5E-5</v>
      </c>
      <c r="D144" s="23">
        <v>1.7E-5</v>
      </c>
      <c r="E144" s="23">
        <v>1.0000000000000001E-5</v>
      </c>
      <c r="F144" s="23">
        <v>2.0999999999999999E-5</v>
      </c>
      <c r="G144" s="23">
        <v>1.4E-5</v>
      </c>
      <c r="H144" s="23">
        <v>1.5E-5</v>
      </c>
      <c r="I144" s="23">
        <v>2.3E-5</v>
      </c>
      <c r="J144" s="23">
        <v>5.0000000000000004E-6</v>
      </c>
      <c r="K144" s="23">
        <v>3.0000000000000001E-6</v>
      </c>
    </row>
    <row r="145" spans="1:11" ht="13.4" customHeight="1">
      <c r="A145" t="s">
        <v>81</v>
      </c>
      <c r="B145" t="s">
        <v>318</v>
      </c>
      <c r="C145" s="23">
        <v>3.0000000000000001E-6</v>
      </c>
      <c r="D145" s="23">
        <v>3.0000000000000001E-6</v>
      </c>
      <c r="E145" s="23">
        <v>3.9999999999999998E-6</v>
      </c>
      <c r="F145" s="23">
        <v>3.9999999999999998E-6</v>
      </c>
      <c r="G145" s="23">
        <v>1.9999999999999999E-6</v>
      </c>
      <c r="H145" s="23">
        <v>1.9999999999999999E-6</v>
      </c>
      <c r="I145" s="23">
        <v>3.0000000000000001E-6</v>
      </c>
      <c r="J145" s="23">
        <v>3.0000000000000001E-6</v>
      </c>
      <c r="K145" s="23">
        <v>0</v>
      </c>
    </row>
    <row r="146" spans="1:11" ht="13.4" customHeight="1">
      <c r="A146" t="s">
        <v>82</v>
      </c>
      <c r="B146" t="s">
        <v>318</v>
      </c>
      <c r="C146" s="23">
        <v>1.5E-5</v>
      </c>
      <c r="D146" s="23">
        <v>1.4E-5</v>
      </c>
      <c r="E146" s="23">
        <v>1.8E-5</v>
      </c>
      <c r="F146" s="23">
        <v>1.9000000000000001E-5</v>
      </c>
      <c r="G146" s="23">
        <v>1.2999999999999999E-5</v>
      </c>
      <c r="H146" s="23">
        <v>7.9999999999999996E-6</v>
      </c>
      <c r="I146" s="23">
        <v>1.2999999999999999E-5</v>
      </c>
      <c r="J146" s="23">
        <v>6.9999999999999994E-5</v>
      </c>
      <c r="K146" s="23">
        <v>3.0000000000000001E-6</v>
      </c>
    </row>
    <row r="147" spans="1:11" ht="13.4" customHeight="1">
      <c r="A147" t="s">
        <v>83</v>
      </c>
      <c r="B147" t="s">
        <v>318</v>
      </c>
      <c r="C147" s="23">
        <v>6.3999999999999997E-5</v>
      </c>
      <c r="D147" s="23">
        <v>8.6000000000000003E-5</v>
      </c>
      <c r="E147" s="23">
        <v>5.3999999999999998E-5</v>
      </c>
      <c r="F147" s="23">
        <v>5.3000000000000001E-5</v>
      </c>
      <c r="G147" s="23">
        <v>1.03E-4</v>
      </c>
      <c r="H147" s="23">
        <v>4.5000000000000003E-5</v>
      </c>
      <c r="I147" s="23">
        <v>4.8999999999999998E-5</v>
      </c>
      <c r="J147" s="23">
        <v>2.0999999999999999E-5</v>
      </c>
      <c r="K147" s="23">
        <v>5.0000000000000004E-6</v>
      </c>
    </row>
    <row r="148" spans="1:11" ht="13.4" customHeight="1">
      <c r="A148" t="s">
        <v>84</v>
      </c>
      <c r="B148" t="s">
        <v>318</v>
      </c>
      <c r="C148" s="23">
        <v>1.5699999999999999E-4</v>
      </c>
      <c r="D148" s="23">
        <v>5.8999999999999998E-5</v>
      </c>
      <c r="E148" s="23">
        <v>5.7000000000000003E-5</v>
      </c>
      <c r="F148" s="23">
        <v>2.0599999999999999E-4</v>
      </c>
      <c r="G148" s="23">
        <v>1.03E-4</v>
      </c>
      <c r="H148" s="23">
        <v>4.7399999999999997E-4</v>
      </c>
      <c r="I148" s="23">
        <v>4.15E-4</v>
      </c>
      <c r="J148" s="23">
        <v>1.4999999999999999E-4</v>
      </c>
      <c r="K148" s="23">
        <v>3.0000000000000001E-6</v>
      </c>
    </row>
    <row r="149" spans="1:11" ht="13.4" customHeight="1">
      <c r="A149" t="s">
        <v>85</v>
      </c>
      <c r="B149" t="s">
        <v>318</v>
      </c>
      <c r="C149" s="23">
        <v>1.0000000000000001E-5</v>
      </c>
      <c r="D149" s="23">
        <v>9.0000000000000002E-6</v>
      </c>
      <c r="E149" s="23">
        <v>3.9999999999999998E-6</v>
      </c>
      <c r="F149" s="23">
        <v>1.1E-5</v>
      </c>
      <c r="G149" s="23">
        <v>0</v>
      </c>
      <c r="H149" s="23">
        <v>0</v>
      </c>
      <c r="I149" s="23">
        <v>0</v>
      </c>
      <c r="J149" s="23">
        <v>3.4699999999999998E-4</v>
      </c>
      <c r="K149" s="23">
        <v>0</v>
      </c>
    </row>
    <row r="150" spans="1:11" ht="13.4" customHeight="1">
      <c r="A150" t="s">
        <v>86</v>
      </c>
      <c r="B150" t="s">
        <v>318</v>
      </c>
      <c r="C150" s="23">
        <v>9.2999999999999997E-5</v>
      </c>
      <c r="D150" s="23">
        <v>7.2999999999999999E-5</v>
      </c>
      <c r="E150" s="23">
        <v>9.7999999999999997E-5</v>
      </c>
      <c r="F150" s="23">
        <v>1.3200000000000001E-4</v>
      </c>
      <c r="G150" s="23">
        <v>1.12E-4</v>
      </c>
      <c r="H150" s="23">
        <v>7.7000000000000001E-5</v>
      </c>
      <c r="I150" s="23">
        <v>1.16E-4</v>
      </c>
      <c r="J150" s="23">
        <v>1.3300000000000001E-4</v>
      </c>
      <c r="K150" s="23">
        <v>1.2E-5</v>
      </c>
    </row>
    <row r="151" spans="1:11" ht="13.4" customHeight="1">
      <c r="A151" t="s">
        <v>87</v>
      </c>
      <c r="B151" t="s">
        <v>318</v>
      </c>
      <c r="C151" s="23">
        <v>2.6999999999999999E-5</v>
      </c>
      <c r="D151" s="23">
        <v>1.9000000000000001E-5</v>
      </c>
      <c r="E151" s="23">
        <v>3.4E-5</v>
      </c>
      <c r="F151" s="23">
        <v>3.3000000000000003E-5</v>
      </c>
      <c r="G151" s="23">
        <v>5.5000000000000002E-5</v>
      </c>
      <c r="H151" s="23">
        <v>2.4000000000000001E-5</v>
      </c>
      <c r="I151" s="23">
        <v>1.0000000000000001E-5</v>
      </c>
      <c r="J151" s="23">
        <v>0</v>
      </c>
      <c r="K151" s="23">
        <v>3.9999999999999998E-6</v>
      </c>
    </row>
    <row r="152" spans="1:11" ht="13.4" customHeight="1">
      <c r="A152" t="s">
        <v>88</v>
      </c>
      <c r="B152" t="s">
        <v>318</v>
      </c>
      <c r="C152" s="23">
        <v>5.0000000000000002E-5</v>
      </c>
      <c r="D152" s="23">
        <v>4.3999999999999999E-5</v>
      </c>
      <c r="E152" s="23">
        <v>6.3999999999999997E-5</v>
      </c>
      <c r="F152" s="23">
        <v>5.7000000000000003E-5</v>
      </c>
      <c r="G152" s="23">
        <v>3.4999999999999997E-5</v>
      </c>
      <c r="H152" s="23">
        <v>5.3000000000000001E-5</v>
      </c>
      <c r="I152" s="23">
        <v>2.5999999999999998E-5</v>
      </c>
      <c r="J152" s="23">
        <v>0</v>
      </c>
      <c r="K152" s="23">
        <v>5.0000000000000004E-6</v>
      </c>
    </row>
    <row r="153" spans="1:11" ht="13.4" customHeight="1">
      <c r="A153" t="s">
        <v>89</v>
      </c>
      <c r="B153" t="s">
        <v>318</v>
      </c>
      <c r="C153" s="23">
        <v>1.2999999999999999E-4</v>
      </c>
      <c r="D153" s="23">
        <v>6.3E-5</v>
      </c>
      <c r="E153" s="23">
        <v>2.7999999999999998E-4</v>
      </c>
      <c r="F153" s="23">
        <v>1.4799999999999999E-4</v>
      </c>
      <c r="G153" s="23">
        <v>1.13E-4</v>
      </c>
      <c r="H153" s="23">
        <v>5.1999999999999997E-5</v>
      </c>
      <c r="I153" s="23">
        <v>2.8E-5</v>
      </c>
      <c r="J153" s="23">
        <v>6.9999999999999994E-5</v>
      </c>
      <c r="K153" s="23">
        <v>3.9999999999999998E-6</v>
      </c>
    </row>
    <row r="154" spans="1:11" ht="13.4" customHeight="1">
      <c r="A154" t="s">
        <v>90</v>
      </c>
      <c r="B154" t="s">
        <v>318</v>
      </c>
      <c r="C154" s="23">
        <v>6.0000000000000002E-5</v>
      </c>
      <c r="D154" s="23">
        <v>4.3000000000000002E-5</v>
      </c>
      <c r="E154" s="23">
        <v>2.3E-5</v>
      </c>
      <c r="F154" s="23">
        <v>4.1E-5</v>
      </c>
      <c r="G154" s="23">
        <v>2.52E-4</v>
      </c>
      <c r="H154" s="23">
        <v>1.01E-4</v>
      </c>
      <c r="I154" s="23">
        <v>9.1000000000000003E-5</v>
      </c>
      <c r="J154" s="23">
        <v>1.6699999999999999E-4</v>
      </c>
      <c r="K154" s="23">
        <v>1.9000000000000001E-5</v>
      </c>
    </row>
    <row r="155" spans="1:11" ht="13.4" customHeight="1">
      <c r="A155" t="s">
        <v>91</v>
      </c>
      <c r="B155" t="s">
        <v>318</v>
      </c>
      <c r="C155" s="23">
        <v>3.0000000000000001E-5</v>
      </c>
      <c r="D155" s="23">
        <v>3.6999999999999998E-5</v>
      </c>
      <c r="E155" s="23">
        <v>3.3000000000000003E-5</v>
      </c>
      <c r="F155" s="23">
        <v>2.9E-5</v>
      </c>
      <c r="G155" s="23">
        <v>1.8E-5</v>
      </c>
      <c r="H155" s="23">
        <v>2.6999999999999999E-5</v>
      </c>
      <c r="I155" s="23">
        <v>0</v>
      </c>
      <c r="J155" s="23">
        <v>0</v>
      </c>
      <c r="K155" s="23">
        <v>0</v>
      </c>
    </row>
    <row r="156" spans="1:11" ht="13.4" customHeight="1">
      <c r="A156" t="s">
        <v>92</v>
      </c>
      <c r="B156" t="s">
        <v>318</v>
      </c>
      <c r="C156" s="23">
        <v>6.8999999999999997E-5</v>
      </c>
      <c r="D156" s="23">
        <v>5.1E-5</v>
      </c>
      <c r="E156" s="23">
        <v>5.5999999999999999E-5</v>
      </c>
      <c r="F156" s="23">
        <v>1.37E-4</v>
      </c>
      <c r="G156" s="23">
        <v>4.8000000000000001E-5</v>
      </c>
      <c r="H156" s="23">
        <v>2.9E-5</v>
      </c>
      <c r="I156" s="23">
        <v>6.9999999999999999E-6</v>
      </c>
      <c r="J156" s="23">
        <v>3.5399999999999999E-4</v>
      </c>
      <c r="K156" s="23">
        <v>7.3999999999999996E-5</v>
      </c>
    </row>
    <row r="157" spans="1:11" ht="13.4" customHeight="1">
      <c r="A157" t="s">
        <v>93</v>
      </c>
      <c r="B157" t="s">
        <v>318</v>
      </c>
      <c r="C157" s="23">
        <v>1.8100000000000001E-4</v>
      </c>
      <c r="D157" s="23">
        <v>2.9799999999999998E-4</v>
      </c>
      <c r="E157" s="23">
        <v>1.6200000000000001E-4</v>
      </c>
      <c r="F157" s="23">
        <v>1.1E-4</v>
      </c>
      <c r="G157" s="23">
        <v>1.9900000000000001E-4</v>
      </c>
      <c r="H157" s="23">
        <v>6.7000000000000002E-5</v>
      </c>
      <c r="I157" s="23">
        <v>3.1000000000000001E-5</v>
      </c>
      <c r="J157" s="23">
        <v>6.7000000000000002E-5</v>
      </c>
      <c r="K157" s="23">
        <v>1.9000000000000001E-4</v>
      </c>
    </row>
    <row r="158" spans="1:11" ht="13.4" customHeight="1">
      <c r="A158" t="s">
        <v>94</v>
      </c>
      <c r="B158" t="s">
        <v>318</v>
      </c>
      <c r="C158" s="23">
        <v>4.0000000000000003E-5</v>
      </c>
      <c r="D158" s="23">
        <v>4.8999999999999998E-5</v>
      </c>
      <c r="E158" s="23">
        <v>5.1E-5</v>
      </c>
      <c r="F158" s="23">
        <v>3.4E-5</v>
      </c>
      <c r="G158" s="23">
        <v>2.9E-5</v>
      </c>
      <c r="H158" s="23">
        <v>2.0999999999999999E-5</v>
      </c>
      <c r="I158" s="23">
        <v>9.0000000000000002E-6</v>
      </c>
      <c r="J158" s="23">
        <v>8.0000000000000007E-5</v>
      </c>
      <c r="K158" s="23">
        <v>3.0000000000000001E-6</v>
      </c>
    </row>
    <row r="159" spans="1:11" ht="13.4" customHeight="1">
      <c r="A159" t="s">
        <v>95</v>
      </c>
      <c r="B159" t="s">
        <v>318</v>
      </c>
      <c r="C159" s="23">
        <v>1.9999999999999999E-6</v>
      </c>
      <c r="D159" s="23">
        <v>3.0000000000000001E-6</v>
      </c>
      <c r="E159" s="23">
        <v>1.9999999999999999E-6</v>
      </c>
      <c r="F159" s="23">
        <v>9.9999999999999995E-7</v>
      </c>
      <c r="G159" s="23">
        <v>6.0000000000000002E-6</v>
      </c>
      <c r="H159" s="23">
        <v>9.9999999999999995E-7</v>
      </c>
      <c r="I159" s="23">
        <v>0</v>
      </c>
      <c r="J159" s="23">
        <v>0</v>
      </c>
      <c r="K159" s="23">
        <v>0</v>
      </c>
    </row>
    <row r="160" spans="1:11" ht="13.4" customHeight="1">
      <c r="A160" t="s">
        <v>96</v>
      </c>
      <c r="B160" t="s">
        <v>318</v>
      </c>
      <c r="C160" s="23">
        <v>1.5899999999999999E-4</v>
      </c>
      <c r="D160" s="23">
        <v>1.55E-4</v>
      </c>
      <c r="E160" s="23">
        <v>1.2899999999999999E-4</v>
      </c>
      <c r="F160" s="23">
        <v>1.8599999999999999E-4</v>
      </c>
      <c r="G160" s="23">
        <v>1.1900000000000001E-4</v>
      </c>
      <c r="H160" s="23">
        <v>2.31E-4</v>
      </c>
      <c r="I160" s="23">
        <v>8.2000000000000001E-5</v>
      </c>
      <c r="J160" s="23">
        <v>8.0000000000000007E-5</v>
      </c>
      <c r="K160" s="23">
        <v>6.9999999999999999E-6</v>
      </c>
    </row>
    <row r="161" spans="1:11" ht="13.4" customHeight="1">
      <c r="A161" t="s">
        <v>97</v>
      </c>
      <c r="B161" t="s">
        <v>318</v>
      </c>
      <c r="C161" s="23">
        <v>2.0999999999999999E-5</v>
      </c>
      <c r="D161" s="23">
        <v>1.8E-5</v>
      </c>
      <c r="E161" s="23">
        <v>3.0000000000000001E-5</v>
      </c>
      <c r="F161" s="23">
        <v>2.4000000000000001E-5</v>
      </c>
      <c r="G161" s="23">
        <v>1.9000000000000001E-5</v>
      </c>
      <c r="H161" s="23">
        <v>1.4E-5</v>
      </c>
      <c r="I161" s="23">
        <v>1.2999999999999999E-5</v>
      </c>
      <c r="J161" s="23">
        <v>1.7E-5</v>
      </c>
      <c r="K161" s="23">
        <v>3.0000000000000001E-6</v>
      </c>
    </row>
    <row r="162" spans="1:11" ht="13.4" customHeight="1">
      <c r="A162" t="s">
        <v>98</v>
      </c>
      <c r="B162" t="s">
        <v>318</v>
      </c>
      <c r="C162" s="23">
        <v>5.5999999999999999E-5</v>
      </c>
      <c r="D162" s="23">
        <v>4.0000000000000003E-5</v>
      </c>
      <c r="E162" s="23">
        <v>8.2000000000000001E-5</v>
      </c>
      <c r="F162" s="23">
        <v>4.3999999999999999E-5</v>
      </c>
      <c r="G162" s="23">
        <v>4.6999999999999997E-5</v>
      </c>
      <c r="H162" s="23">
        <v>6.7999999999999999E-5</v>
      </c>
      <c r="I162" s="23">
        <v>2.8E-5</v>
      </c>
      <c r="J162" s="23">
        <v>0</v>
      </c>
      <c r="K162" s="23">
        <v>1.1E-4</v>
      </c>
    </row>
    <row r="163" spans="1:11" ht="13.4" customHeight="1">
      <c r="A163" t="s">
        <v>99</v>
      </c>
      <c r="B163" t="s">
        <v>317</v>
      </c>
      <c r="C163" s="23">
        <v>7.3999999999999996E-5</v>
      </c>
      <c r="D163" s="23">
        <v>5.0000000000000002E-5</v>
      </c>
      <c r="E163" s="23">
        <v>7.1000000000000005E-5</v>
      </c>
      <c r="F163" s="23">
        <v>1.1900000000000001E-4</v>
      </c>
      <c r="G163" s="23">
        <v>7.2999999999999999E-5</v>
      </c>
      <c r="H163" s="23">
        <v>6.4999999999999994E-5</v>
      </c>
      <c r="I163" s="23">
        <v>2.0699999999999999E-4</v>
      </c>
      <c r="J163" s="23">
        <v>1.0900000000000001E-4</v>
      </c>
      <c r="K163" s="23">
        <v>2.5000000000000001E-5</v>
      </c>
    </row>
    <row r="164" spans="1:11" ht="13.4" customHeight="1">
      <c r="A164" t="s">
        <v>100</v>
      </c>
      <c r="B164" t="s">
        <v>317</v>
      </c>
      <c r="C164" s="23">
        <v>3.8900000000000002E-4</v>
      </c>
      <c r="D164" s="23">
        <v>3.2400000000000001E-4</v>
      </c>
      <c r="E164" s="23">
        <v>4.57E-4</v>
      </c>
      <c r="F164" s="23">
        <v>4.8500000000000003E-4</v>
      </c>
      <c r="G164" s="23">
        <v>6.3599999999999996E-4</v>
      </c>
      <c r="H164" s="23">
        <v>2.1499999999999999E-4</v>
      </c>
      <c r="I164" s="23">
        <v>3.8699999999999997E-4</v>
      </c>
      <c r="J164" s="23">
        <v>3.8000000000000002E-4</v>
      </c>
      <c r="K164" s="23">
        <v>3.3199999999999999E-4</v>
      </c>
    </row>
    <row r="165" spans="1:11" ht="13.4" customHeight="1">
      <c r="A165" t="s">
        <v>101</v>
      </c>
      <c r="B165" t="s">
        <v>317</v>
      </c>
      <c r="C165" s="23">
        <v>4.0000000000000003E-5</v>
      </c>
      <c r="D165" s="23">
        <v>2.1999999999999999E-5</v>
      </c>
      <c r="E165" s="23">
        <v>5.5999999999999999E-5</v>
      </c>
      <c r="F165" s="23">
        <v>3.4999999999999997E-5</v>
      </c>
      <c r="G165" s="23">
        <v>5.1999999999999997E-5</v>
      </c>
      <c r="H165" s="23">
        <v>5.8999999999999998E-5</v>
      </c>
      <c r="I165" s="23">
        <v>3.6000000000000001E-5</v>
      </c>
      <c r="J165" s="23">
        <v>3.4E-5</v>
      </c>
      <c r="K165" s="23">
        <v>2.5999999999999998E-5</v>
      </c>
    </row>
    <row r="166" spans="1:11" ht="13.4" customHeight="1">
      <c r="A166" t="s">
        <v>102</v>
      </c>
      <c r="B166" t="s">
        <v>317</v>
      </c>
      <c r="C166" s="23">
        <v>1.7100000000000001E-4</v>
      </c>
      <c r="D166" s="23">
        <v>1.5200000000000001E-4</v>
      </c>
      <c r="E166" s="23">
        <v>1.9000000000000001E-4</v>
      </c>
      <c r="F166" s="23">
        <v>1.73E-4</v>
      </c>
      <c r="G166" s="23">
        <v>2.63E-4</v>
      </c>
      <c r="H166" s="23">
        <v>1.4999999999999999E-4</v>
      </c>
      <c r="I166" s="23">
        <v>1.75E-4</v>
      </c>
      <c r="J166" s="23">
        <v>4.8000000000000001E-5</v>
      </c>
      <c r="K166" s="23">
        <v>2.2699999999999999E-4</v>
      </c>
    </row>
    <row r="167" spans="1:11" ht="13.4" customHeight="1">
      <c r="A167" t="s">
        <v>103</v>
      </c>
      <c r="B167" t="s">
        <v>317</v>
      </c>
      <c r="C167" s="23">
        <v>7.1000000000000005E-5</v>
      </c>
      <c r="D167" s="23">
        <v>6.7000000000000002E-5</v>
      </c>
      <c r="E167" s="23">
        <v>7.2999999999999999E-5</v>
      </c>
      <c r="F167" s="23">
        <v>8.3999999999999995E-5</v>
      </c>
      <c r="G167" s="23">
        <v>1.16E-4</v>
      </c>
      <c r="H167" s="23">
        <v>5.1E-5</v>
      </c>
      <c r="I167" s="23">
        <v>4.8999999999999998E-5</v>
      </c>
      <c r="J167" s="23">
        <v>3.8999999999999999E-5</v>
      </c>
      <c r="K167" s="23">
        <v>4.1E-5</v>
      </c>
    </row>
    <row r="168" spans="1:11" ht="13.4" customHeight="1">
      <c r="A168" t="s">
        <v>104</v>
      </c>
      <c r="B168" t="s">
        <v>316</v>
      </c>
      <c r="C168" s="23">
        <v>5.7000000000000003E-5</v>
      </c>
      <c r="D168" s="23">
        <v>6.6000000000000005E-5</v>
      </c>
      <c r="E168" s="23">
        <v>6.7999999999999999E-5</v>
      </c>
      <c r="F168" s="23">
        <v>5.1E-5</v>
      </c>
      <c r="G168" s="23">
        <v>4.6999999999999997E-5</v>
      </c>
      <c r="H168" s="23">
        <v>3.1999999999999999E-5</v>
      </c>
      <c r="I168" s="23">
        <v>6.0999999999999999E-5</v>
      </c>
      <c r="J168" s="23">
        <v>2.9E-5</v>
      </c>
      <c r="K168" s="23">
        <v>6.7000000000000002E-5</v>
      </c>
    </row>
    <row r="169" spans="1:11" ht="13.4" customHeight="1">
      <c r="A169" t="s">
        <v>105</v>
      </c>
      <c r="B169" t="s">
        <v>316</v>
      </c>
      <c r="C169" s="23">
        <v>-2.0000000000000002E-5</v>
      </c>
      <c r="D169" s="23">
        <v>-2.1999999999999999E-5</v>
      </c>
      <c r="E169" s="23">
        <v>-2.1999999999999999E-5</v>
      </c>
      <c r="F169" s="23">
        <v>-1.9000000000000001E-5</v>
      </c>
      <c r="G169" s="23">
        <v>-1.9000000000000001E-5</v>
      </c>
      <c r="H169" s="23">
        <v>-1.1E-5</v>
      </c>
      <c r="I169" s="23">
        <v>-1.4E-5</v>
      </c>
      <c r="J169" s="23">
        <v>-1.5E-5</v>
      </c>
      <c r="K169" s="23">
        <v>-3.1000000000000001E-5</v>
      </c>
    </row>
    <row r="170" spans="1:11" ht="13.4" customHeight="1">
      <c r="A170" t="s">
        <v>106</v>
      </c>
      <c r="B170" t="s">
        <v>316</v>
      </c>
      <c r="C170" s="23">
        <v>4.0000000000000003E-5</v>
      </c>
      <c r="D170" s="23">
        <v>3.8999999999999999E-5</v>
      </c>
      <c r="E170" s="23">
        <v>4.0000000000000003E-5</v>
      </c>
      <c r="F170" s="23">
        <v>4.1999999999999998E-5</v>
      </c>
      <c r="G170" s="23">
        <v>3.8000000000000002E-5</v>
      </c>
      <c r="H170" s="23">
        <v>4.3000000000000002E-5</v>
      </c>
      <c r="I170" s="23">
        <v>2.8E-5</v>
      </c>
      <c r="J170" s="23">
        <v>4.0000000000000003E-5</v>
      </c>
      <c r="K170" s="23">
        <v>1.5999999999999999E-5</v>
      </c>
    </row>
    <row r="171" spans="1:11" ht="13.4" customHeight="1">
      <c r="A171" t="s">
        <v>107</v>
      </c>
      <c r="B171" t="s">
        <v>316</v>
      </c>
      <c r="C171" s="23">
        <v>8.1300000000000003E-4</v>
      </c>
      <c r="D171" s="23">
        <v>8.0900000000000004E-4</v>
      </c>
      <c r="E171" s="23">
        <v>8.7000000000000001E-4</v>
      </c>
      <c r="F171" s="23">
        <v>8.6200000000000003E-4</v>
      </c>
      <c r="G171" s="23">
        <v>8.9700000000000001E-4</v>
      </c>
      <c r="H171" s="23">
        <v>6.11E-4</v>
      </c>
      <c r="I171" s="23">
        <v>8.6399999999999997E-4</v>
      </c>
      <c r="J171" s="23">
        <v>8.8400000000000002E-4</v>
      </c>
      <c r="K171" s="23">
        <v>9.4300000000000004E-4</v>
      </c>
    </row>
    <row r="172" spans="1:11" ht="13.4" customHeight="1">
      <c r="A172" t="s">
        <v>108</v>
      </c>
      <c r="B172" t="s">
        <v>315</v>
      </c>
      <c r="C172" s="23">
        <v>1.2669999999999999E-3</v>
      </c>
      <c r="D172" s="23">
        <v>1.2650000000000001E-3</v>
      </c>
      <c r="E172" s="23">
        <v>1.4350000000000001E-3</v>
      </c>
      <c r="F172" s="23">
        <v>1.253E-3</v>
      </c>
      <c r="G172" s="23">
        <v>1.457E-3</v>
      </c>
      <c r="H172" s="23">
        <v>9.9200000000000004E-4</v>
      </c>
      <c r="I172" s="23">
        <v>1.4549999999999999E-3</v>
      </c>
      <c r="J172" s="23">
        <v>1.1169999999999999E-3</v>
      </c>
      <c r="K172" s="23">
        <v>9.1299999999999997E-4</v>
      </c>
    </row>
    <row r="173" spans="1:11" ht="13.4" customHeight="1">
      <c r="A173" t="s">
        <v>109</v>
      </c>
      <c r="B173" t="s">
        <v>314</v>
      </c>
      <c r="C173" s="23">
        <v>4.7399999999999997E-4</v>
      </c>
      <c r="D173" s="23">
        <v>5.0000000000000001E-4</v>
      </c>
      <c r="E173" s="23">
        <v>5.3200000000000003E-4</v>
      </c>
      <c r="F173" s="23">
        <v>4.66E-4</v>
      </c>
      <c r="G173" s="23">
        <v>5.4799999999999998E-4</v>
      </c>
      <c r="H173" s="23">
        <v>3.2499999999999999E-4</v>
      </c>
      <c r="I173" s="23">
        <v>5.22E-4</v>
      </c>
      <c r="J173" s="23">
        <v>3.7599999999999998E-4</v>
      </c>
      <c r="K173" s="23">
        <v>4.0700000000000003E-4</v>
      </c>
    </row>
    <row r="174" spans="1:11" ht="13.4" customHeight="1">
      <c r="A174" t="s">
        <v>110</v>
      </c>
      <c r="B174" t="s">
        <v>313</v>
      </c>
      <c r="C174" s="23">
        <v>3.0699999999999998E-4</v>
      </c>
      <c r="D174" s="23">
        <v>3.2200000000000002E-4</v>
      </c>
      <c r="E174" s="23">
        <v>2.3800000000000001E-4</v>
      </c>
      <c r="F174" s="23">
        <v>3.9399999999999998E-4</v>
      </c>
      <c r="G174" s="23">
        <v>3.6000000000000002E-4</v>
      </c>
      <c r="H174" s="23">
        <v>2.1900000000000001E-4</v>
      </c>
      <c r="I174" s="23">
        <v>4.64E-4</v>
      </c>
      <c r="J174" s="23">
        <v>7.1900000000000002E-4</v>
      </c>
      <c r="K174" s="23">
        <v>1.92E-4</v>
      </c>
    </row>
    <row r="175" spans="1:11" ht="13.4" customHeight="1">
      <c r="A175" t="s">
        <v>111</v>
      </c>
      <c r="B175" t="s">
        <v>313</v>
      </c>
      <c r="C175" s="23">
        <v>3.97E-4</v>
      </c>
      <c r="D175" s="23">
        <v>4.4299999999999998E-4</v>
      </c>
      <c r="E175" s="23">
        <v>3.7100000000000002E-4</v>
      </c>
      <c r="F175" s="23">
        <v>4.3100000000000001E-4</v>
      </c>
      <c r="G175" s="23">
        <v>4.6799999999999999E-4</v>
      </c>
      <c r="H175" s="23">
        <v>2.7900000000000001E-4</v>
      </c>
      <c r="I175" s="23">
        <v>4.0200000000000001E-4</v>
      </c>
      <c r="J175" s="23">
        <v>3.79E-4</v>
      </c>
      <c r="K175" s="23">
        <v>3.57E-4</v>
      </c>
    </row>
    <row r="176" spans="1:11" ht="13.4" customHeight="1">
      <c r="A176" t="s">
        <v>112</v>
      </c>
      <c r="B176" t="s">
        <v>312</v>
      </c>
      <c r="C176" s="23">
        <v>5.0000000000000001E-4</v>
      </c>
      <c r="D176" s="23">
        <v>4.8500000000000003E-4</v>
      </c>
      <c r="E176" s="23">
        <v>5.1999999999999995E-4</v>
      </c>
      <c r="F176" s="23">
        <v>5.5500000000000005E-4</v>
      </c>
      <c r="G176" s="23">
        <v>5.9400000000000002E-4</v>
      </c>
      <c r="H176" s="23">
        <v>4.2700000000000002E-4</v>
      </c>
      <c r="I176" s="23">
        <v>6.0599999999999998E-4</v>
      </c>
      <c r="J176" s="23">
        <v>3.7199999999999999E-4</v>
      </c>
      <c r="K176" s="23">
        <v>2.8200000000000002E-4</v>
      </c>
    </row>
    <row r="177" spans="1:11" ht="13.4" customHeight="1">
      <c r="A177" t="s">
        <v>113</v>
      </c>
      <c r="B177" t="s">
        <v>312</v>
      </c>
      <c r="C177" s="23">
        <v>2.1100000000000001E-4</v>
      </c>
      <c r="D177" s="23">
        <v>2.1499999999999999E-4</v>
      </c>
      <c r="E177" s="23">
        <v>1.6200000000000001E-4</v>
      </c>
      <c r="F177" s="23">
        <v>2.2800000000000001E-4</v>
      </c>
      <c r="G177" s="23">
        <v>6.2000000000000003E-5</v>
      </c>
      <c r="H177" s="23">
        <v>3.6699999999999998E-4</v>
      </c>
      <c r="I177" s="23">
        <v>4.6999999999999997E-5</v>
      </c>
      <c r="J177" s="23">
        <v>5.1999999999999997E-5</v>
      </c>
      <c r="K177" s="23">
        <v>3.6000000000000001E-5</v>
      </c>
    </row>
    <row r="178" spans="1:11" ht="13.4" customHeight="1">
      <c r="A178" t="s">
        <v>114</v>
      </c>
      <c r="B178" t="s">
        <v>312</v>
      </c>
      <c r="C178" s="23">
        <v>1.0399999999999999E-4</v>
      </c>
      <c r="D178" s="23">
        <v>9.3999999999999994E-5</v>
      </c>
      <c r="E178" s="23">
        <v>7.2999999999999999E-5</v>
      </c>
      <c r="F178" s="23">
        <v>1.25E-4</v>
      </c>
      <c r="G178" s="23">
        <v>1.46E-4</v>
      </c>
      <c r="H178" s="23">
        <v>1.0900000000000001E-4</v>
      </c>
      <c r="I178" s="23">
        <v>3.4299999999999999E-4</v>
      </c>
      <c r="J178" s="23">
        <v>2.1499999999999999E-4</v>
      </c>
      <c r="K178" s="23">
        <v>1.4E-5</v>
      </c>
    </row>
    <row r="179" spans="1:11" ht="13.4" customHeight="1">
      <c r="A179" t="s">
        <v>115</v>
      </c>
      <c r="B179" t="s">
        <v>312</v>
      </c>
      <c r="C179" s="23">
        <v>1.03E-4</v>
      </c>
      <c r="D179" s="23">
        <v>1.2999999999999999E-4</v>
      </c>
      <c r="E179" s="23">
        <v>7.7000000000000001E-5</v>
      </c>
      <c r="F179" s="23">
        <v>1.21E-4</v>
      </c>
      <c r="G179" s="23">
        <v>8.1000000000000004E-5</v>
      </c>
      <c r="H179" s="23">
        <v>8.2000000000000001E-5</v>
      </c>
      <c r="I179" s="23">
        <v>4.3000000000000002E-5</v>
      </c>
      <c r="J179" s="23">
        <v>1.64E-4</v>
      </c>
      <c r="K179" s="23">
        <v>3.1999999999999999E-5</v>
      </c>
    </row>
    <row r="180" spans="1:11" ht="13.4" customHeight="1">
      <c r="A180" t="s">
        <v>116</v>
      </c>
      <c r="B180" t="s">
        <v>312</v>
      </c>
      <c r="C180" s="23">
        <v>1.26E-4</v>
      </c>
      <c r="D180" s="23">
        <v>1.3899999999999999E-4</v>
      </c>
      <c r="E180" s="23">
        <v>1.65E-4</v>
      </c>
      <c r="F180" s="23">
        <v>1.1400000000000001E-4</v>
      </c>
      <c r="G180" s="23">
        <v>1.0900000000000001E-4</v>
      </c>
      <c r="H180" s="23">
        <v>7.2999999999999999E-5</v>
      </c>
      <c r="I180" s="23">
        <v>1.2799999999999999E-4</v>
      </c>
      <c r="J180" s="23">
        <v>5.5000000000000002E-5</v>
      </c>
      <c r="K180" s="23">
        <v>7.7999999999999999E-5</v>
      </c>
    </row>
    <row r="181" spans="1:11" ht="13.4" customHeight="1">
      <c r="A181" t="s">
        <v>117</v>
      </c>
      <c r="B181" t="s">
        <v>312</v>
      </c>
      <c r="C181" s="23">
        <v>5.9299999999999999E-4</v>
      </c>
      <c r="D181" s="23">
        <v>6.6600000000000003E-4</v>
      </c>
      <c r="E181" s="23">
        <v>6.3400000000000001E-4</v>
      </c>
      <c r="F181" s="23">
        <v>6.5200000000000002E-4</v>
      </c>
      <c r="G181" s="23">
        <v>4.4299999999999998E-4</v>
      </c>
      <c r="H181" s="23">
        <v>4.3899999999999999E-4</v>
      </c>
      <c r="I181" s="23">
        <v>3.5300000000000002E-4</v>
      </c>
      <c r="J181" s="23">
        <v>4.7699999999999999E-4</v>
      </c>
      <c r="K181" s="23">
        <v>2.2599999999999999E-4</v>
      </c>
    </row>
    <row r="182" spans="1:11" ht="13.4" customHeight="1">
      <c r="A182" t="s">
        <v>118</v>
      </c>
      <c r="B182" t="s">
        <v>311</v>
      </c>
      <c r="C182" s="23">
        <v>9.7E-5</v>
      </c>
      <c r="D182" s="23">
        <v>1.5699999999999999E-4</v>
      </c>
      <c r="E182" s="23">
        <v>1.0399999999999999E-4</v>
      </c>
      <c r="F182" s="23">
        <v>4.6E-5</v>
      </c>
      <c r="G182" s="23">
        <v>5.0000000000000002E-5</v>
      </c>
      <c r="H182" s="23">
        <v>2.9E-5</v>
      </c>
      <c r="I182" s="23">
        <v>1.3200000000000001E-4</v>
      </c>
      <c r="J182" s="23">
        <v>1.0000000000000001E-5</v>
      </c>
      <c r="K182" s="23">
        <v>1.75E-4</v>
      </c>
    </row>
    <row r="183" spans="1:11" ht="13.4" customHeight="1">
      <c r="A183" t="s">
        <v>119</v>
      </c>
      <c r="B183" t="s">
        <v>311</v>
      </c>
      <c r="C183" s="23">
        <v>3.8000000000000002E-5</v>
      </c>
      <c r="D183" s="23">
        <v>5.8999999999999998E-5</v>
      </c>
      <c r="E183" s="23">
        <v>3.8999999999999999E-5</v>
      </c>
      <c r="F183" s="23">
        <v>3.0000000000000001E-5</v>
      </c>
      <c r="G183" s="23">
        <v>3.4E-5</v>
      </c>
      <c r="H183" s="23">
        <v>1.0000000000000001E-5</v>
      </c>
      <c r="I183" s="23">
        <v>2.3E-5</v>
      </c>
      <c r="J183" s="23">
        <v>1.9000000000000001E-5</v>
      </c>
      <c r="K183" s="23">
        <v>1.4E-5</v>
      </c>
    </row>
    <row r="184" spans="1:11" ht="13.4" customHeight="1">
      <c r="A184" t="s">
        <v>120</v>
      </c>
      <c r="B184" t="s">
        <v>311</v>
      </c>
      <c r="C184" s="23">
        <v>6.0000000000000002E-5</v>
      </c>
      <c r="D184" s="23">
        <v>1.02E-4</v>
      </c>
      <c r="E184" s="23">
        <v>4.3000000000000002E-5</v>
      </c>
      <c r="F184" s="23">
        <v>3.3000000000000003E-5</v>
      </c>
      <c r="G184" s="23">
        <v>4.6999999999999997E-5</v>
      </c>
      <c r="H184" s="23">
        <v>3.6000000000000001E-5</v>
      </c>
      <c r="I184" s="23">
        <v>9.5000000000000005E-5</v>
      </c>
      <c r="J184" s="23">
        <v>3.1000000000000001E-5</v>
      </c>
      <c r="K184" s="23">
        <v>6.4999999999999994E-5</v>
      </c>
    </row>
    <row r="185" spans="1:11" ht="13.4" customHeight="1">
      <c r="A185" t="s">
        <v>121</v>
      </c>
      <c r="B185" t="s">
        <v>311</v>
      </c>
      <c r="C185" s="23">
        <v>1.4999999999999999E-4</v>
      </c>
      <c r="D185" s="23">
        <v>2.34E-4</v>
      </c>
      <c r="E185" s="23">
        <v>1.56E-4</v>
      </c>
      <c r="F185" s="23">
        <v>8.8999999999999995E-5</v>
      </c>
      <c r="G185" s="23">
        <v>1.15E-4</v>
      </c>
      <c r="H185" s="23">
        <v>6.0000000000000002E-5</v>
      </c>
      <c r="I185" s="23">
        <v>1.55E-4</v>
      </c>
      <c r="J185" s="23">
        <v>1.5E-5</v>
      </c>
      <c r="K185" s="23">
        <v>1.92E-4</v>
      </c>
    </row>
    <row r="186" spans="1:11" ht="13.4" customHeight="1">
      <c r="A186" t="s">
        <v>122</v>
      </c>
      <c r="B186" t="s">
        <v>311</v>
      </c>
      <c r="C186" s="23">
        <v>2.8299999999999999E-4</v>
      </c>
      <c r="D186" s="23">
        <v>3.3E-4</v>
      </c>
      <c r="E186" s="23">
        <v>4.4099999999999999E-4</v>
      </c>
      <c r="F186" s="23">
        <v>1.4899999999999999E-4</v>
      </c>
      <c r="G186" s="23">
        <v>2.5799999999999998E-4</v>
      </c>
      <c r="H186" s="23">
        <v>1.06E-4</v>
      </c>
      <c r="I186" s="23">
        <v>4.0200000000000001E-4</v>
      </c>
      <c r="J186" s="23">
        <v>4.8000000000000001E-5</v>
      </c>
      <c r="K186" s="23">
        <v>3.6699999999999998E-4</v>
      </c>
    </row>
    <row r="187" spans="1:11" ht="13.4" customHeight="1">
      <c r="A187" t="s">
        <v>123</v>
      </c>
      <c r="B187" t="s">
        <v>311</v>
      </c>
      <c r="C187" s="23">
        <v>2.3E-5</v>
      </c>
      <c r="D187" s="23">
        <v>1.5E-5</v>
      </c>
      <c r="E187" s="23">
        <v>2.5999999999999998E-5</v>
      </c>
      <c r="F187" s="23">
        <v>2.0000000000000002E-5</v>
      </c>
      <c r="G187" s="23">
        <v>2.1999999999999999E-5</v>
      </c>
      <c r="H187" s="23">
        <v>1.2E-5</v>
      </c>
      <c r="I187" s="23">
        <v>1.03E-4</v>
      </c>
      <c r="J187" s="23">
        <v>1.2999999999999999E-5</v>
      </c>
      <c r="K187" s="23">
        <v>1.94E-4</v>
      </c>
    </row>
    <row r="188" spans="1:11" ht="13.4" customHeight="1">
      <c r="A188" t="s">
        <v>124</v>
      </c>
      <c r="B188" t="s">
        <v>310</v>
      </c>
      <c r="C188" s="23">
        <v>1.4679999999999999E-3</v>
      </c>
      <c r="D188" s="23">
        <v>1.954E-3</v>
      </c>
      <c r="E188" s="23">
        <v>1.8940000000000001E-3</v>
      </c>
      <c r="F188" s="23">
        <v>9.3000000000000005E-4</v>
      </c>
      <c r="G188" s="23">
        <v>1.4469999999999999E-3</v>
      </c>
      <c r="H188" s="23">
        <v>7.1400000000000001E-4</v>
      </c>
      <c r="I188" s="23">
        <v>1.0059999999999999E-3</v>
      </c>
      <c r="J188" s="23">
        <v>4.8000000000000001E-4</v>
      </c>
      <c r="K188" s="23">
        <v>4.46E-4</v>
      </c>
    </row>
    <row r="189" spans="1:11" ht="13.4" customHeight="1">
      <c r="A189" t="s">
        <v>125</v>
      </c>
      <c r="B189" t="s">
        <v>310</v>
      </c>
      <c r="C189" s="23">
        <v>1.3300000000000001E-4</v>
      </c>
      <c r="D189" s="23">
        <v>1.6200000000000001E-4</v>
      </c>
      <c r="E189" s="23">
        <v>1.5200000000000001E-4</v>
      </c>
      <c r="F189" s="23">
        <v>1.3100000000000001E-4</v>
      </c>
      <c r="G189" s="23">
        <v>1.1900000000000001E-4</v>
      </c>
      <c r="H189" s="23">
        <v>6.7999999999999999E-5</v>
      </c>
      <c r="I189" s="23">
        <v>9.6000000000000002E-5</v>
      </c>
      <c r="J189" s="23">
        <v>5.1999999999999997E-5</v>
      </c>
      <c r="K189" s="23">
        <v>6.8999999999999997E-5</v>
      </c>
    </row>
    <row r="190" spans="1:11" ht="13.4" customHeight="1">
      <c r="A190" t="s">
        <v>126</v>
      </c>
      <c r="B190" t="s">
        <v>310</v>
      </c>
      <c r="C190" s="23">
        <v>5.2300000000000003E-4</v>
      </c>
      <c r="D190" s="23">
        <v>7.4299999999999995E-4</v>
      </c>
      <c r="E190" s="23">
        <v>5.44E-4</v>
      </c>
      <c r="F190" s="23">
        <v>4.2700000000000002E-4</v>
      </c>
      <c r="G190" s="23">
        <v>3.4600000000000001E-4</v>
      </c>
      <c r="H190" s="23">
        <v>2.7999999999999998E-4</v>
      </c>
      <c r="I190" s="23">
        <v>3.0899999999999998E-4</v>
      </c>
      <c r="J190" s="23">
        <v>1.5799999999999999E-4</v>
      </c>
      <c r="K190" s="23">
        <v>3.86E-4</v>
      </c>
    </row>
    <row r="191" spans="1:11" ht="13.4" customHeight="1">
      <c r="A191" t="s">
        <v>127</v>
      </c>
      <c r="B191" t="s">
        <v>309</v>
      </c>
      <c r="C191" s="23">
        <v>1.8900000000000001E-4</v>
      </c>
      <c r="D191" s="23">
        <v>2.22E-4</v>
      </c>
      <c r="E191" s="23">
        <v>1.66E-4</v>
      </c>
      <c r="F191" s="23">
        <v>2.3800000000000001E-4</v>
      </c>
      <c r="G191" s="23">
        <v>1.21E-4</v>
      </c>
      <c r="H191" s="23">
        <v>1.5300000000000001E-4</v>
      </c>
      <c r="I191" s="23">
        <v>8.7999999999999998E-5</v>
      </c>
      <c r="J191" s="23">
        <v>1.06E-4</v>
      </c>
      <c r="K191" s="23">
        <v>5.3999999999999998E-5</v>
      </c>
    </row>
    <row r="192" spans="1:11" ht="13.4" customHeight="1">
      <c r="A192" t="s">
        <v>128</v>
      </c>
      <c r="B192" t="s">
        <v>309</v>
      </c>
      <c r="C192" s="23">
        <v>1.232E-3</v>
      </c>
      <c r="D192" s="23">
        <v>1.3159999999999999E-3</v>
      </c>
      <c r="E192" s="23">
        <v>1.3420000000000001E-3</v>
      </c>
      <c r="F192" s="23">
        <v>1.2210000000000001E-3</v>
      </c>
      <c r="G192" s="23">
        <v>1.4469999999999999E-3</v>
      </c>
      <c r="H192" s="23">
        <v>8.3199999999999995E-4</v>
      </c>
      <c r="I192" s="23">
        <v>1.3780000000000001E-3</v>
      </c>
      <c r="J192" s="23">
        <v>1.0480000000000001E-3</v>
      </c>
      <c r="K192" s="23">
        <v>1.093E-3</v>
      </c>
    </row>
    <row r="193" spans="1:11" ht="13.4" customHeight="1">
      <c r="A193" t="s">
        <v>129</v>
      </c>
      <c r="B193" t="s">
        <v>309</v>
      </c>
      <c r="C193" s="23">
        <v>6.1499999999999999E-4</v>
      </c>
      <c r="D193" s="23">
        <v>9.6100000000000005E-4</v>
      </c>
      <c r="E193" s="23">
        <v>6.4099999999999997E-4</v>
      </c>
      <c r="F193" s="23">
        <v>5.1000000000000004E-4</v>
      </c>
      <c r="G193" s="23">
        <v>2.5799999999999998E-4</v>
      </c>
      <c r="H193" s="23">
        <v>2.32E-4</v>
      </c>
      <c r="I193" s="23">
        <v>1.5899999999999999E-4</v>
      </c>
      <c r="J193" s="23">
        <v>1.26E-4</v>
      </c>
      <c r="K193" s="23">
        <v>2.9100000000000003E-4</v>
      </c>
    </row>
    <row r="194" spans="1:11" ht="13.4" customHeight="1">
      <c r="A194" t="s">
        <v>130</v>
      </c>
      <c r="B194" t="s">
        <v>308</v>
      </c>
      <c r="C194" s="23">
        <v>1.4940000000000001E-3</v>
      </c>
      <c r="D194" s="23">
        <v>1.6930000000000001E-3</v>
      </c>
      <c r="E194" s="23">
        <v>1.676E-3</v>
      </c>
      <c r="F194" s="23">
        <v>1.322E-3</v>
      </c>
      <c r="G194" s="23">
        <v>1.17E-3</v>
      </c>
      <c r="H194" s="23">
        <v>1.199E-3</v>
      </c>
      <c r="I194" s="23">
        <v>7.7300000000000003E-4</v>
      </c>
      <c r="J194" s="23">
        <v>1.1119999999999999E-3</v>
      </c>
      <c r="K194" s="23">
        <v>1.7570000000000001E-3</v>
      </c>
    </row>
    <row r="195" spans="1:11" ht="13.4" customHeight="1">
      <c r="A195" t="s">
        <v>131</v>
      </c>
      <c r="B195" t="s">
        <v>308</v>
      </c>
      <c r="C195" s="23">
        <v>4.2200000000000001E-4</v>
      </c>
      <c r="D195" s="23">
        <v>5.8900000000000001E-4</v>
      </c>
      <c r="E195" s="23">
        <v>5.2800000000000004E-4</v>
      </c>
      <c r="F195" s="23">
        <v>2.6600000000000001E-4</v>
      </c>
      <c r="G195" s="23">
        <v>2.4600000000000002E-4</v>
      </c>
      <c r="H195" s="23">
        <v>1.65E-4</v>
      </c>
      <c r="I195" s="23">
        <v>9.1000000000000003E-5</v>
      </c>
      <c r="J195" s="23">
        <v>1.9900000000000001E-4</v>
      </c>
      <c r="K195" s="23">
        <v>8.2899999999999998E-4</v>
      </c>
    </row>
    <row r="196" spans="1:11" ht="13.4" customHeight="1">
      <c r="A196" t="s">
        <v>132</v>
      </c>
      <c r="B196" t="s">
        <v>307</v>
      </c>
      <c r="C196" s="23">
        <v>9.7499999999999996E-4</v>
      </c>
      <c r="D196" s="23">
        <v>1.209E-3</v>
      </c>
      <c r="E196" s="23">
        <v>1.083E-3</v>
      </c>
      <c r="F196" s="23">
        <v>8.7799999999999998E-4</v>
      </c>
      <c r="G196" s="23">
        <v>7.7800000000000005E-4</v>
      </c>
      <c r="H196" s="23">
        <v>5.9900000000000003E-4</v>
      </c>
      <c r="I196" s="23">
        <v>4.8799999999999999E-4</v>
      </c>
      <c r="J196" s="23">
        <v>5.1199999999999998E-4</v>
      </c>
      <c r="K196" s="23">
        <v>9.2599999999999996E-4</v>
      </c>
    </row>
    <row r="197" spans="1:11" ht="13.4" customHeight="1">
      <c r="A197" t="s">
        <v>133</v>
      </c>
      <c r="B197" t="s">
        <v>307</v>
      </c>
      <c r="C197" s="23">
        <v>1.5799999999999999E-4</v>
      </c>
      <c r="D197" s="23">
        <v>1.7899999999999999E-4</v>
      </c>
      <c r="E197" s="23">
        <v>1.9900000000000001E-4</v>
      </c>
      <c r="F197" s="23">
        <v>1.21E-4</v>
      </c>
      <c r="G197" s="23">
        <v>1.6799999999999999E-4</v>
      </c>
      <c r="H197" s="23">
        <v>1.06E-4</v>
      </c>
      <c r="I197" s="23">
        <v>8.7000000000000001E-5</v>
      </c>
      <c r="J197" s="23">
        <v>1.1E-4</v>
      </c>
      <c r="K197" s="23">
        <v>1.4899999999999999E-4</v>
      </c>
    </row>
    <row r="198" spans="1:11" ht="13.4" customHeight="1">
      <c r="A198" t="s">
        <v>134</v>
      </c>
      <c r="B198" t="s">
        <v>306</v>
      </c>
      <c r="C198" s="23">
        <v>8.8699999999999998E-4</v>
      </c>
      <c r="D198" s="23">
        <v>7.5100000000000004E-4</v>
      </c>
      <c r="E198" s="23">
        <v>8.5099999999999998E-4</v>
      </c>
      <c r="F198" s="23">
        <v>8.1599999999999999E-4</v>
      </c>
      <c r="G198" s="23">
        <v>9.1100000000000003E-4</v>
      </c>
      <c r="H198" s="23">
        <v>5.3899999999999998E-4</v>
      </c>
      <c r="I198" s="23">
        <v>1.333E-3</v>
      </c>
      <c r="J198" s="23">
        <v>1.743E-3</v>
      </c>
      <c r="K198" s="23">
        <v>5.9329999999999999E-3</v>
      </c>
    </row>
    <row r="199" spans="1:11" ht="13.4" customHeight="1">
      <c r="A199" t="s">
        <v>135</v>
      </c>
      <c r="B199" t="s">
        <v>306</v>
      </c>
      <c r="C199" s="23">
        <v>2.8800000000000001E-4</v>
      </c>
      <c r="D199" s="23">
        <v>2.5300000000000002E-4</v>
      </c>
      <c r="E199" s="23">
        <v>2.8600000000000001E-4</v>
      </c>
      <c r="F199" s="23">
        <v>2.8800000000000001E-4</v>
      </c>
      <c r="G199" s="23">
        <v>3.5799999999999997E-4</v>
      </c>
      <c r="H199" s="23">
        <v>1.95E-4</v>
      </c>
      <c r="I199" s="23">
        <v>3.86E-4</v>
      </c>
      <c r="J199" s="23">
        <v>5.2899999999999996E-4</v>
      </c>
      <c r="K199" s="23">
        <v>1.178E-3</v>
      </c>
    </row>
    <row r="200" spans="1:11" ht="13.4" customHeight="1">
      <c r="A200" t="s">
        <v>136</v>
      </c>
      <c r="B200" t="s">
        <v>306</v>
      </c>
      <c r="C200" s="23">
        <v>3.1300000000000002E-4</v>
      </c>
      <c r="D200" s="23">
        <v>2.5999999999999998E-4</v>
      </c>
      <c r="E200" s="23">
        <v>3.5100000000000002E-4</v>
      </c>
      <c r="F200" s="23">
        <v>3.1799999999999998E-4</v>
      </c>
      <c r="G200" s="23">
        <v>3.57E-4</v>
      </c>
      <c r="H200" s="23">
        <v>2.7799999999999998E-4</v>
      </c>
      <c r="I200" s="23">
        <v>3.8200000000000002E-4</v>
      </c>
      <c r="J200" s="23">
        <v>5.8200000000000005E-4</v>
      </c>
      <c r="K200" s="23">
        <v>5.6999999999999998E-4</v>
      </c>
    </row>
    <row r="201" spans="1:11" ht="13.4" customHeight="1">
      <c r="A201" t="s">
        <v>137</v>
      </c>
      <c r="B201" t="s">
        <v>305</v>
      </c>
      <c r="C201" s="23">
        <v>6.9899999999999997E-4</v>
      </c>
      <c r="D201" s="23">
        <v>6.87E-4</v>
      </c>
      <c r="E201" s="23">
        <v>7.0100000000000002E-4</v>
      </c>
      <c r="F201" s="23">
        <v>7.6800000000000002E-4</v>
      </c>
      <c r="G201" s="23">
        <v>9.2900000000000003E-4</v>
      </c>
      <c r="H201" s="23">
        <v>5.2300000000000003E-4</v>
      </c>
      <c r="I201" s="23">
        <v>9.0700000000000004E-4</v>
      </c>
      <c r="J201" s="23">
        <v>8.7200000000000005E-4</v>
      </c>
      <c r="K201" s="23">
        <v>6.2E-4</v>
      </c>
    </row>
    <row r="202" spans="1:11" ht="13.4" customHeight="1">
      <c r="A202" t="s">
        <v>138</v>
      </c>
      <c r="B202" t="s">
        <v>305</v>
      </c>
      <c r="C202" s="23">
        <v>8.4400000000000002E-4</v>
      </c>
      <c r="D202" s="23">
        <v>8.5499999999999997E-4</v>
      </c>
      <c r="E202" s="23">
        <v>9.7799999999999992E-4</v>
      </c>
      <c r="F202" s="23">
        <v>7.7800000000000005E-4</v>
      </c>
      <c r="G202" s="23">
        <v>1.06E-3</v>
      </c>
      <c r="H202" s="23">
        <v>5.1500000000000005E-4</v>
      </c>
      <c r="I202" s="23">
        <v>1.005E-3</v>
      </c>
      <c r="J202" s="23">
        <v>6.87E-4</v>
      </c>
      <c r="K202" s="23">
        <v>1.575E-3</v>
      </c>
    </row>
    <row r="203" spans="1:11" ht="13.4" customHeight="1">
      <c r="A203" t="s">
        <v>139</v>
      </c>
      <c r="B203" t="s">
        <v>304</v>
      </c>
      <c r="C203" s="23">
        <v>8.3999999999999995E-5</v>
      </c>
      <c r="D203" s="23">
        <v>8.0000000000000007E-5</v>
      </c>
      <c r="E203" s="23">
        <v>9.5000000000000005E-5</v>
      </c>
      <c r="F203" s="23">
        <v>8.3999999999999995E-5</v>
      </c>
      <c r="G203" s="23">
        <v>1.05E-4</v>
      </c>
      <c r="H203" s="23">
        <v>6.0000000000000002E-5</v>
      </c>
      <c r="I203" s="23">
        <v>7.1000000000000005E-5</v>
      </c>
      <c r="J203" s="23">
        <v>9.6000000000000002E-5</v>
      </c>
      <c r="K203" s="23">
        <v>1.2E-4</v>
      </c>
    </row>
    <row r="204" spans="1:11" ht="13.4" customHeight="1">
      <c r="A204" t="s">
        <v>140</v>
      </c>
      <c r="B204" t="s">
        <v>304</v>
      </c>
      <c r="C204" s="23">
        <v>9.68E-4</v>
      </c>
      <c r="D204" s="23">
        <v>8.3799999999999999E-4</v>
      </c>
      <c r="E204" s="23">
        <v>1.023E-3</v>
      </c>
      <c r="F204" s="23">
        <v>1.0950000000000001E-3</v>
      </c>
      <c r="G204" s="23">
        <v>1.3259999999999999E-3</v>
      </c>
      <c r="H204" s="23">
        <v>7.4600000000000003E-4</v>
      </c>
      <c r="I204" s="23">
        <v>1.4940000000000001E-3</v>
      </c>
      <c r="J204" s="23">
        <v>1.1609999999999999E-3</v>
      </c>
      <c r="K204" s="23">
        <v>1.297E-3</v>
      </c>
    </row>
    <row r="205" spans="1:11" ht="13.4" customHeight="1">
      <c r="A205" t="s">
        <v>141</v>
      </c>
      <c r="B205" t="s">
        <v>304</v>
      </c>
      <c r="C205" s="23">
        <v>8.4999999999999995E-4</v>
      </c>
      <c r="D205" s="23">
        <v>8.1099999999999998E-4</v>
      </c>
      <c r="E205" s="23">
        <v>9.2500000000000004E-4</v>
      </c>
      <c r="F205" s="23">
        <v>8.3799999999999999E-4</v>
      </c>
      <c r="G205" s="23">
        <v>1.2520000000000001E-3</v>
      </c>
      <c r="H205" s="23">
        <v>5.8299999999999997E-4</v>
      </c>
      <c r="I205" s="23">
        <v>1.6260000000000001E-3</v>
      </c>
      <c r="J205" s="23">
        <v>8.2399999999999997E-4</v>
      </c>
      <c r="K205" s="23">
        <v>9.59E-4</v>
      </c>
    </row>
    <row r="206" spans="1:11" ht="13.4" customHeight="1">
      <c r="A206" t="s">
        <v>142</v>
      </c>
      <c r="B206" t="s">
        <v>303</v>
      </c>
      <c r="C206" s="23">
        <v>6.7000000000000002E-5</v>
      </c>
      <c r="D206" s="23">
        <v>8.1000000000000004E-5</v>
      </c>
      <c r="E206" s="23">
        <v>8.6000000000000003E-5</v>
      </c>
      <c r="F206" s="23">
        <v>4.3999999999999999E-5</v>
      </c>
      <c r="G206" s="23">
        <v>4.6999999999999997E-5</v>
      </c>
      <c r="H206" s="23">
        <v>2.6999999999999999E-5</v>
      </c>
      <c r="I206" s="23">
        <v>1.21E-4</v>
      </c>
      <c r="J206" s="23">
        <v>1.4100000000000001E-4</v>
      </c>
      <c r="K206" s="23">
        <v>1.1900000000000001E-4</v>
      </c>
    </row>
    <row r="207" spans="1:11" ht="13.4" customHeight="1">
      <c r="A207" t="s">
        <v>143</v>
      </c>
      <c r="B207" t="s">
        <v>303</v>
      </c>
      <c r="C207" s="23">
        <v>8.2000000000000001E-5</v>
      </c>
      <c r="D207" s="23">
        <v>6.9999999999999994E-5</v>
      </c>
      <c r="E207" s="23">
        <v>1.21E-4</v>
      </c>
      <c r="F207" s="23">
        <v>8.2999999999999998E-5</v>
      </c>
      <c r="G207" s="23">
        <v>7.7999999999999999E-5</v>
      </c>
      <c r="H207" s="23">
        <v>4.8000000000000001E-5</v>
      </c>
      <c r="I207" s="23">
        <v>7.1000000000000005E-5</v>
      </c>
      <c r="J207" s="23">
        <v>6.7000000000000002E-5</v>
      </c>
      <c r="K207" s="23">
        <v>6.9999999999999994E-5</v>
      </c>
    </row>
    <row r="208" spans="1:11" ht="13.4" customHeight="1">
      <c r="A208" t="s">
        <v>144</v>
      </c>
      <c r="B208" t="s">
        <v>303</v>
      </c>
      <c r="C208" s="23">
        <v>4.0000000000000003E-5</v>
      </c>
      <c r="D208" s="23">
        <v>3.6000000000000001E-5</v>
      </c>
      <c r="E208" s="23">
        <v>5.3000000000000001E-5</v>
      </c>
      <c r="F208" s="23">
        <v>4.3000000000000002E-5</v>
      </c>
      <c r="G208" s="23">
        <v>2.3E-5</v>
      </c>
      <c r="H208" s="23">
        <v>3.1999999999999999E-5</v>
      </c>
      <c r="I208" s="23">
        <v>4.1E-5</v>
      </c>
      <c r="J208" s="23">
        <v>9.0000000000000006E-5</v>
      </c>
      <c r="K208" s="23">
        <v>6.9999999999999999E-6</v>
      </c>
    </row>
    <row r="209" spans="1:11" ht="13.4" customHeight="1">
      <c r="A209" t="s">
        <v>145</v>
      </c>
      <c r="B209" t="s">
        <v>302</v>
      </c>
      <c r="C209" s="23">
        <v>1.2300000000000001E-4</v>
      </c>
      <c r="D209" s="23">
        <v>1.21E-4</v>
      </c>
      <c r="E209" s="23">
        <v>1.2899999999999999E-4</v>
      </c>
      <c r="F209" s="23">
        <v>1.34E-4</v>
      </c>
      <c r="G209" s="23">
        <v>1.4200000000000001E-4</v>
      </c>
      <c r="H209" s="23">
        <v>1.02E-4</v>
      </c>
      <c r="I209" s="23">
        <v>1.11E-4</v>
      </c>
      <c r="J209" s="23">
        <v>1.13E-4</v>
      </c>
      <c r="K209" s="23">
        <v>9.6000000000000002E-5</v>
      </c>
    </row>
    <row r="210" spans="1:11" ht="13.4" customHeight="1">
      <c r="A210" t="s">
        <v>146</v>
      </c>
      <c r="B210" t="s">
        <v>302</v>
      </c>
      <c r="C210" s="23">
        <v>1.2799999999999999E-4</v>
      </c>
      <c r="D210" s="23">
        <v>1.21E-4</v>
      </c>
      <c r="E210" s="23">
        <v>1.1E-4</v>
      </c>
      <c r="F210" s="23">
        <v>1.55E-4</v>
      </c>
      <c r="G210" s="23">
        <v>1.25E-4</v>
      </c>
      <c r="H210" s="23">
        <v>1.4300000000000001E-4</v>
      </c>
      <c r="I210" s="23">
        <v>1.02E-4</v>
      </c>
      <c r="J210" s="23">
        <v>1.5200000000000001E-4</v>
      </c>
      <c r="K210" s="23">
        <v>7.1000000000000005E-5</v>
      </c>
    </row>
    <row r="211" spans="1:11" ht="13.4" customHeight="1">
      <c r="A211" t="s">
        <v>147</v>
      </c>
      <c r="B211" t="s">
        <v>302</v>
      </c>
      <c r="C211" s="23">
        <v>7.4999999999999993E-5</v>
      </c>
      <c r="D211" s="23">
        <v>6.0000000000000002E-5</v>
      </c>
      <c r="E211" s="23">
        <v>7.6000000000000004E-5</v>
      </c>
      <c r="F211" s="23">
        <v>9.2E-5</v>
      </c>
      <c r="G211" s="23">
        <v>1.12E-4</v>
      </c>
      <c r="H211" s="23">
        <v>6.9999999999999994E-5</v>
      </c>
      <c r="I211" s="23">
        <v>1.02E-4</v>
      </c>
      <c r="J211" s="23">
        <v>6.0999999999999999E-5</v>
      </c>
      <c r="K211" s="23">
        <v>7.7000000000000001E-5</v>
      </c>
    </row>
    <row r="212" spans="1:11" ht="13.4" customHeight="1">
      <c r="A212" t="s">
        <v>148</v>
      </c>
      <c r="B212" t="s">
        <v>302</v>
      </c>
      <c r="C212" s="23">
        <v>1.3799999999999999E-4</v>
      </c>
      <c r="D212" s="23">
        <v>1.4899999999999999E-4</v>
      </c>
      <c r="E212" s="23">
        <v>1.47E-4</v>
      </c>
      <c r="F212" s="23">
        <v>1.3100000000000001E-4</v>
      </c>
      <c r="G212" s="23">
        <v>1.44E-4</v>
      </c>
      <c r="H212" s="23">
        <v>8.5000000000000006E-5</v>
      </c>
      <c r="I212" s="23">
        <v>1.27E-4</v>
      </c>
      <c r="J212" s="23">
        <v>1.8699999999999999E-4</v>
      </c>
      <c r="K212" s="23">
        <v>2.8899999999999998E-4</v>
      </c>
    </row>
    <row r="213" spans="1:11" ht="13.4" customHeight="1">
      <c r="A213" s="1" t="s">
        <v>301</v>
      </c>
      <c r="B213" s="1"/>
      <c r="C213" s="22">
        <v>3.0571000000000001E-2</v>
      </c>
      <c r="D213" s="22">
        <v>2.6568999999999999E-2</v>
      </c>
      <c r="E213" s="22">
        <v>2.5978000000000001E-2</v>
      </c>
      <c r="F213" s="22">
        <v>3.2883999999999997E-2</v>
      </c>
      <c r="G213" s="22">
        <v>2.8003E-2</v>
      </c>
      <c r="H213" s="22">
        <v>4.4678000000000002E-2</v>
      </c>
      <c r="I213" s="22">
        <v>2.8946E-2</v>
      </c>
      <c r="J213" s="22">
        <v>3.8339999999999999E-2</v>
      </c>
      <c r="K213" s="22">
        <v>2.4795000000000001E-2</v>
      </c>
    </row>
    <row r="214" spans="1:11" ht="13.4" customHeight="1">
      <c r="A214" t="s">
        <v>300</v>
      </c>
      <c r="C214" s="23">
        <v>-9.6500000000000004E-4</v>
      </c>
      <c r="D214" s="23">
        <v>-7.6300000000000001E-4</v>
      </c>
      <c r="E214" s="23">
        <v>-7.5000000000000002E-4</v>
      </c>
      <c r="F214" s="23">
        <v>-1.129E-3</v>
      </c>
      <c r="G214" s="23">
        <v>-8.6899999999999998E-4</v>
      </c>
      <c r="H214" s="23">
        <v>-1.3159999999999999E-3</v>
      </c>
      <c r="I214" s="23">
        <v>-8.0699999999999999E-4</v>
      </c>
      <c r="J214" s="23">
        <v>-1.0380000000000001E-3</v>
      </c>
      <c r="K214" s="23">
        <v>-5.6999999999999998E-4</v>
      </c>
    </row>
    <row r="215" spans="1:11" ht="13.4" customHeight="1">
      <c r="A215" s="1" t="s">
        <v>299</v>
      </c>
      <c r="B215" s="1"/>
      <c r="C215" s="22">
        <v>2.9606E-2</v>
      </c>
      <c r="D215" s="22">
        <v>2.5805999999999999E-2</v>
      </c>
      <c r="E215" s="22">
        <v>2.5228E-2</v>
      </c>
      <c r="F215" s="22">
        <v>3.1754999999999999E-2</v>
      </c>
      <c r="G215" s="22">
        <v>2.7133999999999998E-2</v>
      </c>
      <c r="H215" s="22">
        <v>4.3361999999999998E-2</v>
      </c>
      <c r="I215" s="22">
        <v>2.8139999999999998E-2</v>
      </c>
      <c r="J215" s="22">
        <v>3.7302000000000002E-2</v>
      </c>
      <c r="K215" s="22">
        <v>2.4225E-2</v>
      </c>
    </row>
  </sheetData>
  <pageMargins left="0.7" right="0.7" top="0.75" bottom="0.75" header="0.3" footer="0.3"/>
  <pageSetup paperSize="9" orientation="portrait" r:id="rId1"/>
  <headerFooter>
    <oddHeader>&amp;C&amp;"Calibri"&amp;12&amp;KFF0000  OFFICIAL // Sensitive&amp;1#_x000D_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79810-0C67-46C5-8532-A88D89489D1B}">
  <sheetPr codeName="Sheet28">
    <tabColor rgb="FFF4B123"/>
  </sheetPr>
  <dimension ref="A1"/>
  <sheetViews>
    <sheetView showGridLines="0" zoomScaleNormal="100" workbookViewId="0"/>
  </sheetViews>
  <sheetFormatPr defaultRowHeight="10"/>
  <cols>
    <col min="1" max="16384" width="8.88671875" style="45"/>
  </cols>
  <sheetData>
    <row r="1" spans="1:1" ht="18">
      <c r="A1" s="73" t="s">
        <v>568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CD2E4-ACD7-4258-85F2-A0CD17EA928E}">
  <sheetPr codeName="Sheet4">
    <tabColor rgb="FF66BCDB"/>
  </sheetPr>
  <dimension ref="D1"/>
  <sheetViews>
    <sheetView showGridLines="0" topLeftCell="D1" zoomScaleNormal="100" workbookViewId="0">
      <selection activeCell="D1" sqref="D1"/>
    </sheetView>
  </sheetViews>
  <sheetFormatPr defaultRowHeight="10"/>
  <cols>
    <col min="1" max="16384" width="8.88671875" style="33"/>
  </cols>
  <sheetData>
    <row r="1" spans="4:4" ht="18">
      <c r="D1" s="70" t="s">
        <v>565</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0BA09-6F3D-49C0-87DD-11B540CC6EA8}">
  <sheetPr codeName="Sheet29">
    <tabColor rgb="FFF4B123"/>
  </sheetPr>
  <dimension ref="A1:W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 min="15" max="15" width="8.6640625" customWidth="1"/>
  </cols>
  <sheetData>
    <row r="1" spans="1:4" ht="21">
      <c r="A1" s="40" t="s">
        <v>436</v>
      </c>
      <c r="B1" s="40"/>
    </row>
    <row r="3" spans="1:4" ht="13.4" customHeight="1">
      <c r="A3" t="s">
        <v>366</v>
      </c>
      <c r="C3" t="s">
        <v>437</v>
      </c>
    </row>
    <row r="4" spans="1:4" ht="13.4" customHeight="1">
      <c r="A4" t="s">
        <v>364</v>
      </c>
      <c r="C4" t="s">
        <v>438</v>
      </c>
    </row>
    <row r="5" spans="1:4" ht="13.4" customHeight="1">
      <c r="A5" t="s">
        <v>362</v>
      </c>
      <c r="C5" s="38" t="s">
        <v>395</v>
      </c>
    </row>
    <row r="6" spans="1:4" ht="13.4" customHeight="1">
      <c r="C6" s="39"/>
    </row>
    <row r="7" spans="1:4" ht="13.4" customHeight="1">
      <c r="C7" s="39"/>
    </row>
    <row r="10" spans="1:4" ht="17.149999999999999" customHeight="1">
      <c r="A10" s="6" t="s">
        <v>360</v>
      </c>
      <c r="B10" s="6"/>
      <c r="C10" s="37"/>
    </row>
    <row r="11" spans="1:4" ht="13.4" customHeight="1">
      <c r="A11" s="38" t="s">
        <v>439</v>
      </c>
    </row>
    <row r="14" spans="1:4" ht="17.149999999999999" customHeight="1">
      <c r="A14" s="6" t="s">
        <v>358</v>
      </c>
      <c r="B14" s="6"/>
      <c r="C14" s="37"/>
    </row>
    <row r="15" spans="1:4" ht="13.4" customHeight="1">
      <c r="A15" t="s">
        <v>357</v>
      </c>
      <c r="C15" s="35">
        <v>6.1490999999999997E-2</v>
      </c>
      <c r="D15" s="30"/>
    </row>
    <row r="16" spans="1:4" ht="13.4" customHeight="1">
      <c r="A16" t="s">
        <v>356</v>
      </c>
      <c r="C16" s="35">
        <v>6.1550000000000001E-2</v>
      </c>
      <c r="D16" s="30"/>
    </row>
    <row r="17" spans="1:4" ht="13.4" customHeight="1">
      <c r="A17" t="s">
        <v>355</v>
      </c>
      <c r="C17" s="35">
        <v>2.0671999999999999E-2</v>
      </c>
      <c r="D17" s="30"/>
    </row>
    <row r="18" spans="1:4" ht="13.4" customHeight="1">
      <c r="A18" t="s">
        <v>354</v>
      </c>
      <c r="C18" s="35">
        <v>0</v>
      </c>
      <c r="D18" s="30"/>
    </row>
    <row r="19" spans="1:4" ht="13.4" customHeight="1">
      <c r="A19" t="s">
        <v>353</v>
      </c>
      <c r="C19" s="35">
        <v>0.129473</v>
      </c>
      <c r="D19" s="30"/>
    </row>
    <row r="20" spans="1:4" ht="13.4" customHeight="1">
      <c r="A20" t="s">
        <v>352</v>
      </c>
      <c r="C20" s="35">
        <v>3.6426E-2</v>
      </c>
      <c r="D20" s="30"/>
    </row>
    <row r="21" spans="1:4" ht="13.4" customHeight="1">
      <c r="A21" t="s">
        <v>351</v>
      </c>
      <c r="C21" s="35">
        <v>1.2567E-2</v>
      </c>
      <c r="D21" s="30"/>
    </row>
    <row r="22" spans="1:4" ht="13.4" customHeight="1">
      <c r="A22" t="s">
        <v>350</v>
      </c>
      <c r="C22" s="35">
        <v>0</v>
      </c>
      <c r="D22" s="30"/>
    </row>
    <row r="23" spans="1:4" ht="13.4" customHeight="1">
      <c r="A23" t="s">
        <v>349</v>
      </c>
      <c r="C23" s="35">
        <v>0</v>
      </c>
    </row>
    <row r="24" spans="1:4" ht="13.4" customHeight="1">
      <c r="A24" t="s">
        <v>348</v>
      </c>
      <c r="C24" s="35">
        <v>4.5728999999999999E-2</v>
      </c>
    </row>
    <row r="25" spans="1:4" ht="13.4" customHeight="1">
      <c r="A25" t="s">
        <v>347</v>
      </c>
      <c r="C25" s="35">
        <v>0</v>
      </c>
    </row>
    <row r="26" spans="1:4" ht="13.4" customHeight="1">
      <c r="A26" t="s">
        <v>346</v>
      </c>
      <c r="C26" s="35">
        <v>-6.8855E-2</v>
      </c>
      <c r="D26" s="30"/>
    </row>
    <row r="27" spans="1:4" ht="13.4" customHeight="1">
      <c r="A27" t="s">
        <v>345</v>
      </c>
      <c r="C27" s="35">
        <v>-5.0437000000000003E-2</v>
      </c>
      <c r="D27" s="30"/>
    </row>
    <row r="28" spans="1:4" ht="13.4" customHeight="1">
      <c r="A28" t="s">
        <v>344</v>
      </c>
      <c r="C28" s="35">
        <v>-2.6116E-2</v>
      </c>
      <c r="D28" s="30"/>
    </row>
    <row r="29" spans="1:4" ht="13.4" customHeight="1">
      <c r="A29" t="s">
        <v>343</v>
      </c>
      <c r="C29" s="35">
        <v>0</v>
      </c>
    </row>
    <row r="30" spans="1:4" ht="13.4" customHeight="1">
      <c r="A30" t="s">
        <v>342</v>
      </c>
      <c r="C30" s="35">
        <v>-2.6116E-2</v>
      </c>
      <c r="D30" s="30"/>
    </row>
    <row r="31" spans="1:4" ht="13.4" customHeight="1">
      <c r="A31" t="s">
        <v>341</v>
      </c>
      <c r="C31" s="35">
        <v>-2.2963999999999998E-2</v>
      </c>
      <c r="D31" s="30"/>
    </row>
    <row r="32" spans="1:4" ht="13.4" customHeight="1">
      <c r="A32" t="s">
        <v>340</v>
      </c>
      <c r="C32" s="35">
        <v>-2.2963999999999998E-2</v>
      </c>
      <c r="D32" s="30"/>
    </row>
    <row r="33" spans="1:13" ht="13.4" customHeight="1">
      <c r="A33" t="s">
        <v>339</v>
      </c>
      <c r="C33" s="35">
        <v>-0.15376600000000001</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36">
        <v>11.677982999999999</v>
      </c>
      <c r="D39" s="36">
        <v>0</v>
      </c>
      <c r="E39" s="36">
        <v>0</v>
      </c>
      <c r="F39" s="36">
        <v>0</v>
      </c>
      <c r="G39" s="36">
        <v>0</v>
      </c>
      <c r="H39" s="36">
        <v>0</v>
      </c>
      <c r="I39" s="36">
        <v>0</v>
      </c>
      <c r="J39" s="36">
        <v>0</v>
      </c>
      <c r="K39" s="36">
        <v>0</v>
      </c>
      <c r="L39" s="2">
        <f t="shared" ref="L39:L48" si="0">SUM(D39:K39)</f>
        <v>0</v>
      </c>
      <c r="M39" s="2">
        <f t="shared" ref="M39:M48" si="1">SUM(C39:K39)</f>
        <v>11.677982999999999</v>
      </c>
    </row>
    <row r="40" spans="1:13" ht="13.4" customHeight="1">
      <c r="A40" t="s">
        <v>13</v>
      </c>
      <c r="C40" s="36">
        <v>-0.45957399999999998</v>
      </c>
      <c r="D40" s="36">
        <v>-1.2471639999999999</v>
      </c>
      <c r="E40" s="36">
        <v>-0.14242299999999999</v>
      </c>
      <c r="F40" s="36">
        <v>-0.38883400000000001</v>
      </c>
      <c r="G40" s="36">
        <v>3.0485999999999999E-2</v>
      </c>
      <c r="H40" s="36">
        <v>-0.919458</v>
      </c>
      <c r="I40" s="36">
        <v>-1.5741999999999999E-2</v>
      </c>
      <c r="J40" s="36">
        <v>-6.2557000000000001E-2</v>
      </c>
      <c r="K40" s="36">
        <v>-3.5325000000000002E-2</v>
      </c>
      <c r="L40" s="2">
        <f t="shared" si="0"/>
        <v>-2.7810169999999994</v>
      </c>
      <c r="M40" s="2">
        <f t="shared" si="1"/>
        <v>-3.2405909999999998</v>
      </c>
    </row>
    <row r="41" spans="1:13" ht="13.4" customHeight="1">
      <c r="A41" s="29" t="s">
        <v>14</v>
      </c>
      <c r="B41" s="29"/>
      <c r="C41" s="36">
        <v>46.803851999999999</v>
      </c>
      <c r="D41" s="36">
        <v>7.2084339999999996</v>
      </c>
      <c r="E41" s="36">
        <v>5.5647539999999998</v>
      </c>
      <c r="F41" s="36">
        <v>3.9359150000000001</v>
      </c>
      <c r="G41" s="36">
        <v>1.093731</v>
      </c>
      <c r="H41" s="36">
        <v>1.826948</v>
      </c>
      <c r="I41" s="36">
        <v>0.27992800000000001</v>
      </c>
      <c r="J41" s="36">
        <v>0.15481500000000001</v>
      </c>
      <c r="K41" s="36">
        <v>0.25622299999999998</v>
      </c>
      <c r="L41" s="2">
        <f t="shared" si="0"/>
        <v>20.320747999999998</v>
      </c>
      <c r="M41" s="2">
        <f t="shared" si="1"/>
        <v>67.124600000000001</v>
      </c>
    </row>
    <row r="42" spans="1:13" ht="13.4" customHeight="1">
      <c r="A42" t="s">
        <v>15</v>
      </c>
      <c r="C42" s="36">
        <v>0</v>
      </c>
      <c r="D42" s="36">
        <v>2.3664559999999999</v>
      </c>
      <c r="E42" s="36">
        <v>1.8579399999999999</v>
      </c>
      <c r="F42" s="36">
        <v>1.6788449999999999</v>
      </c>
      <c r="G42" s="36">
        <v>0.72253900000000004</v>
      </c>
      <c r="H42" s="36">
        <v>0.56520599999999999</v>
      </c>
      <c r="I42" s="36">
        <v>0.32113999999999998</v>
      </c>
      <c r="J42" s="36">
        <v>0.35787200000000002</v>
      </c>
      <c r="K42" s="36">
        <v>0.151918</v>
      </c>
      <c r="L42" s="2">
        <f t="shared" si="0"/>
        <v>8.0219159999999992</v>
      </c>
      <c r="M42" s="2">
        <f t="shared" si="1"/>
        <v>8.0219159999999992</v>
      </c>
    </row>
    <row r="43" spans="1:13" ht="13.4" customHeight="1">
      <c r="A43" t="s">
        <v>16</v>
      </c>
      <c r="C43" s="36">
        <v>0</v>
      </c>
      <c r="D43" s="36">
        <v>-10.677773999999999</v>
      </c>
      <c r="E43" s="36">
        <v>-8.6726989999999997</v>
      </c>
      <c r="F43" s="36">
        <v>-6.3391190000000002</v>
      </c>
      <c r="G43" s="36">
        <v>-2.0287489999999999</v>
      </c>
      <c r="H43" s="36">
        <v>-3.6955089999999999</v>
      </c>
      <c r="I43" s="36">
        <v>-0.75168800000000002</v>
      </c>
      <c r="J43" s="36">
        <v>-0.65527299999999999</v>
      </c>
      <c r="K43" s="36">
        <v>-0.65642800000000001</v>
      </c>
      <c r="L43" s="2">
        <f t="shared" si="0"/>
        <v>-33.477239000000004</v>
      </c>
      <c r="M43" s="2">
        <f t="shared" si="1"/>
        <v>-33.477239000000004</v>
      </c>
    </row>
    <row r="44" spans="1:13" ht="13.4" customHeight="1">
      <c r="A44" t="s">
        <v>17</v>
      </c>
      <c r="C44" s="36">
        <v>-0.809311</v>
      </c>
      <c r="D44" s="36">
        <v>-0.89314899999999997</v>
      </c>
      <c r="E44" s="36">
        <v>-0.86246299999999998</v>
      </c>
      <c r="F44" s="36">
        <v>-0.81804200000000005</v>
      </c>
      <c r="G44" s="36">
        <v>-0.27626899999999999</v>
      </c>
      <c r="H44" s="36">
        <v>-0.34730800000000001</v>
      </c>
      <c r="I44" s="36">
        <v>-6.6969000000000001E-2</v>
      </c>
      <c r="J44" s="36">
        <v>-4.2639999999999997E-2</v>
      </c>
      <c r="K44" s="36">
        <v>-4.7386999999999999E-2</v>
      </c>
      <c r="L44" s="2">
        <f t="shared" si="0"/>
        <v>-3.3542269999999998</v>
      </c>
      <c r="M44" s="2">
        <f t="shared" si="1"/>
        <v>-4.163538</v>
      </c>
    </row>
    <row r="45" spans="1:13" ht="13.4" customHeight="1">
      <c r="A45" t="s">
        <v>18</v>
      </c>
      <c r="C45" s="36">
        <v>-0.38053799999999999</v>
      </c>
      <c r="D45" s="36">
        <v>-2.7890000000000002E-2</v>
      </c>
      <c r="E45" s="36">
        <v>-4.9336999999999999E-2</v>
      </c>
      <c r="F45" s="36">
        <v>-0.220999</v>
      </c>
      <c r="G45" s="36">
        <v>-1.356E-3</v>
      </c>
      <c r="H45" s="36">
        <v>-1.4326E-2</v>
      </c>
      <c r="I45" s="36">
        <v>-1.356E-3</v>
      </c>
      <c r="J45" s="36">
        <v>-8.7309999999999992E-3</v>
      </c>
      <c r="K45" s="36">
        <v>-1.1698E-2</v>
      </c>
      <c r="L45" s="2">
        <f t="shared" si="0"/>
        <v>-0.33569300000000002</v>
      </c>
      <c r="M45" s="2">
        <f t="shared" si="1"/>
        <v>-0.71623100000000006</v>
      </c>
    </row>
    <row r="46" spans="1:13" ht="13.4" customHeight="1">
      <c r="A46" t="s">
        <v>19</v>
      </c>
      <c r="C46" s="36">
        <v>-0.97054600000000002</v>
      </c>
      <c r="D46" s="36">
        <v>-0.26033200000000001</v>
      </c>
      <c r="E46" s="36">
        <v>-4.5946000000000001E-2</v>
      </c>
      <c r="F46" s="36">
        <v>-6.9850999999999996E-2</v>
      </c>
      <c r="G46" s="36">
        <v>-2.0684000000000001E-2</v>
      </c>
      <c r="H46" s="36">
        <v>-6.7224000000000006E-2</v>
      </c>
      <c r="I46" s="36">
        <v>-2.3820999999999998E-2</v>
      </c>
      <c r="J46" s="36">
        <v>-4.0689999999999997E-3</v>
      </c>
      <c r="K46" s="36">
        <v>-4.3233000000000001E-2</v>
      </c>
      <c r="L46" s="2">
        <f t="shared" si="0"/>
        <v>-0.53515999999999997</v>
      </c>
      <c r="M46" s="2">
        <f t="shared" si="1"/>
        <v>-1.5057060000000004</v>
      </c>
    </row>
    <row r="47" spans="1:13" ht="13.4" customHeight="1">
      <c r="A47" t="s">
        <v>20</v>
      </c>
      <c r="C47" s="36">
        <v>-2.0875759999999999</v>
      </c>
      <c r="D47" s="36">
        <v>-1.079223</v>
      </c>
      <c r="E47" s="36">
        <v>-0.63781900000000002</v>
      </c>
      <c r="F47" s="36">
        <v>-1.328111</v>
      </c>
      <c r="G47" s="36">
        <v>-0.219388</v>
      </c>
      <c r="H47" s="36">
        <v>-1.17103</v>
      </c>
      <c r="I47" s="36">
        <v>-6.3918000000000003E-2</v>
      </c>
      <c r="J47" s="36">
        <v>-6.5866999999999995E-2</v>
      </c>
      <c r="K47" s="36">
        <v>-3.7045000000000002E-2</v>
      </c>
      <c r="L47" s="2">
        <f t="shared" si="0"/>
        <v>-4.6024009999999995</v>
      </c>
      <c r="M47" s="2">
        <f t="shared" si="1"/>
        <v>-6.6899770000000007</v>
      </c>
    </row>
    <row r="48" spans="1:13" ht="13.4" customHeight="1">
      <c r="A48" t="s">
        <v>21</v>
      </c>
      <c r="C48" s="36">
        <v>53.774299999999997</v>
      </c>
      <c r="D48" s="36">
        <v>-4.6106420000000004</v>
      </c>
      <c r="E48" s="36">
        <v>-2.9879929999999999</v>
      </c>
      <c r="F48" s="36">
        <v>-3.5501969999999998</v>
      </c>
      <c r="G48" s="36">
        <v>-0.69969199999999998</v>
      </c>
      <c r="H48" s="36">
        <v>-3.822702</v>
      </c>
      <c r="I48" s="36">
        <v>-0.32242599999999999</v>
      </c>
      <c r="J48" s="36">
        <v>-0.32645099999999999</v>
      </c>
      <c r="K48" s="36">
        <v>-0.42297600000000002</v>
      </c>
      <c r="L48" s="2">
        <f t="shared" si="0"/>
        <v>-16.743078999999998</v>
      </c>
      <c r="M48" s="2">
        <f t="shared" si="1"/>
        <v>37.031221000000002</v>
      </c>
    </row>
    <row r="49" spans="1:23" ht="13.4" customHeight="1">
      <c r="C49" s="2"/>
      <c r="D49" s="2"/>
      <c r="E49" s="2"/>
      <c r="F49" s="2"/>
      <c r="G49" s="2"/>
      <c r="H49" s="2"/>
      <c r="I49" s="2"/>
      <c r="J49" s="2"/>
      <c r="K49" s="2"/>
      <c r="L49" s="2"/>
    </row>
    <row r="50" spans="1:23" ht="13.4" customHeight="1">
      <c r="A50" s="1" t="s">
        <v>22</v>
      </c>
      <c r="B50" s="1"/>
      <c r="C50" s="2"/>
      <c r="D50" s="2"/>
      <c r="E50" s="2"/>
      <c r="F50" s="2"/>
      <c r="G50" s="2"/>
      <c r="H50" s="2"/>
      <c r="I50" s="2"/>
      <c r="J50" s="2"/>
      <c r="K50" s="2"/>
      <c r="L50" s="2"/>
    </row>
    <row r="51" spans="1:23" ht="13.4" customHeight="1">
      <c r="C51" s="4" t="s">
        <v>1</v>
      </c>
      <c r="D51" s="4" t="s">
        <v>2</v>
      </c>
      <c r="E51" s="4" t="s">
        <v>3</v>
      </c>
      <c r="F51" s="4" t="s">
        <v>4</v>
      </c>
      <c r="G51" s="4" t="s">
        <v>5</v>
      </c>
      <c r="H51" s="4" t="s">
        <v>6</v>
      </c>
      <c r="I51" s="4" t="s">
        <v>7</v>
      </c>
      <c r="J51" s="4" t="s">
        <v>8</v>
      </c>
      <c r="K51" s="4" t="s">
        <v>9</v>
      </c>
      <c r="L51" s="4" t="s">
        <v>10</v>
      </c>
      <c r="M51" s="4" t="s">
        <v>11</v>
      </c>
    </row>
    <row r="52" spans="1:23" ht="13.4" customHeight="1">
      <c r="A52" t="s">
        <v>23</v>
      </c>
      <c r="C52" s="2">
        <v>-16.791703000000012</v>
      </c>
      <c r="D52" s="2">
        <v>-18.782119999999992</v>
      </c>
      <c r="E52" s="2">
        <v>-15.853988000000015</v>
      </c>
      <c r="F52" s="2">
        <v>-13.506447000000009</v>
      </c>
      <c r="G52" s="2">
        <v>-4.4839630000000028</v>
      </c>
      <c r="H52" s="2">
        <v>-7.080998000000001</v>
      </c>
      <c r="I52" s="2">
        <v>-1.5917499999999993</v>
      </c>
      <c r="J52" s="2">
        <v>-1.2953859999999988</v>
      </c>
      <c r="K52" s="2">
        <v>-1.3296720000000004</v>
      </c>
      <c r="L52" s="2">
        <f t="shared" ref="L52:L61" si="2">SUM(D52:K52)</f>
        <v>-63.92432400000002</v>
      </c>
      <c r="M52" s="2">
        <f t="shared" ref="M52:M61" si="3">SUM(C52:K52)</f>
        <v>-80.716027000000039</v>
      </c>
      <c r="O52" s="2"/>
      <c r="P52" s="2"/>
      <c r="Q52" s="2"/>
      <c r="R52" s="2"/>
      <c r="S52" s="2"/>
      <c r="T52" s="2"/>
      <c r="U52" s="2"/>
      <c r="V52" s="2"/>
      <c r="W52" s="2"/>
    </row>
    <row r="53" spans="1:23" ht="13.4" customHeight="1">
      <c r="A53" t="s">
        <v>24</v>
      </c>
      <c r="C53" s="2">
        <v>-2.3513839999999999</v>
      </c>
      <c r="D53" s="2">
        <v>-0.31034699999999998</v>
      </c>
      <c r="E53" s="2">
        <v>-0.27372600000000002</v>
      </c>
      <c r="F53" s="2">
        <v>-0.17547599999999999</v>
      </c>
      <c r="G53" s="2">
        <v>-5.2982000000000001E-2</v>
      </c>
      <c r="H53" s="2">
        <v>-8.0786999999999998E-2</v>
      </c>
      <c r="I53" s="2">
        <v>-2.0768999999999999E-2</v>
      </c>
      <c r="J53" s="2">
        <v>-3.4587E-2</v>
      </c>
      <c r="K53" s="2">
        <v>-4.5607000000000002E-2</v>
      </c>
      <c r="L53" s="2">
        <f t="shared" si="2"/>
        <v>-0.99428100000000008</v>
      </c>
      <c r="M53" s="2">
        <f t="shared" si="3"/>
        <v>-3.3456650000000003</v>
      </c>
    </row>
    <row r="54" spans="1:23" ht="13.4" customHeight="1">
      <c r="A54" t="s">
        <v>25</v>
      </c>
      <c r="C54" s="2">
        <v>0</v>
      </c>
      <c r="D54" s="2">
        <v>0</v>
      </c>
      <c r="E54" s="2">
        <v>0</v>
      </c>
      <c r="F54" s="2">
        <v>0</v>
      </c>
      <c r="G54" s="2">
        <v>0</v>
      </c>
      <c r="H54" s="2">
        <v>0</v>
      </c>
      <c r="I54" s="2">
        <v>0</v>
      </c>
      <c r="J54" s="2">
        <v>-3.39E-4</v>
      </c>
      <c r="K54" s="2">
        <v>0</v>
      </c>
      <c r="L54" s="2">
        <f t="shared" si="2"/>
        <v>-3.39E-4</v>
      </c>
      <c r="M54" s="2">
        <f t="shared" si="3"/>
        <v>-3.39E-4</v>
      </c>
    </row>
    <row r="55" spans="1:23" ht="13.4" customHeight="1">
      <c r="A55" t="s">
        <v>26</v>
      </c>
      <c r="C55" s="2">
        <v>8.0219170000000002</v>
      </c>
      <c r="D55" s="2">
        <v>0</v>
      </c>
      <c r="E55" s="2">
        <v>0</v>
      </c>
      <c r="F55" s="2">
        <v>0</v>
      </c>
      <c r="G55" s="2">
        <v>0</v>
      </c>
      <c r="H55" s="2">
        <v>0</v>
      </c>
      <c r="I55" s="2">
        <v>0</v>
      </c>
      <c r="J55" s="2">
        <v>0</v>
      </c>
      <c r="K55" s="2">
        <v>0</v>
      </c>
      <c r="L55" s="2">
        <f t="shared" si="2"/>
        <v>0</v>
      </c>
      <c r="M55" s="2">
        <f t="shared" si="3"/>
        <v>8.0219170000000002</v>
      </c>
    </row>
    <row r="56" spans="1:23" ht="13.4" customHeight="1">
      <c r="A56" t="s">
        <v>27</v>
      </c>
      <c r="C56" s="2">
        <v>-33.477241999999997</v>
      </c>
      <c r="D56" s="2">
        <v>0</v>
      </c>
      <c r="E56" s="2">
        <v>0</v>
      </c>
      <c r="F56" s="2">
        <v>0</v>
      </c>
      <c r="G56" s="2">
        <v>0</v>
      </c>
      <c r="H56" s="2">
        <v>0</v>
      </c>
      <c r="I56" s="2">
        <v>0</v>
      </c>
      <c r="J56" s="2">
        <v>0</v>
      </c>
      <c r="K56" s="2">
        <v>0</v>
      </c>
      <c r="L56" s="2">
        <f t="shared" si="2"/>
        <v>0</v>
      </c>
      <c r="M56" s="2">
        <f t="shared" si="3"/>
        <v>-33.477241999999997</v>
      </c>
    </row>
    <row r="57" spans="1:23" ht="13.4" customHeight="1">
      <c r="A57" t="s">
        <v>28</v>
      </c>
      <c r="C57" s="2">
        <v>-1.2846230000000001</v>
      </c>
      <c r="D57" s="2">
        <v>-0.28923900000000002</v>
      </c>
      <c r="E57" s="2">
        <v>-0.30424400000000001</v>
      </c>
      <c r="F57" s="2">
        <v>-0.17674799999999999</v>
      </c>
      <c r="G57" s="2">
        <v>-6.0696E-2</v>
      </c>
      <c r="H57" s="2">
        <v>-8.2821000000000006E-2</v>
      </c>
      <c r="I57" s="2">
        <v>-2.0349999999999999E-3</v>
      </c>
      <c r="J57" s="2">
        <v>-1.6615000000000001E-2</v>
      </c>
      <c r="K57" s="2">
        <v>-1.7000000000000001E-4</v>
      </c>
      <c r="L57" s="2">
        <f t="shared" si="2"/>
        <v>-0.93256800000000006</v>
      </c>
      <c r="M57" s="2">
        <f t="shared" si="3"/>
        <v>-2.2171909999999997</v>
      </c>
    </row>
    <row r="58" spans="1:23" ht="13.4" customHeight="1">
      <c r="A58" t="s">
        <v>29</v>
      </c>
      <c r="C58" s="2">
        <v>-1.6188769999999999</v>
      </c>
      <c r="D58" s="2">
        <v>-1.3959280000000001</v>
      </c>
      <c r="E58" s="2">
        <v>-1.0299700000000001</v>
      </c>
      <c r="F58" s="2">
        <v>-0.27796500000000002</v>
      </c>
      <c r="G58" s="2">
        <v>-4.8064999999999997E-2</v>
      </c>
      <c r="H58" s="2">
        <v>-7.6633000000000007E-2</v>
      </c>
      <c r="I58" s="2">
        <v>-1.0681E-2</v>
      </c>
      <c r="J58" s="2">
        <v>-7.9679999999999994E-3</v>
      </c>
      <c r="K58" s="2">
        <v>-5.1371E-2</v>
      </c>
      <c r="L58" s="2">
        <f t="shared" si="2"/>
        <v>-2.8985810000000001</v>
      </c>
      <c r="M58" s="2">
        <f t="shared" si="3"/>
        <v>-4.5174579999999995</v>
      </c>
    </row>
    <row r="59" spans="1:23" ht="13.4" customHeight="1">
      <c r="A59" t="s">
        <v>30</v>
      </c>
      <c r="C59" s="2">
        <v>-101.499786</v>
      </c>
      <c r="D59" s="2">
        <v>-16.097897</v>
      </c>
      <c r="E59" s="2">
        <v>-6.5598979999999996</v>
      </c>
      <c r="F59" s="2">
        <v>-7.6230019999999996</v>
      </c>
      <c r="G59" s="2">
        <v>-2.7545600000000001</v>
      </c>
      <c r="H59" s="2">
        <v>-3.4110770000000001</v>
      </c>
      <c r="I59" s="2">
        <v>-1.8516269999999999</v>
      </c>
      <c r="J59" s="2">
        <v>-1.0912630000000001</v>
      </c>
      <c r="K59" s="2">
        <v>-1.5330490000000001</v>
      </c>
      <c r="L59" s="2">
        <f t="shared" si="2"/>
        <v>-40.922372999999993</v>
      </c>
      <c r="M59" s="2">
        <f t="shared" si="3"/>
        <v>-142.42215900000002</v>
      </c>
    </row>
    <row r="60" spans="1:23" ht="13.4" customHeight="1">
      <c r="A60" t="s">
        <v>31</v>
      </c>
      <c r="C60" s="2">
        <v>-1.8636950000000001</v>
      </c>
      <c r="D60" s="2">
        <v>-7.1038000000000004E-2</v>
      </c>
      <c r="E60" s="2">
        <v>-0.19878899999999999</v>
      </c>
      <c r="F60" s="2">
        <v>-7.6039999999999996E-2</v>
      </c>
      <c r="G60" s="2">
        <v>-3.3569000000000002E-2</v>
      </c>
      <c r="H60" s="2">
        <v>-9.4435000000000005E-2</v>
      </c>
      <c r="I60" s="2">
        <v>-3.3909999999999999E-3</v>
      </c>
      <c r="J60" s="2">
        <v>-9.7490000000000007E-3</v>
      </c>
      <c r="K60" s="2">
        <v>-2.2039999999999998E-3</v>
      </c>
      <c r="L60" s="2">
        <f t="shared" si="2"/>
        <v>-0.48921499999999996</v>
      </c>
      <c r="M60" s="2">
        <f t="shared" si="3"/>
        <v>-2.3529099999999996</v>
      </c>
    </row>
    <row r="61" spans="1:23" ht="13.4" customHeight="1">
      <c r="A61" t="s">
        <v>32</v>
      </c>
      <c r="C61" s="2">
        <v>-150.865387</v>
      </c>
      <c r="D61" s="2">
        <v>-36.946570999999999</v>
      </c>
      <c r="E61" s="2">
        <v>-24.220649999999999</v>
      </c>
      <c r="F61" s="2">
        <v>-21.835671999999999</v>
      </c>
      <c r="G61" s="2">
        <v>-7.4338300000000004</v>
      </c>
      <c r="H61" s="2">
        <v>-10.826748</v>
      </c>
      <c r="I61" s="2">
        <v>-3.4802529999999998</v>
      </c>
      <c r="J61" s="2">
        <v>-2.4559069999999998</v>
      </c>
      <c r="K61" s="2">
        <v>-2.9620739999999999</v>
      </c>
      <c r="L61" s="2">
        <f t="shared" si="2"/>
        <v>-110.161705</v>
      </c>
      <c r="M61" s="2">
        <f t="shared" si="3"/>
        <v>-261.02709199999998</v>
      </c>
    </row>
    <row r="62" spans="1:23" ht="13.4" customHeight="1">
      <c r="C62" s="2"/>
      <c r="D62" s="2"/>
      <c r="E62" s="2"/>
      <c r="F62" s="2"/>
      <c r="G62" s="2"/>
      <c r="H62" s="2"/>
      <c r="I62" s="2"/>
      <c r="J62" s="2"/>
      <c r="K62" s="2"/>
      <c r="L62" s="2"/>
      <c r="M62" s="2"/>
      <c r="O62" s="2"/>
      <c r="P62" s="2"/>
      <c r="Q62" s="2"/>
      <c r="R62" s="2"/>
      <c r="S62" s="2"/>
      <c r="T62" s="2"/>
      <c r="U62" s="2"/>
      <c r="V62" s="2"/>
      <c r="W62" s="2"/>
    </row>
    <row r="63" spans="1:23" ht="13.4" customHeight="1">
      <c r="C63" s="2"/>
      <c r="D63" s="2"/>
      <c r="E63" s="2"/>
      <c r="F63" s="2"/>
      <c r="G63" s="2"/>
      <c r="H63" s="2"/>
      <c r="I63" s="2"/>
      <c r="J63" s="2"/>
      <c r="K63" s="2"/>
      <c r="L63" s="2"/>
    </row>
    <row r="64" spans="1:23"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 t="shared" ref="C66:L66" si="4">C48</f>
        <v>53.774299999999997</v>
      </c>
      <c r="D66" s="2">
        <f t="shared" si="4"/>
        <v>-4.6106420000000004</v>
      </c>
      <c r="E66" s="2">
        <f t="shared" si="4"/>
        <v>-2.9879929999999999</v>
      </c>
      <c r="F66" s="2">
        <f t="shared" si="4"/>
        <v>-3.5501969999999998</v>
      </c>
      <c r="G66" s="2">
        <f t="shared" si="4"/>
        <v>-0.69969199999999998</v>
      </c>
      <c r="H66" s="2">
        <f t="shared" si="4"/>
        <v>-3.822702</v>
      </c>
      <c r="I66" s="2">
        <f t="shared" si="4"/>
        <v>-0.32242599999999999</v>
      </c>
      <c r="J66" s="2">
        <f t="shared" si="4"/>
        <v>-0.32645099999999999</v>
      </c>
      <c r="K66" s="2">
        <f t="shared" si="4"/>
        <v>-0.42297600000000002</v>
      </c>
      <c r="L66" s="2">
        <f t="shared" si="4"/>
        <v>-16.743078999999998</v>
      </c>
      <c r="M66" s="2">
        <f>M48</f>
        <v>37.031221000000002</v>
      </c>
    </row>
    <row r="67" spans="1:13" ht="13.4" customHeight="1">
      <c r="A67" t="s">
        <v>32</v>
      </c>
      <c r="C67" s="2">
        <f t="shared" ref="C67:M67" si="5">C61</f>
        <v>-150.865387</v>
      </c>
      <c r="D67" s="2">
        <f t="shared" si="5"/>
        <v>-36.946570999999999</v>
      </c>
      <c r="E67" s="2">
        <f t="shared" si="5"/>
        <v>-24.220649999999999</v>
      </c>
      <c r="F67" s="2">
        <f t="shared" si="5"/>
        <v>-21.835671999999999</v>
      </c>
      <c r="G67" s="2">
        <f t="shared" si="5"/>
        <v>-7.4338300000000004</v>
      </c>
      <c r="H67" s="2">
        <f t="shared" si="5"/>
        <v>-10.826748</v>
      </c>
      <c r="I67" s="2">
        <f t="shared" si="5"/>
        <v>-3.4802529999999998</v>
      </c>
      <c r="J67" s="2">
        <f t="shared" si="5"/>
        <v>-2.4559069999999998</v>
      </c>
      <c r="K67" s="2">
        <f t="shared" si="5"/>
        <v>-2.9620739999999999</v>
      </c>
      <c r="L67" s="2">
        <f t="shared" si="5"/>
        <v>-110.161705</v>
      </c>
      <c r="M67" s="2">
        <f t="shared" si="5"/>
        <v>-261.02709199999998</v>
      </c>
    </row>
    <row r="68" spans="1:13" ht="13.4" customHeight="1">
      <c r="A68" t="s">
        <v>34</v>
      </c>
      <c r="C68" s="2">
        <f>C66-C67</f>
        <v>204.63968699999998</v>
      </c>
      <c r="D68" s="2">
        <f t="shared" ref="D68:M68" si="6">D66-D67</f>
        <v>32.335929</v>
      </c>
      <c r="E68" s="2">
        <f t="shared" si="6"/>
        <v>21.232657</v>
      </c>
      <c r="F68" s="2">
        <f t="shared" si="6"/>
        <v>18.285474999999998</v>
      </c>
      <c r="G68" s="2">
        <f t="shared" si="6"/>
        <v>6.7341380000000006</v>
      </c>
      <c r="H68" s="2">
        <f t="shared" si="6"/>
        <v>7.0040460000000007</v>
      </c>
      <c r="I68" s="2">
        <f t="shared" si="6"/>
        <v>3.1578269999999997</v>
      </c>
      <c r="J68" s="2">
        <f t="shared" si="6"/>
        <v>2.1294559999999998</v>
      </c>
      <c r="K68" s="2">
        <f t="shared" si="6"/>
        <v>2.5390980000000001</v>
      </c>
      <c r="L68" s="2">
        <f t="shared" si="6"/>
        <v>93.418626000000003</v>
      </c>
      <c r="M68" s="2">
        <f t="shared" si="6"/>
        <v>298.058313</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35">
        <v>-2.4117E-2</v>
      </c>
    </row>
    <row r="74" spans="1:13" ht="13.4" customHeight="1">
      <c r="A74" t="s">
        <v>334</v>
      </c>
      <c r="C74" s="35">
        <v>-2.3264E-2</v>
      </c>
    </row>
    <row r="75" spans="1:13" ht="13.4" customHeight="1">
      <c r="A75" t="s">
        <v>333</v>
      </c>
      <c r="C75" s="35">
        <v>-2.0039999999999999E-2</v>
      </c>
    </row>
    <row r="76" spans="1:13" ht="13.4" customHeight="1">
      <c r="A76" t="s">
        <v>332</v>
      </c>
      <c r="C76" s="35">
        <v>-1.5642E-2</v>
      </c>
    </row>
    <row r="77" spans="1:13" ht="13.4" customHeight="1">
      <c r="A77" t="s">
        <v>331</v>
      </c>
      <c r="C77" s="35">
        <v>-2.3661999999999999E-2</v>
      </c>
    </row>
    <row r="78" spans="1:13" ht="13.4" customHeight="1">
      <c r="A78" t="s">
        <v>330</v>
      </c>
      <c r="C78" s="35">
        <v>-0.37007200000000001</v>
      </c>
    </row>
    <row r="79" spans="1:13" ht="13.4" customHeight="1">
      <c r="A79" t="s">
        <v>329</v>
      </c>
      <c r="C79" s="35">
        <v>-1.7309999999999999E-2</v>
      </c>
    </row>
    <row r="80" spans="1:13" ht="13.4" customHeight="1">
      <c r="A80" t="s">
        <v>328</v>
      </c>
      <c r="C80" s="35">
        <v>-2.6054000000000001E-2</v>
      </c>
    </row>
    <row r="81" spans="1:3" ht="13.4" customHeight="1">
      <c r="A81" t="s">
        <v>327</v>
      </c>
      <c r="C81" s="35">
        <v>-1.9972E-2</v>
      </c>
    </row>
    <row r="82" spans="1:3" ht="13.4" customHeight="1">
      <c r="A82" t="s">
        <v>326</v>
      </c>
      <c r="C82" s="35">
        <v>-3.32E-2</v>
      </c>
    </row>
    <row r="83" spans="1:3" ht="13.4" customHeight="1">
      <c r="A83" t="s">
        <v>325</v>
      </c>
      <c r="C83" s="35">
        <v>-3.5545E-2</v>
      </c>
    </row>
    <row r="84" spans="1:3" ht="13.4" customHeight="1">
      <c r="C84" s="26"/>
    </row>
    <row r="85" spans="1:3" ht="15.5">
      <c r="A85" s="6" t="s">
        <v>324</v>
      </c>
      <c r="B85" s="6"/>
    </row>
    <row r="86" spans="1:3" ht="13.4" customHeight="1">
      <c r="A86" t="s">
        <v>2</v>
      </c>
      <c r="C86" s="35">
        <v>5.5600999999999998E-2</v>
      </c>
    </row>
    <row r="87" spans="1:3" ht="13.4" customHeight="1">
      <c r="A87" t="s">
        <v>3</v>
      </c>
      <c r="C87" s="35">
        <v>5.5975999999999998E-2</v>
      </c>
    </row>
    <row r="88" spans="1:3" ht="13.4" customHeight="1">
      <c r="A88" t="s">
        <v>4</v>
      </c>
      <c r="C88" s="35">
        <v>6.5332000000000001E-2</v>
      </c>
    </row>
    <row r="89" spans="1:3" ht="13.4" customHeight="1">
      <c r="A89" t="s">
        <v>5</v>
      </c>
      <c r="C89" s="35">
        <v>6.0326999999999999E-2</v>
      </c>
    </row>
    <row r="90" spans="1:3" ht="13.4" customHeight="1">
      <c r="A90" t="s">
        <v>6</v>
      </c>
      <c r="C90" s="35">
        <v>7.9007999999999995E-2</v>
      </c>
    </row>
    <row r="91" spans="1:3" ht="13.4" customHeight="1">
      <c r="A91" t="s">
        <v>7</v>
      </c>
      <c r="C91" s="35">
        <v>6.1698000000000003E-2</v>
      </c>
    </row>
    <row r="92" spans="1:3" ht="13.4" customHeight="1">
      <c r="A92" t="s">
        <v>8</v>
      </c>
      <c r="C92" s="35">
        <v>7.1106000000000003E-2</v>
      </c>
    </row>
    <row r="93" spans="1:3" ht="13.4" customHeight="1">
      <c r="A93" t="s">
        <v>9</v>
      </c>
      <c r="C93" s="35">
        <v>4.6723000000000001E-2</v>
      </c>
    </row>
    <row r="94" spans="1:3" ht="13.4" customHeight="1">
      <c r="A94" t="s">
        <v>321</v>
      </c>
      <c r="C94" s="35">
        <v>6.1366999999999998E-2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35">
        <v>8.5300000000000003E-4</v>
      </c>
      <c r="D99" s="35">
        <v>6.3900000000000003E-4</v>
      </c>
      <c r="E99" s="35">
        <v>7.7200000000000001E-4</v>
      </c>
      <c r="F99" s="35">
        <v>7.9199999999999995E-4</v>
      </c>
      <c r="G99" s="35">
        <v>1.7830000000000001E-3</v>
      </c>
      <c r="H99" s="35">
        <v>9.3099999999999997E-4</v>
      </c>
      <c r="I99" s="35">
        <v>3.1419999999999998E-3</v>
      </c>
      <c r="J99" s="35">
        <v>1.9419999999999999E-3</v>
      </c>
      <c r="K99" s="35">
        <v>1.2999999999999999E-5</v>
      </c>
    </row>
    <row r="100" spans="1:11" ht="13.4" customHeight="1">
      <c r="A100" t="s">
        <v>36</v>
      </c>
      <c r="B100" t="s">
        <v>320</v>
      </c>
      <c r="C100" s="35">
        <v>1.85E-4</v>
      </c>
      <c r="D100" s="35">
        <v>2.0599999999999999E-4</v>
      </c>
      <c r="E100" s="35">
        <v>1.5799999999999999E-4</v>
      </c>
      <c r="F100" s="35">
        <v>1.8599999999999999E-4</v>
      </c>
      <c r="G100" s="35">
        <v>3.0899999999999998E-4</v>
      </c>
      <c r="H100" s="35">
        <v>1.6000000000000001E-4</v>
      </c>
      <c r="I100" s="35">
        <v>2.33E-4</v>
      </c>
      <c r="J100" s="35">
        <v>8.6000000000000003E-5</v>
      </c>
      <c r="K100" s="35">
        <v>1.2999999999999999E-5</v>
      </c>
    </row>
    <row r="101" spans="1:11" ht="13.4" customHeight="1">
      <c r="A101" t="s">
        <v>37</v>
      </c>
      <c r="B101" t="s">
        <v>320</v>
      </c>
      <c r="C101" s="35">
        <v>5.0900000000000001E-4</v>
      </c>
      <c r="D101" s="35">
        <v>2.61E-4</v>
      </c>
      <c r="E101" s="35">
        <v>4.8000000000000001E-4</v>
      </c>
      <c r="F101" s="35">
        <v>7.76E-4</v>
      </c>
      <c r="G101" s="35">
        <v>1.369E-3</v>
      </c>
      <c r="H101" s="35">
        <v>3.57E-4</v>
      </c>
      <c r="I101" s="35">
        <v>1.9220000000000001E-3</v>
      </c>
      <c r="J101" s="35">
        <v>2.8499999999999999E-4</v>
      </c>
      <c r="K101" s="35">
        <v>1.0000000000000001E-5</v>
      </c>
    </row>
    <row r="102" spans="1:11" ht="13.4" customHeight="1">
      <c r="A102" t="s">
        <v>38</v>
      </c>
      <c r="B102" t="s">
        <v>320</v>
      </c>
      <c r="C102" s="35">
        <v>2.3E-5</v>
      </c>
      <c r="D102" s="35">
        <v>9.0000000000000002E-6</v>
      </c>
      <c r="E102" s="35">
        <v>1.9999999999999999E-6</v>
      </c>
      <c r="F102" s="35">
        <v>1.1E-5</v>
      </c>
      <c r="G102" s="35">
        <v>3.1999999999999999E-5</v>
      </c>
      <c r="H102" s="35">
        <v>1.0000000000000001E-5</v>
      </c>
      <c r="I102" s="35">
        <v>7.7200000000000001E-4</v>
      </c>
      <c r="J102" s="35">
        <v>1.2400000000000001E-4</v>
      </c>
      <c r="K102" s="35">
        <v>0</v>
      </c>
    </row>
    <row r="103" spans="1:11" ht="13.4" customHeight="1">
      <c r="A103" t="s">
        <v>39</v>
      </c>
      <c r="B103" t="s">
        <v>320</v>
      </c>
      <c r="C103" s="35">
        <v>7.7000000000000001E-5</v>
      </c>
      <c r="D103" s="35">
        <v>4.8999999999999998E-5</v>
      </c>
      <c r="E103" s="35">
        <v>6.9999999999999994E-5</v>
      </c>
      <c r="F103" s="35">
        <v>3.6999999999999998E-5</v>
      </c>
      <c r="G103" s="35">
        <v>2.1699999999999999E-4</v>
      </c>
      <c r="H103" s="35">
        <v>8.2000000000000001E-5</v>
      </c>
      <c r="I103" s="35">
        <v>7.3300000000000004E-4</v>
      </c>
      <c r="J103" s="35">
        <v>8.2000000000000001E-5</v>
      </c>
      <c r="K103" s="35">
        <v>1.9999999999999999E-6</v>
      </c>
    </row>
    <row r="104" spans="1:11" ht="13.4" customHeight="1">
      <c r="A104" t="s">
        <v>40</v>
      </c>
      <c r="B104" t="s">
        <v>320</v>
      </c>
      <c r="C104" s="35">
        <v>5.3999999999999998E-5</v>
      </c>
      <c r="D104" s="35">
        <v>1.1E-5</v>
      </c>
      <c r="E104" s="35">
        <v>1.5E-5</v>
      </c>
      <c r="F104" s="35">
        <v>2.4000000000000001E-5</v>
      </c>
      <c r="G104" s="35">
        <v>2.0000000000000001E-4</v>
      </c>
      <c r="H104" s="35">
        <v>1.74E-4</v>
      </c>
      <c r="I104" s="35">
        <v>3.0699999999999998E-4</v>
      </c>
      <c r="J104" s="35">
        <v>0</v>
      </c>
      <c r="K104" s="35">
        <v>0</v>
      </c>
    </row>
    <row r="105" spans="1:11" ht="13.4" customHeight="1">
      <c r="A105" t="s">
        <v>41</v>
      </c>
      <c r="B105" t="s">
        <v>320</v>
      </c>
      <c r="C105" s="35">
        <v>1.64E-4</v>
      </c>
      <c r="D105" s="35">
        <v>1.34E-4</v>
      </c>
      <c r="E105" s="35">
        <v>1.4100000000000001E-4</v>
      </c>
      <c r="F105" s="35">
        <v>1.8699999999999999E-4</v>
      </c>
      <c r="G105" s="35">
        <v>3.48E-4</v>
      </c>
      <c r="H105" s="35">
        <v>1.4300000000000001E-4</v>
      </c>
      <c r="I105" s="35">
        <v>5.4100000000000003E-4</v>
      </c>
      <c r="J105" s="35">
        <v>1.8200000000000001E-4</v>
      </c>
      <c r="K105" s="35">
        <v>6.0000000000000002E-6</v>
      </c>
    </row>
    <row r="106" spans="1:11" ht="13.4" customHeight="1">
      <c r="A106" t="s">
        <v>42</v>
      </c>
      <c r="B106" t="s">
        <v>319</v>
      </c>
      <c r="C106" s="35">
        <v>3.0609999999999999E-3</v>
      </c>
      <c r="D106" s="35">
        <v>3.4269999999999999E-3</v>
      </c>
      <c r="E106" s="35">
        <v>1.3300000000000001E-4</v>
      </c>
      <c r="F106" s="35">
        <v>9.4680000000000007E-3</v>
      </c>
      <c r="G106" s="35">
        <v>1.4999999999999999E-4</v>
      </c>
      <c r="H106" s="35">
        <v>7.9799999999999999E-4</v>
      </c>
      <c r="I106" s="35">
        <v>1.6000000000000001E-4</v>
      </c>
      <c r="J106" s="35">
        <v>8.7699999999999996E-4</v>
      </c>
      <c r="K106" s="35">
        <v>0</v>
      </c>
    </row>
    <row r="107" spans="1:11" ht="13.4" customHeight="1">
      <c r="A107" t="s">
        <v>43</v>
      </c>
      <c r="B107" t="s">
        <v>319</v>
      </c>
      <c r="C107" s="35">
        <v>3.7260000000000001E-3</v>
      </c>
      <c r="D107" s="35">
        <v>9.6000000000000002E-5</v>
      </c>
      <c r="E107" s="35">
        <v>1.016E-3</v>
      </c>
      <c r="F107" s="35">
        <v>5.6750000000000004E-3</v>
      </c>
      <c r="G107" s="35">
        <v>2.245E-3</v>
      </c>
      <c r="H107" s="35">
        <v>1.3488E-2</v>
      </c>
      <c r="I107" s="35">
        <v>1.8599999999999999E-4</v>
      </c>
      <c r="J107" s="35">
        <v>1.8600999999999999E-2</v>
      </c>
      <c r="K107" s="35">
        <v>0</v>
      </c>
    </row>
    <row r="108" spans="1:11" ht="13.4" customHeight="1">
      <c r="A108" t="s">
        <v>44</v>
      </c>
      <c r="B108" t="s">
        <v>319</v>
      </c>
      <c r="C108" s="35">
        <v>3.9300000000000003E-3</v>
      </c>
      <c r="D108" s="35">
        <v>4.8999999999999998E-5</v>
      </c>
      <c r="E108" s="35">
        <v>6.7000000000000002E-5</v>
      </c>
      <c r="F108" s="35">
        <v>5.6599999999999999E-4</v>
      </c>
      <c r="G108" s="35">
        <v>5.0199999999999995E-4</v>
      </c>
      <c r="H108" s="35">
        <v>2.4709999999999999E-2</v>
      </c>
      <c r="I108" s="35">
        <v>2.3549999999999999E-3</v>
      </c>
      <c r="J108" s="35">
        <v>1.3450000000000001E-3</v>
      </c>
      <c r="K108" s="35">
        <v>0</v>
      </c>
    </row>
    <row r="109" spans="1:11" ht="13.4" customHeight="1">
      <c r="A109" t="s">
        <v>45</v>
      </c>
      <c r="B109" t="s">
        <v>319</v>
      </c>
      <c r="C109" s="35">
        <v>9.1399999999999999E-4</v>
      </c>
      <c r="D109" s="35">
        <v>2.23E-4</v>
      </c>
      <c r="E109" s="35">
        <v>1.9599999999999999E-4</v>
      </c>
      <c r="F109" s="35">
        <v>7.9199999999999995E-4</v>
      </c>
      <c r="G109" s="35">
        <v>9.5200000000000005E-4</v>
      </c>
      <c r="H109" s="35">
        <v>3.2850000000000002E-3</v>
      </c>
      <c r="I109" s="35">
        <v>1.0039999999999999E-3</v>
      </c>
      <c r="J109" s="35">
        <v>6.7169999999999999E-3</v>
      </c>
      <c r="K109" s="35">
        <v>1.9000000000000001E-5</v>
      </c>
    </row>
    <row r="110" spans="1:11" ht="13.4" customHeight="1">
      <c r="A110" t="s">
        <v>46</v>
      </c>
      <c r="B110" t="s">
        <v>319</v>
      </c>
      <c r="C110" s="35">
        <v>1.01E-4</v>
      </c>
      <c r="D110" s="35">
        <v>4.6E-5</v>
      </c>
      <c r="E110" s="35">
        <v>6.7000000000000002E-5</v>
      </c>
      <c r="F110" s="35">
        <v>8.2000000000000001E-5</v>
      </c>
      <c r="G110" s="35">
        <v>5.5999999999999999E-5</v>
      </c>
      <c r="H110" s="35">
        <v>3.2499999999999999E-4</v>
      </c>
      <c r="I110" s="35">
        <v>1.01E-4</v>
      </c>
      <c r="J110" s="35">
        <v>6.9999999999999994E-5</v>
      </c>
      <c r="K110" s="35">
        <v>2.5999999999999998E-5</v>
      </c>
    </row>
    <row r="111" spans="1:11" ht="13.4" customHeight="1">
      <c r="A111" t="s">
        <v>47</v>
      </c>
      <c r="B111" t="s">
        <v>319</v>
      </c>
      <c r="C111" s="35">
        <v>3.9399999999999998E-4</v>
      </c>
      <c r="D111" s="35">
        <v>6.8999999999999997E-5</v>
      </c>
      <c r="E111" s="35">
        <v>6.6000000000000005E-5</v>
      </c>
      <c r="F111" s="35">
        <v>3.4699999999999998E-4</v>
      </c>
      <c r="G111" s="35">
        <v>2.9E-4</v>
      </c>
      <c r="H111" s="35">
        <v>1.7780000000000001E-3</v>
      </c>
      <c r="I111" s="35">
        <v>1.2300000000000001E-4</v>
      </c>
      <c r="J111" s="35">
        <v>4.5199999999999998E-4</v>
      </c>
      <c r="K111" s="35">
        <v>2.0999999999999999E-5</v>
      </c>
    </row>
    <row r="112" spans="1:11" ht="13.4" customHeight="1">
      <c r="A112" t="s">
        <v>48</v>
      </c>
      <c r="B112" t="s">
        <v>318</v>
      </c>
      <c r="C112" s="35">
        <v>3.1399999999999999E-4</v>
      </c>
      <c r="D112" s="35">
        <v>2.7900000000000001E-4</v>
      </c>
      <c r="E112" s="35">
        <v>2.8800000000000001E-4</v>
      </c>
      <c r="F112" s="35">
        <v>5.1800000000000001E-4</v>
      </c>
      <c r="G112" s="35">
        <v>4.35E-4</v>
      </c>
      <c r="H112" s="35">
        <v>1.9599999999999999E-4</v>
      </c>
      <c r="I112" s="35">
        <v>2.4899999999999998E-4</v>
      </c>
      <c r="J112" s="35">
        <v>9.5000000000000005E-5</v>
      </c>
      <c r="K112" s="35">
        <v>0</v>
      </c>
    </row>
    <row r="113" spans="1:11" ht="13.4" customHeight="1">
      <c r="A113" t="s">
        <v>49</v>
      </c>
      <c r="B113" t="s">
        <v>318</v>
      </c>
      <c r="C113" s="35">
        <v>1.2999999999999999E-5</v>
      </c>
      <c r="D113" s="35">
        <v>6.9999999999999999E-6</v>
      </c>
      <c r="E113" s="35">
        <v>7.9999999999999996E-6</v>
      </c>
      <c r="F113" s="35">
        <v>1.1E-5</v>
      </c>
      <c r="G113" s="35">
        <v>3.1999999999999999E-5</v>
      </c>
      <c r="H113" s="35">
        <v>1.5999999999999999E-5</v>
      </c>
      <c r="I113" s="35">
        <v>1.7200000000000001E-4</v>
      </c>
      <c r="J113" s="35">
        <v>0</v>
      </c>
      <c r="K113" s="35">
        <v>0</v>
      </c>
    </row>
    <row r="114" spans="1:11" ht="13.4" customHeight="1">
      <c r="A114" t="s">
        <v>50</v>
      </c>
      <c r="B114" t="s">
        <v>318</v>
      </c>
      <c r="C114" s="35">
        <v>1.11E-4</v>
      </c>
      <c r="D114" s="35">
        <v>6.7000000000000002E-5</v>
      </c>
      <c r="E114" s="35">
        <v>2.7399999999999999E-4</v>
      </c>
      <c r="F114" s="35">
        <v>5.3999999999999998E-5</v>
      </c>
      <c r="G114" s="35">
        <v>7.7999999999999999E-5</v>
      </c>
      <c r="H114" s="35">
        <v>2.9E-5</v>
      </c>
      <c r="I114" s="35">
        <v>3.2299999999999999E-4</v>
      </c>
      <c r="J114" s="35">
        <v>6.2000000000000003E-5</v>
      </c>
      <c r="K114" s="35">
        <v>7.9999999999999996E-6</v>
      </c>
    </row>
    <row r="115" spans="1:11" ht="13.4" customHeight="1">
      <c r="A115" t="s">
        <v>51</v>
      </c>
      <c r="B115" t="s">
        <v>318</v>
      </c>
      <c r="C115" s="35">
        <v>5.1999999999999997E-5</v>
      </c>
      <c r="D115" s="35">
        <v>3.8000000000000002E-5</v>
      </c>
      <c r="E115" s="35">
        <v>9.8999999999999994E-5</v>
      </c>
      <c r="F115" s="35">
        <v>3.8000000000000002E-5</v>
      </c>
      <c r="G115" s="35">
        <v>4.3999999999999999E-5</v>
      </c>
      <c r="H115" s="35">
        <v>1.2E-5</v>
      </c>
      <c r="I115" s="35">
        <v>3.01E-4</v>
      </c>
      <c r="J115" s="35">
        <v>0</v>
      </c>
      <c r="K115" s="35">
        <v>0</v>
      </c>
    </row>
    <row r="116" spans="1:11" ht="13.4" customHeight="1">
      <c r="A116" t="s">
        <v>52</v>
      </c>
      <c r="B116" t="s">
        <v>318</v>
      </c>
      <c r="C116" s="35">
        <v>1.5999999999999999E-5</v>
      </c>
      <c r="D116" s="35">
        <v>2.0999999999999999E-5</v>
      </c>
      <c r="E116" s="35">
        <v>3.0000000000000001E-5</v>
      </c>
      <c r="F116" s="35">
        <v>6.9999999999999999E-6</v>
      </c>
      <c r="G116" s="35">
        <v>6.0000000000000002E-6</v>
      </c>
      <c r="H116" s="35">
        <v>6.0000000000000002E-6</v>
      </c>
      <c r="I116" s="35">
        <v>0</v>
      </c>
      <c r="J116" s="35">
        <v>0</v>
      </c>
      <c r="K116" s="35">
        <v>0</v>
      </c>
    </row>
    <row r="117" spans="1:11" ht="13.4" customHeight="1">
      <c r="A117" t="s">
        <v>53</v>
      </c>
      <c r="B117" t="s">
        <v>318</v>
      </c>
      <c r="C117" s="35">
        <v>4.8000000000000001E-5</v>
      </c>
      <c r="D117" s="35">
        <v>9.5000000000000005E-5</v>
      </c>
      <c r="E117" s="35">
        <v>3.8999999999999999E-5</v>
      </c>
      <c r="F117" s="35">
        <v>1.2999999999999999E-5</v>
      </c>
      <c r="G117" s="35">
        <v>5.3999999999999998E-5</v>
      </c>
      <c r="H117" s="35">
        <v>1.5999999999999999E-5</v>
      </c>
      <c r="I117" s="35">
        <v>1.1E-5</v>
      </c>
      <c r="J117" s="35">
        <v>0</v>
      </c>
      <c r="K117" s="35">
        <v>0</v>
      </c>
    </row>
    <row r="118" spans="1:11" ht="13.4" customHeight="1">
      <c r="A118" t="s">
        <v>54</v>
      </c>
      <c r="B118" t="s">
        <v>318</v>
      </c>
      <c r="C118" s="35">
        <v>9.1000000000000003E-5</v>
      </c>
      <c r="D118" s="35">
        <v>9.7999999999999997E-5</v>
      </c>
      <c r="E118" s="35">
        <v>1.0399999999999999E-4</v>
      </c>
      <c r="F118" s="35">
        <v>8.5000000000000006E-5</v>
      </c>
      <c r="G118" s="35">
        <v>1.3100000000000001E-4</v>
      </c>
      <c r="H118" s="35">
        <v>5.5000000000000002E-5</v>
      </c>
      <c r="I118" s="35">
        <v>1.3999999999999999E-4</v>
      </c>
      <c r="J118" s="35">
        <v>5.5999999999999999E-5</v>
      </c>
      <c r="K118" s="35">
        <v>3.4E-5</v>
      </c>
    </row>
    <row r="119" spans="1:11" ht="13.4" customHeight="1">
      <c r="A119" t="s">
        <v>55</v>
      </c>
      <c r="B119" t="s">
        <v>318</v>
      </c>
      <c r="C119" s="35">
        <v>1.25E-4</v>
      </c>
      <c r="D119" s="35">
        <v>1.13E-4</v>
      </c>
      <c r="E119" s="35">
        <v>1.45E-4</v>
      </c>
      <c r="F119" s="35">
        <v>2.3800000000000001E-4</v>
      </c>
      <c r="G119" s="35">
        <v>4.8999999999999998E-5</v>
      </c>
      <c r="H119" s="35">
        <v>1.2999999999999999E-5</v>
      </c>
      <c r="I119" s="35">
        <v>2.7399999999999999E-4</v>
      </c>
      <c r="J119" s="35">
        <v>0</v>
      </c>
      <c r="K119" s="35">
        <v>3.9999999999999998E-6</v>
      </c>
    </row>
    <row r="120" spans="1:11" ht="13.4" customHeight="1">
      <c r="A120" t="s">
        <v>56</v>
      </c>
      <c r="B120" t="s">
        <v>318</v>
      </c>
      <c r="C120" s="35">
        <v>1.3799999999999999E-4</v>
      </c>
      <c r="D120" s="35">
        <v>1.74E-4</v>
      </c>
      <c r="E120" s="35">
        <v>1.5699999999999999E-4</v>
      </c>
      <c r="F120" s="35">
        <v>1.54E-4</v>
      </c>
      <c r="G120" s="35">
        <v>1.07E-4</v>
      </c>
      <c r="H120" s="35">
        <v>5.3000000000000001E-5</v>
      </c>
      <c r="I120" s="35">
        <v>1.2999999999999999E-4</v>
      </c>
      <c r="J120" s="35">
        <v>2.9E-5</v>
      </c>
      <c r="K120" s="35">
        <v>7.9999999999999996E-6</v>
      </c>
    </row>
    <row r="121" spans="1:11" ht="13.4" customHeight="1">
      <c r="A121" t="s">
        <v>57</v>
      </c>
      <c r="B121" t="s">
        <v>318</v>
      </c>
      <c r="C121" s="35">
        <v>4.6999999999999997E-5</v>
      </c>
      <c r="D121" s="35">
        <v>5.5999999999999999E-5</v>
      </c>
      <c r="E121" s="35">
        <v>5.5000000000000002E-5</v>
      </c>
      <c r="F121" s="35">
        <v>4.6999999999999997E-5</v>
      </c>
      <c r="G121" s="35">
        <v>3.1999999999999999E-5</v>
      </c>
      <c r="H121" s="35">
        <v>3.0000000000000001E-5</v>
      </c>
      <c r="I121" s="35">
        <v>1.5999999999999999E-5</v>
      </c>
      <c r="J121" s="35">
        <v>7.7000000000000001E-5</v>
      </c>
      <c r="K121" s="35">
        <v>0</v>
      </c>
    </row>
    <row r="122" spans="1:11" ht="13.4" customHeight="1">
      <c r="A122" t="s">
        <v>58</v>
      </c>
      <c r="B122" t="s">
        <v>318</v>
      </c>
      <c r="C122" s="35">
        <v>6.4999999999999994E-5</v>
      </c>
      <c r="D122" s="35">
        <v>6.4999999999999994E-5</v>
      </c>
      <c r="E122" s="35">
        <v>6.6000000000000005E-5</v>
      </c>
      <c r="F122" s="35">
        <v>6.9999999999999994E-5</v>
      </c>
      <c r="G122" s="35">
        <v>8.7999999999999998E-5</v>
      </c>
      <c r="H122" s="35">
        <v>4.8999999999999998E-5</v>
      </c>
      <c r="I122" s="35">
        <v>1.1E-4</v>
      </c>
      <c r="J122" s="35">
        <v>9.6000000000000002E-5</v>
      </c>
      <c r="K122" s="35">
        <v>2.4000000000000001E-5</v>
      </c>
    </row>
    <row r="123" spans="1:11" ht="13.4" customHeight="1">
      <c r="A123" t="s">
        <v>59</v>
      </c>
      <c r="B123" t="s">
        <v>318</v>
      </c>
      <c r="C123" s="35">
        <v>1.02E-4</v>
      </c>
      <c r="D123" s="35">
        <v>8.2999999999999998E-5</v>
      </c>
      <c r="E123" s="35">
        <v>9.7E-5</v>
      </c>
      <c r="F123" s="35">
        <v>1.4E-5</v>
      </c>
      <c r="G123" s="35">
        <v>6.7500000000000004E-4</v>
      </c>
      <c r="H123" s="35">
        <v>6.0999999999999999E-5</v>
      </c>
      <c r="I123" s="35">
        <v>1.9900000000000001E-4</v>
      </c>
      <c r="J123" s="35">
        <v>0</v>
      </c>
      <c r="K123" s="35">
        <v>3.9999999999999998E-6</v>
      </c>
    </row>
    <row r="124" spans="1:11" ht="13.4" customHeight="1">
      <c r="A124" t="s">
        <v>60</v>
      </c>
      <c r="B124" t="s">
        <v>318</v>
      </c>
      <c r="C124" s="35">
        <v>1.2E-5</v>
      </c>
      <c r="D124" s="35">
        <v>9.0000000000000002E-6</v>
      </c>
      <c r="E124" s="35">
        <v>2.0000000000000002E-5</v>
      </c>
      <c r="F124" s="35">
        <v>1.2E-5</v>
      </c>
      <c r="G124" s="35">
        <v>2.5000000000000001E-5</v>
      </c>
      <c r="H124" s="35">
        <v>6.0000000000000002E-6</v>
      </c>
      <c r="I124" s="35">
        <v>0</v>
      </c>
      <c r="J124" s="35">
        <v>0</v>
      </c>
      <c r="K124" s="35">
        <v>0</v>
      </c>
    </row>
    <row r="125" spans="1:11" ht="13.4" customHeight="1">
      <c r="A125" t="s">
        <v>61</v>
      </c>
      <c r="B125" t="s">
        <v>318</v>
      </c>
      <c r="C125" s="35">
        <v>2.0000000000000002E-5</v>
      </c>
      <c r="D125" s="35">
        <v>1.8E-5</v>
      </c>
      <c r="E125" s="35">
        <v>2.8E-5</v>
      </c>
      <c r="F125" s="35">
        <v>3.0000000000000001E-5</v>
      </c>
      <c r="G125" s="35">
        <v>1.1E-5</v>
      </c>
      <c r="H125" s="35">
        <v>6.9999999999999999E-6</v>
      </c>
      <c r="I125" s="35">
        <v>0</v>
      </c>
      <c r="J125" s="35">
        <v>0</v>
      </c>
      <c r="K125" s="35">
        <v>0</v>
      </c>
    </row>
    <row r="126" spans="1:11" ht="13.4" customHeight="1">
      <c r="A126" t="s">
        <v>62</v>
      </c>
      <c r="B126" t="s">
        <v>318</v>
      </c>
      <c r="C126" s="35">
        <v>6.0999999999999999E-5</v>
      </c>
      <c r="D126" s="35">
        <v>4.6999999999999997E-5</v>
      </c>
      <c r="E126" s="35">
        <v>1.1400000000000001E-4</v>
      </c>
      <c r="F126" s="35">
        <v>4.8000000000000001E-5</v>
      </c>
      <c r="G126" s="35">
        <v>5.7000000000000003E-5</v>
      </c>
      <c r="H126" s="35">
        <v>3.6999999999999998E-5</v>
      </c>
      <c r="I126" s="35">
        <v>3.8999999999999999E-5</v>
      </c>
      <c r="J126" s="35">
        <v>3.1999999999999999E-5</v>
      </c>
      <c r="K126" s="35">
        <v>0</v>
      </c>
    </row>
    <row r="127" spans="1:11" ht="13.4" customHeight="1">
      <c r="A127" t="s">
        <v>63</v>
      </c>
      <c r="B127" t="s">
        <v>318</v>
      </c>
      <c r="C127" s="35">
        <v>9.9999999999999995E-7</v>
      </c>
      <c r="D127" s="35">
        <v>0</v>
      </c>
      <c r="E127" s="35">
        <v>1.9999999999999999E-6</v>
      </c>
      <c r="F127" s="35">
        <v>9.9999999999999995E-7</v>
      </c>
      <c r="G127" s="35">
        <v>0</v>
      </c>
      <c r="H127" s="35">
        <v>0</v>
      </c>
      <c r="I127" s="35">
        <v>1.9999999999999999E-6</v>
      </c>
      <c r="J127" s="35">
        <v>0</v>
      </c>
      <c r="K127" s="35">
        <v>0</v>
      </c>
    </row>
    <row r="128" spans="1:11" ht="13.4" customHeight="1">
      <c r="A128" t="s">
        <v>64</v>
      </c>
      <c r="B128" t="s">
        <v>318</v>
      </c>
      <c r="C128" s="35">
        <v>6.3999999999999997E-5</v>
      </c>
      <c r="D128" s="35">
        <v>7.2000000000000002E-5</v>
      </c>
      <c r="E128" s="35">
        <v>9.2E-5</v>
      </c>
      <c r="F128" s="35">
        <v>5.3000000000000001E-5</v>
      </c>
      <c r="G128" s="35">
        <v>4.6E-5</v>
      </c>
      <c r="H128" s="35">
        <v>3.4E-5</v>
      </c>
      <c r="I128" s="35">
        <v>3.0000000000000001E-5</v>
      </c>
      <c r="J128" s="35">
        <v>6.6000000000000005E-5</v>
      </c>
      <c r="K128" s="35">
        <v>2.4000000000000001E-5</v>
      </c>
    </row>
    <row r="129" spans="1:11" ht="13.4" customHeight="1">
      <c r="A129" t="s">
        <v>65</v>
      </c>
      <c r="B129" t="s">
        <v>318</v>
      </c>
      <c r="C129" s="35">
        <v>1.2999999999999999E-5</v>
      </c>
      <c r="D129" s="35">
        <v>1.2E-5</v>
      </c>
      <c r="E129" s="35">
        <v>1.1E-5</v>
      </c>
      <c r="F129" s="35">
        <v>3.9999999999999998E-6</v>
      </c>
      <c r="G129" s="35">
        <v>7.7000000000000001E-5</v>
      </c>
      <c r="H129" s="35">
        <v>9.0000000000000002E-6</v>
      </c>
      <c r="I129" s="35">
        <v>3.6000000000000001E-5</v>
      </c>
      <c r="J129" s="35">
        <v>0</v>
      </c>
      <c r="K129" s="35">
        <v>1.9999999999999999E-6</v>
      </c>
    </row>
    <row r="130" spans="1:11" ht="13.4" customHeight="1">
      <c r="A130" t="s">
        <v>66</v>
      </c>
      <c r="B130" t="s">
        <v>318</v>
      </c>
      <c r="C130" s="35">
        <v>6.0000000000000002E-5</v>
      </c>
      <c r="D130" s="35">
        <v>4.3999999999999999E-5</v>
      </c>
      <c r="E130" s="35">
        <v>6.0000000000000002E-5</v>
      </c>
      <c r="F130" s="35">
        <v>7.2000000000000002E-5</v>
      </c>
      <c r="G130" s="35">
        <v>1.18E-4</v>
      </c>
      <c r="H130" s="35">
        <v>4.8999999999999998E-5</v>
      </c>
      <c r="I130" s="35">
        <v>2.6200000000000003E-4</v>
      </c>
      <c r="J130" s="35">
        <v>0</v>
      </c>
      <c r="K130" s="35">
        <v>6.0000000000000002E-6</v>
      </c>
    </row>
    <row r="131" spans="1:11" ht="13.4" customHeight="1">
      <c r="A131" t="s">
        <v>67</v>
      </c>
      <c r="B131" t="s">
        <v>318</v>
      </c>
      <c r="C131" s="35">
        <v>5.5000000000000002E-5</v>
      </c>
      <c r="D131" s="35">
        <v>6.3999999999999997E-5</v>
      </c>
      <c r="E131" s="35">
        <v>5.8E-5</v>
      </c>
      <c r="F131" s="35">
        <v>5.8E-5</v>
      </c>
      <c r="G131" s="35">
        <v>6.3999999999999997E-5</v>
      </c>
      <c r="H131" s="35">
        <v>3.1000000000000001E-5</v>
      </c>
      <c r="I131" s="35">
        <v>4.8000000000000001E-5</v>
      </c>
      <c r="J131" s="35">
        <v>5.1E-5</v>
      </c>
      <c r="K131" s="35">
        <v>2.3E-5</v>
      </c>
    </row>
    <row r="132" spans="1:11" ht="13.4" customHeight="1">
      <c r="A132" t="s">
        <v>68</v>
      </c>
      <c r="B132" t="s">
        <v>318</v>
      </c>
      <c r="C132" s="35">
        <v>4.1E-5</v>
      </c>
      <c r="D132" s="35">
        <v>3.6000000000000001E-5</v>
      </c>
      <c r="E132" s="35">
        <v>6.3E-5</v>
      </c>
      <c r="F132" s="35">
        <v>3.1999999999999999E-5</v>
      </c>
      <c r="G132" s="35">
        <v>1.8E-5</v>
      </c>
      <c r="H132" s="35">
        <v>1.2E-5</v>
      </c>
      <c r="I132" s="35">
        <v>3.28E-4</v>
      </c>
      <c r="J132" s="35">
        <v>0</v>
      </c>
      <c r="K132" s="35">
        <v>0</v>
      </c>
    </row>
    <row r="133" spans="1:11" ht="13.4" customHeight="1">
      <c r="A133" t="s">
        <v>69</v>
      </c>
      <c r="B133" t="s">
        <v>318</v>
      </c>
      <c r="C133" s="35">
        <v>6.4999999999999994E-5</v>
      </c>
      <c r="D133" s="35">
        <v>6.3E-5</v>
      </c>
      <c r="E133" s="35">
        <v>1.11E-4</v>
      </c>
      <c r="F133" s="35">
        <v>4.1999999999999998E-5</v>
      </c>
      <c r="G133" s="35">
        <v>1.37E-4</v>
      </c>
      <c r="H133" s="35">
        <v>1.9000000000000001E-5</v>
      </c>
      <c r="I133" s="35">
        <v>1.2E-5</v>
      </c>
      <c r="J133" s="35">
        <v>0</v>
      </c>
      <c r="K133" s="35">
        <v>0</v>
      </c>
    </row>
    <row r="134" spans="1:11" ht="13.4" customHeight="1">
      <c r="A134" t="s">
        <v>70</v>
      </c>
      <c r="B134" t="s">
        <v>318</v>
      </c>
      <c r="C134" s="35">
        <v>6.2000000000000003E-5</v>
      </c>
      <c r="D134" s="35">
        <v>6.8999999999999997E-5</v>
      </c>
      <c r="E134" s="35">
        <v>9.3999999999999994E-5</v>
      </c>
      <c r="F134" s="35">
        <v>4.5000000000000003E-5</v>
      </c>
      <c r="G134" s="35">
        <v>5.1E-5</v>
      </c>
      <c r="H134" s="35">
        <v>3.0000000000000001E-5</v>
      </c>
      <c r="I134" s="35">
        <v>3.6999999999999998E-5</v>
      </c>
      <c r="J134" s="35">
        <v>4.3000000000000002E-5</v>
      </c>
      <c r="K134" s="35">
        <v>1.8E-5</v>
      </c>
    </row>
    <row r="135" spans="1:11" ht="13.4" customHeight="1">
      <c r="A135" t="s">
        <v>71</v>
      </c>
      <c r="B135" t="s">
        <v>318</v>
      </c>
      <c r="C135" s="35">
        <v>1.8200000000000001E-4</v>
      </c>
      <c r="D135" s="35">
        <v>1.16E-4</v>
      </c>
      <c r="E135" s="35">
        <v>2.8499999999999999E-4</v>
      </c>
      <c r="F135" s="35">
        <v>1.93E-4</v>
      </c>
      <c r="G135" s="35">
        <v>5.5999999999999999E-5</v>
      </c>
      <c r="H135" s="35">
        <v>2.5000000000000001E-4</v>
      </c>
      <c r="I135" s="35">
        <v>4.3000000000000002E-5</v>
      </c>
      <c r="J135" s="35">
        <v>0</v>
      </c>
      <c r="K135" s="35">
        <v>0</v>
      </c>
    </row>
    <row r="136" spans="1:11" ht="13.4" customHeight="1">
      <c r="A136" t="s">
        <v>72</v>
      </c>
      <c r="B136" t="s">
        <v>318</v>
      </c>
      <c r="C136" s="35">
        <v>1.73E-4</v>
      </c>
      <c r="D136" s="35">
        <v>2.12E-4</v>
      </c>
      <c r="E136" s="35">
        <v>3.1700000000000001E-4</v>
      </c>
      <c r="F136" s="35">
        <v>8.1000000000000004E-5</v>
      </c>
      <c r="G136" s="35">
        <v>7.2000000000000002E-5</v>
      </c>
      <c r="H136" s="35">
        <v>6.0000000000000002E-5</v>
      </c>
      <c r="I136" s="35">
        <v>9.2E-5</v>
      </c>
      <c r="J136" s="35">
        <v>4.6999999999999997E-5</v>
      </c>
      <c r="K136" s="35">
        <v>9.0000000000000002E-6</v>
      </c>
    </row>
    <row r="137" spans="1:11" ht="13.4" customHeight="1">
      <c r="A137" t="s">
        <v>73</v>
      </c>
      <c r="B137" t="s">
        <v>318</v>
      </c>
      <c r="C137" s="35">
        <v>1.2E-5</v>
      </c>
      <c r="D137" s="35">
        <v>3.3000000000000003E-5</v>
      </c>
      <c r="E137" s="35">
        <v>3.0000000000000001E-6</v>
      </c>
      <c r="F137" s="35">
        <v>3.9999999999999998E-6</v>
      </c>
      <c r="G137" s="35">
        <v>5.0000000000000004E-6</v>
      </c>
      <c r="H137" s="35">
        <v>0</v>
      </c>
      <c r="I137" s="35">
        <v>0</v>
      </c>
      <c r="J137" s="35">
        <v>0</v>
      </c>
      <c r="K137" s="35">
        <v>0</v>
      </c>
    </row>
    <row r="138" spans="1:11" ht="13.4" customHeight="1">
      <c r="A138" t="s">
        <v>74</v>
      </c>
      <c r="B138" t="s">
        <v>318</v>
      </c>
      <c r="C138" s="35">
        <v>2.6400000000000002E-4</v>
      </c>
      <c r="D138" s="35">
        <v>1.85E-4</v>
      </c>
      <c r="E138" s="35">
        <v>2.3800000000000001E-4</v>
      </c>
      <c r="F138" s="35">
        <v>3.6900000000000002E-4</v>
      </c>
      <c r="G138" s="35">
        <v>1.08E-4</v>
      </c>
      <c r="H138" s="35">
        <v>4.4700000000000002E-4</v>
      </c>
      <c r="I138" s="35">
        <v>1.13E-4</v>
      </c>
      <c r="J138" s="35">
        <v>2.8400000000000002E-4</v>
      </c>
      <c r="K138" s="35">
        <v>1.0000000000000001E-5</v>
      </c>
    </row>
    <row r="139" spans="1:11" ht="13.4" customHeight="1">
      <c r="A139" t="s">
        <v>75</v>
      </c>
      <c r="B139" t="s">
        <v>318</v>
      </c>
      <c r="C139" s="35">
        <v>1.3999999999999999E-4</v>
      </c>
      <c r="D139" s="35">
        <v>1.8799999999999999E-4</v>
      </c>
      <c r="E139" s="35">
        <v>2.14E-4</v>
      </c>
      <c r="F139" s="35">
        <v>8.6000000000000003E-5</v>
      </c>
      <c r="G139" s="35">
        <v>1.11E-4</v>
      </c>
      <c r="H139" s="35">
        <v>4.5000000000000003E-5</v>
      </c>
      <c r="I139" s="35">
        <v>2.0000000000000002E-5</v>
      </c>
      <c r="J139" s="35">
        <v>0</v>
      </c>
      <c r="K139" s="35">
        <v>0</v>
      </c>
    </row>
    <row r="140" spans="1:11" ht="13.4" customHeight="1">
      <c r="A140" t="s">
        <v>76</v>
      </c>
      <c r="B140" t="s">
        <v>318</v>
      </c>
      <c r="C140" s="35">
        <v>1.66E-4</v>
      </c>
      <c r="D140" s="35">
        <v>1.4200000000000001E-4</v>
      </c>
      <c r="E140" s="35">
        <v>2.72E-4</v>
      </c>
      <c r="F140" s="35">
        <v>1.5100000000000001E-4</v>
      </c>
      <c r="G140" s="35">
        <v>1.83E-4</v>
      </c>
      <c r="H140" s="35">
        <v>9.7E-5</v>
      </c>
      <c r="I140" s="35">
        <v>6.3999999999999997E-5</v>
      </c>
      <c r="J140" s="35">
        <v>1.12E-4</v>
      </c>
      <c r="K140" s="35">
        <v>1.2999999999999999E-5</v>
      </c>
    </row>
    <row r="141" spans="1:11" ht="13.4" customHeight="1">
      <c r="A141" t="s">
        <v>77</v>
      </c>
      <c r="B141" t="s">
        <v>318</v>
      </c>
      <c r="C141" s="35">
        <v>2.4000000000000001E-5</v>
      </c>
      <c r="D141" s="35">
        <v>1.9000000000000001E-5</v>
      </c>
      <c r="E141" s="35">
        <v>3.1999999999999999E-5</v>
      </c>
      <c r="F141" s="35">
        <v>2.9E-5</v>
      </c>
      <c r="G141" s="35">
        <v>1.0000000000000001E-5</v>
      </c>
      <c r="H141" s="35">
        <v>3.1000000000000001E-5</v>
      </c>
      <c r="I141" s="35">
        <v>0</v>
      </c>
      <c r="J141" s="35">
        <v>0</v>
      </c>
      <c r="K141" s="35">
        <v>0</v>
      </c>
    </row>
    <row r="142" spans="1:11" ht="13.4" customHeight="1">
      <c r="A142" t="s">
        <v>78</v>
      </c>
      <c r="B142" t="s">
        <v>318</v>
      </c>
      <c r="C142" s="35">
        <v>5.5999999999999999E-5</v>
      </c>
      <c r="D142" s="35">
        <v>5.8999999999999998E-5</v>
      </c>
      <c r="E142" s="35">
        <v>6.8999999999999997E-5</v>
      </c>
      <c r="F142" s="35">
        <v>5.0000000000000002E-5</v>
      </c>
      <c r="G142" s="35">
        <v>1.2799999999999999E-4</v>
      </c>
      <c r="H142" s="35">
        <v>2.0999999999999999E-5</v>
      </c>
      <c r="I142" s="35">
        <v>2.9E-5</v>
      </c>
      <c r="J142" s="35">
        <v>3.6999999999999998E-5</v>
      </c>
      <c r="K142" s="35">
        <v>1.4E-5</v>
      </c>
    </row>
    <row r="143" spans="1:11" ht="13.4" customHeight="1">
      <c r="A143" t="s">
        <v>79</v>
      </c>
      <c r="B143" t="s">
        <v>318</v>
      </c>
      <c r="C143" s="35">
        <v>1.8E-5</v>
      </c>
      <c r="D143" s="35">
        <v>1.8E-5</v>
      </c>
      <c r="E143" s="35">
        <v>1.7E-5</v>
      </c>
      <c r="F143" s="35">
        <v>6.0000000000000002E-6</v>
      </c>
      <c r="G143" s="35">
        <v>1.5999999999999999E-5</v>
      </c>
      <c r="H143" s="35">
        <v>2.5000000000000001E-5</v>
      </c>
      <c r="I143" s="35">
        <v>1.7E-5</v>
      </c>
      <c r="J143" s="35">
        <v>1.4999999999999999E-4</v>
      </c>
      <c r="K143" s="35">
        <v>0</v>
      </c>
    </row>
    <row r="144" spans="1:11" ht="13.4" customHeight="1">
      <c r="A144" t="s">
        <v>80</v>
      </c>
      <c r="B144" t="s">
        <v>318</v>
      </c>
      <c r="C144" s="35">
        <v>3.6000000000000001E-5</v>
      </c>
      <c r="D144" s="35">
        <v>4.0000000000000003E-5</v>
      </c>
      <c r="E144" s="35">
        <v>2.4000000000000001E-5</v>
      </c>
      <c r="F144" s="35">
        <v>5.0000000000000002E-5</v>
      </c>
      <c r="G144" s="35">
        <v>3.1999999999999999E-5</v>
      </c>
      <c r="H144" s="35">
        <v>3.4999999999999997E-5</v>
      </c>
      <c r="I144" s="35">
        <v>5.3000000000000001E-5</v>
      </c>
      <c r="J144" s="35">
        <v>1.1E-5</v>
      </c>
      <c r="K144" s="35">
        <v>6.9999999999999999E-6</v>
      </c>
    </row>
    <row r="145" spans="1:11" ht="13.4" customHeight="1">
      <c r="A145" t="s">
        <v>81</v>
      </c>
      <c r="B145" t="s">
        <v>318</v>
      </c>
      <c r="C145" s="35">
        <v>9.0000000000000002E-6</v>
      </c>
      <c r="D145" s="35">
        <v>7.9999999999999996E-6</v>
      </c>
      <c r="E145" s="35">
        <v>1.1E-5</v>
      </c>
      <c r="F145" s="35">
        <v>1.1E-5</v>
      </c>
      <c r="G145" s="35">
        <v>6.9999999999999999E-6</v>
      </c>
      <c r="H145" s="35">
        <v>5.0000000000000004E-6</v>
      </c>
      <c r="I145" s="35">
        <v>1.0000000000000001E-5</v>
      </c>
      <c r="J145" s="35">
        <v>7.9999999999999996E-6</v>
      </c>
      <c r="K145" s="35">
        <v>9.9999999999999995E-7</v>
      </c>
    </row>
    <row r="146" spans="1:11" ht="13.4" customHeight="1">
      <c r="A146" t="s">
        <v>82</v>
      </c>
      <c r="B146" t="s">
        <v>318</v>
      </c>
      <c r="C146" s="35">
        <v>2.5999999999999998E-5</v>
      </c>
      <c r="D146" s="35">
        <v>2.4000000000000001E-5</v>
      </c>
      <c r="E146" s="35">
        <v>3.1000000000000001E-5</v>
      </c>
      <c r="F146" s="35">
        <v>3.1999999999999999E-5</v>
      </c>
      <c r="G146" s="35">
        <v>2.3E-5</v>
      </c>
      <c r="H146" s="35">
        <v>1.4E-5</v>
      </c>
      <c r="I146" s="35">
        <v>2.3E-5</v>
      </c>
      <c r="J146" s="35">
        <v>1.2E-4</v>
      </c>
      <c r="K146" s="35">
        <v>6.0000000000000002E-6</v>
      </c>
    </row>
    <row r="147" spans="1:11" ht="13.4" customHeight="1">
      <c r="A147" t="s">
        <v>83</v>
      </c>
      <c r="B147" t="s">
        <v>318</v>
      </c>
      <c r="C147" s="35">
        <v>1.08E-4</v>
      </c>
      <c r="D147" s="35">
        <v>1.45E-4</v>
      </c>
      <c r="E147" s="35">
        <v>9.1000000000000003E-5</v>
      </c>
      <c r="F147" s="35">
        <v>9.0000000000000006E-5</v>
      </c>
      <c r="G147" s="35">
        <v>1.73E-4</v>
      </c>
      <c r="H147" s="35">
        <v>7.6000000000000004E-5</v>
      </c>
      <c r="I147" s="35">
        <v>8.2000000000000001E-5</v>
      </c>
      <c r="J147" s="35">
        <v>3.4999999999999997E-5</v>
      </c>
      <c r="K147" s="35">
        <v>7.9999999999999996E-6</v>
      </c>
    </row>
    <row r="148" spans="1:11" ht="13.4" customHeight="1">
      <c r="A148" t="s">
        <v>84</v>
      </c>
      <c r="B148" t="s">
        <v>318</v>
      </c>
      <c r="C148" s="35">
        <v>2.42E-4</v>
      </c>
      <c r="D148" s="35">
        <v>9.1000000000000003E-5</v>
      </c>
      <c r="E148" s="35">
        <v>8.7000000000000001E-5</v>
      </c>
      <c r="F148" s="35">
        <v>3.1700000000000001E-4</v>
      </c>
      <c r="G148" s="35">
        <v>1.5899999999999999E-4</v>
      </c>
      <c r="H148" s="35">
        <v>7.2900000000000005E-4</v>
      </c>
      <c r="I148" s="35">
        <v>6.38E-4</v>
      </c>
      <c r="J148" s="35">
        <v>2.31E-4</v>
      </c>
      <c r="K148" s="35">
        <v>3.9999999999999998E-6</v>
      </c>
    </row>
    <row r="149" spans="1:11" ht="13.4" customHeight="1">
      <c r="A149" t="s">
        <v>85</v>
      </c>
      <c r="B149" t="s">
        <v>318</v>
      </c>
      <c r="C149" s="35">
        <v>1.7E-5</v>
      </c>
      <c r="D149" s="35">
        <v>1.5E-5</v>
      </c>
      <c r="E149" s="35">
        <v>6.9999999999999999E-6</v>
      </c>
      <c r="F149" s="35">
        <v>1.8E-5</v>
      </c>
      <c r="G149" s="35">
        <v>0</v>
      </c>
      <c r="H149" s="35">
        <v>0</v>
      </c>
      <c r="I149" s="35">
        <v>0</v>
      </c>
      <c r="J149" s="35">
        <v>5.7799999999999995E-4</v>
      </c>
      <c r="K149" s="35">
        <v>0</v>
      </c>
    </row>
    <row r="150" spans="1:11" ht="13.4" customHeight="1">
      <c r="A150" t="s">
        <v>86</v>
      </c>
      <c r="B150" t="s">
        <v>318</v>
      </c>
      <c r="C150" s="35">
        <v>1.6899999999999999E-4</v>
      </c>
      <c r="D150" s="35">
        <v>1.3300000000000001E-4</v>
      </c>
      <c r="E150" s="35">
        <v>1.76E-4</v>
      </c>
      <c r="F150" s="35">
        <v>2.3900000000000001E-4</v>
      </c>
      <c r="G150" s="35">
        <v>2.03E-4</v>
      </c>
      <c r="H150" s="35">
        <v>1.3999999999999999E-4</v>
      </c>
      <c r="I150" s="35">
        <v>2.0900000000000001E-4</v>
      </c>
      <c r="J150" s="35">
        <v>2.4000000000000001E-4</v>
      </c>
      <c r="K150" s="35">
        <v>2.0999999999999999E-5</v>
      </c>
    </row>
    <row r="151" spans="1:11" ht="13.4" customHeight="1">
      <c r="A151" t="s">
        <v>87</v>
      </c>
      <c r="B151" t="s">
        <v>318</v>
      </c>
      <c r="C151" s="35">
        <v>5.3000000000000001E-5</v>
      </c>
      <c r="D151" s="35">
        <v>3.6999999999999998E-5</v>
      </c>
      <c r="E151" s="35">
        <v>6.7000000000000002E-5</v>
      </c>
      <c r="F151" s="35">
        <v>6.4999999999999994E-5</v>
      </c>
      <c r="G151" s="35">
        <v>1.07E-4</v>
      </c>
      <c r="H151" s="35">
        <v>4.6999999999999997E-5</v>
      </c>
      <c r="I151" s="35">
        <v>1.9000000000000001E-5</v>
      </c>
      <c r="J151" s="35">
        <v>0</v>
      </c>
      <c r="K151" s="35">
        <v>7.9999999999999996E-6</v>
      </c>
    </row>
    <row r="152" spans="1:11" ht="13.4" customHeight="1">
      <c r="A152" t="s">
        <v>88</v>
      </c>
      <c r="B152" t="s">
        <v>318</v>
      </c>
      <c r="C152" s="35">
        <v>9.2E-5</v>
      </c>
      <c r="D152" s="35">
        <v>7.8999999999999996E-5</v>
      </c>
      <c r="E152" s="35">
        <v>1.17E-4</v>
      </c>
      <c r="F152" s="35">
        <v>1.0399999999999999E-4</v>
      </c>
      <c r="G152" s="35">
        <v>6.3E-5</v>
      </c>
      <c r="H152" s="35">
        <v>9.7E-5</v>
      </c>
      <c r="I152" s="35">
        <v>4.6999999999999997E-5</v>
      </c>
      <c r="J152" s="35">
        <v>0</v>
      </c>
      <c r="K152" s="35">
        <v>9.0000000000000002E-6</v>
      </c>
    </row>
    <row r="153" spans="1:11" ht="13.4" customHeight="1">
      <c r="A153" t="s">
        <v>89</v>
      </c>
      <c r="B153" t="s">
        <v>318</v>
      </c>
      <c r="C153" s="35">
        <v>2.2599999999999999E-4</v>
      </c>
      <c r="D153" s="35">
        <v>1.1E-4</v>
      </c>
      <c r="E153" s="35">
        <v>4.8799999999999999E-4</v>
      </c>
      <c r="F153" s="35">
        <v>2.5799999999999998E-4</v>
      </c>
      <c r="G153" s="35">
        <v>1.9699999999999999E-4</v>
      </c>
      <c r="H153" s="35">
        <v>9.1000000000000003E-5</v>
      </c>
      <c r="I153" s="35">
        <v>4.8000000000000001E-5</v>
      </c>
      <c r="J153" s="35">
        <v>1.22E-4</v>
      </c>
      <c r="K153" s="35">
        <v>6.9999999999999999E-6</v>
      </c>
    </row>
    <row r="154" spans="1:11" ht="13.4" customHeight="1">
      <c r="A154" t="s">
        <v>90</v>
      </c>
      <c r="B154" t="s">
        <v>318</v>
      </c>
      <c r="C154" s="35">
        <v>9.2E-5</v>
      </c>
      <c r="D154" s="35">
        <v>6.4999999999999994E-5</v>
      </c>
      <c r="E154" s="35">
        <v>3.4999999999999997E-5</v>
      </c>
      <c r="F154" s="35">
        <v>6.3999999999999997E-5</v>
      </c>
      <c r="G154" s="35">
        <v>3.86E-4</v>
      </c>
      <c r="H154" s="35">
        <v>1.55E-4</v>
      </c>
      <c r="I154" s="35">
        <v>1.3899999999999999E-4</v>
      </c>
      <c r="J154" s="35">
        <v>2.5599999999999999E-4</v>
      </c>
      <c r="K154" s="35">
        <v>3.0000000000000001E-5</v>
      </c>
    </row>
    <row r="155" spans="1:11" ht="13.4" customHeight="1">
      <c r="A155" t="s">
        <v>91</v>
      </c>
      <c r="B155" t="s">
        <v>318</v>
      </c>
      <c r="C155" s="35">
        <v>5.1E-5</v>
      </c>
      <c r="D155" s="35">
        <v>6.2000000000000003E-5</v>
      </c>
      <c r="E155" s="35">
        <v>5.5999999999999999E-5</v>
      </c>
      <c r="F155" s="35">
        <v>4.8000000000000001E-5</v>
      </c>
      <c r="G155" s="35">
        <v>2.9E-5</v>
      </c>
      <c r="H155" s="35">
        <v>4.6E-5</v>
      </c>
      <c r="I155" s="35">
        <v>0</v>
      </c>
      <c r="J155" s="35">
        <v>0</v>
      </c>
      <c r="K155" s="35">
        <v>0</v>
      </c>
    </row>
    <row r="156" spans="1:11" ht="13.4" customHeight="1">
      <c r="A156" t="s">
        <v>92</v>
      </c>
      <c r="B156" t="s">
        <v>318</v>
      </c>
      <c r="C156" s="35">
        <v>1.11E-4</v>
      </c>
      <c r="D156" s="35">
        <v>8.2999999999999998E-5</v>
      </c>
      <c r="E156" s="35">
        <v>9.1000000000000003E-5</v>
      </c>
      <c r="F156" s="35">
        <v>2.23E-4</v>
      </c>
      <c r="G156" s="35">
        <v>7.7000000000000001E-5</v>
      </c>
      <c r="H156" s="35">
        <v>4.8000000000000001E-5</v>
      </c>
      <c r="I156" s="35">
        <v>1.2E-5</v>
      </c>
      <c r="J156" s="35">
        <v>5.7499999999999999E-4</v>
      </c>
      <c r="K156" s="35">
        <v>1.2E-4</v>
      </c>
    </row>
    <row r="157" spans="1:11" ht="13.4" customHeight="1">
      <c r="A157" t="s">
        <v>93</v>
      </c>
      <c r="B157" t="s">
        <v>318</v>
      </c>
      <c r="C157" s="35">
        <v>3.8200000000000002E-4</v>
      </c>
      <c r="D157" s="35">
        <v>6.29E-4</v>
      </c>
      <c r="E157" s="35">
        <v>3.4299999999999999E-4</v>
      </c>
      <c r="F157" s="35">
        <v>2.32E-4</v>
      </c>
      <c r="G157" s="35">
        <v>4.2000000000000002E-4</v>
      </c>
      <c r="H157" s="35">
        <v>1.4100000000000001E-4</v>
      </c>
      <c r="I157" s="35">
        <v>6.6000000000000005E-5</v>
      </c>
      <c r="J157" s="35">
        <v>1.4100000000000001E-4</v>
      </c>
      <c r="K157" s="35">
        <v>4.0200000000000001E-4</v>
      </c>
    </row>
    <row r="158" spans="1:11" ht="13.4" customHeight="1">
      <c r="A158" t="s">
        <v>94</v>
      </c>
      <c r="B158" t="s">
        <v>318</v>
      </c>
      <c r="C158" s="35">
        <v>6.8999999999999997E-5</v>
      </c>
      <c r="D158" s="35">
        <v>8.3999999999999995E-5</v>
      </c>
      <c r="E158" s="35">
        <v>8.7000000000000001E-5</v>
      </c>
      <c r="F158" s="35">
        <v>5.8E-5</v>
      </c>
      <c r="G158" s="35">
        <v>5.0000000000000002E-5</v>
      </c>
      <c r="H158" s="35">
        <v>3.6000000000000001E-5</v>
      </c>
      <c r="I158" s="35">
        <v>1.5E-5</v>
      </c>
      <c r="J158" s="35">
        <v>1.36E-4</v>
      </c>
      <c r="K158" s="35">
        <v>3.9999999999999998E-6</v>
      </c>
    </row>
    <row r="159" spans="1:11" ht="13.4" customHeight="1">
      <c r="A159" t="s">
        <v>95</v>
      </c>
      <c r="B159" t="s">
        <v>318</v>
      </c>
      <c r="C159" s="35">
        <v>7.9999999999999996E-6</v>
      </c>
      <c r="D159" s="35">
        <v>1.2E-5</v>
      </c>
      <c r="E159" s="35">
        <v>6.9999999999999999E-6</v>
      </c>
      <c r="F159" s="35">
        <v>5.0000000000000004E-6</v>
      </c>
      <c r="G159" s="35">
        <v>2.6999999999999999E-5</v>
      </c>
      <c r="H159" s="35">
        <v>5.0000000000000004E-6</v>
      </c>
      <c r="I159" s="35">
        <v>0</v>
      </c>
      <c r="J159" s="35">
        <v>0</v>
      </c>
      <c r="K159" s="35">
        <v>9.9999999999999995E-7</v>
      </c>
    </row>
    <row r="160" spans="1:11" ht="13.4" customHeight="1">
      <c r="A160" t="s">
        <v>96</v>
      </c>
      <c r="B160" t="s">
        <v>318</v>
      </c>
      <c r="C160" s="35">
        <v>2.5900000000000001E-4</v>
      </c>
      <c r="D160" s="35">
        <v>2.52E-4</v>
      </c>
      <c r="E160" s="35">
        <v>2.1000000000000001E-4</v>
      </c>
      <c r="F160" s="35">
        <v>3.0299999999999999E-4</v>
      </c>
      <c r="G160" s="35">
        <v>1.93E-4</v>
      </c>
      <c r="H160" s="35">
        <v>3.7599999999999998E-4</v>
      </c>
      <c r="I160" s="35">
        <v>1.3300000000000001E-4</v>
      </c>
      <c r="J160" s="35">
        <v>1.2999999999999999E-4</v>
      </c>
      <c r="K160" s="35">
        <v>1.2E-5</v>
      </c>
    </row>
    <row r="161" spans="1:11" ht="13.4" customHeight="1">
      <c r="A161" t="s">
        <v>97</v>
      </c>
      <c r="B161" t="s">
        <v>318</v>
      </c>
      <c r="C161" s="35">
        <v>4.3999999999999999E-5</v>
      </c>
      <c r="D161" s="35">
        <v>3.6999999999999998E-5</v>
      </c>
      <c r="E161" s="35">
        <v>6.0999999999999999E-5</v>
      </c>
      <c r="F161" s="35">
        <v>5.1E-5</v>
      </c>
      <c r="G161" s="35">
        <v>4.0000000000000003E-5</v>
      </c>
      <c r="H161" s="35">
        <v>3.0000000000000001E-5</v>
      </c>
      <c r="I161" s="35">
        <v>2.6999999999999999E-5</v>
      </c>
      <c r="J161" s="35">
        <v>3.4E-5</v>
      </c>
      <c r="K161" s="35">
        <v>6.0000000000000002E-6</v>
      </c>
    </row>
    <row r="162" spans="1:11" ht="13.4" customHeight="1">
      <c r="A162" t="s">
        <v>98</v>
      </c>
      <c r="B162" t="s">
        <v>318</v>
      </c>
      <c r="C162" s="35">
        <v>8.7999999999999998E-5</v>
      </c>
      <c r="D162" s="35">
        <v>6.3E-5</v>
      </c>
      <c r="E162" s="35">
        <v>1.2899999999999999E-4</v>
      </c>
      <c r="F162" s="35">
        <v>6.8999999999999997E-5</v>
      </c>
      <c r="G162" s="35">
        <v>7.3999999999999996E-5</v>
      </c>
      <c r="H162" s="35">
        <v>1.06E-4</v>
      </c>
      <c r="I162" s="35">
        <v>4.5000000000000003E-5</v>
      </c>
      <c r="J162" s="35">
        <v>0</v>
      </c>
      <c r="K162" s="35">
        <v>1.73E-4</v>
      </c>
    </row>
    <row r="163" spans="1:11" ht="13.4" customHeight="1">
      <c r="A163" t="s">
        <v>99</v>
      </c>
      <c r="B163" t="s">
        <v>317</v>
      </c>
      <c r="C163" s="35">
        <v>1.4200000000000001E-4</v>
      </c>
      <c r="D163" s="35">
        <v>9.6000000000000002E-5</v>
      </c>
      <c r="E163" s="35">
        <v>1.35E-4</v>
      </c>
      <c r="F163" s="35">
        <v>2.2699999999999999E-4</v>
      </c>
      <c r="G163" s="35">
        <v>1.3999999999999999E-4</v>
      </c>
      <c r="H163" s="35">
        <v>1.2400000000000001E-4</v>
      </c>
      <c r="I163" s="35">
        <v>3.97E-4</v>
      </c>
      <c r="J163" s="35">
        <v>2.0799999999999999E-4</v>
      </c>
      <c r="K163" s="35">
        <v>4.8999999999999998E-5</v>
      </c>
    </row>
    <row r="164" spans="1:11" ht="13.4" customHeight="1">
      <c r="A164" t="s">
        <v>100</v>
      </c>
      <c r="B164" t="s">
        <v>317</v>
      </c>
      <c r="C164" s="35">
        <v>7.2000000000000005E-4</v>
      </c>
      <c r="D164" s="35">
        <v>5.9900000000000003E-4</v>
      </c>
      <c r="E164" s="35">
        <v>8.4699999999999999E-4</v>
      </c>
      <c r="F164" s="35">
        <v>8.9800000000000004E-4</v>
      </c>
      <c r="G164" s="35">
        <v>1.178E-3</v>
      </c>
      <c r="H164" s="35">
        <v>3.9899999999999999E-4</v>
      </c>
      <c r="I164" s="35">
        <v>7.1699999999999997E-4</v>
      </c>
      <c r="J164" s="35">
        <v>7.0500000000000001E-4</v>
      </c>
      <c r="K164" s="35">
        <v>6.1499999999999999E-4</v>
      </c>
    </row>
    <row r="165" spans="1:11" ht="13.4" customHeight="1">
      <c r="A165" t="s">
        <v>101</v>
      </c>
      <c r="B165" t="s">
        <v>317</v>
      </c>
      <c r="C165" s="35">
        <v>7.7999999999999999E-5</v>
      </c>
      <c r="D165" s="35">
        <v>4.3000000000000002E-5</v>
      </c>
      <c r="E165" s="35">
        <v>1.08E-4</v>
      </c>
      <c r="F165" s="35">
        <v>6.7999999999999999E-5</v>
      </c>
      <c r="G165" s="35">
        <v>1.01E-4</v>
      </c>
      <c r="H165" s="35">
        <v>1.1400000000000001E-4</v>
      </c>
      <c r="I165" s="35">
        <v>6.9999999999999994E-5</v>
      </c>
      <c r="J165" s="35">
        <v>6.6000000000000005E-5</v>
      </c>
      <c r="K165" s="35">
        <v>5.0000000000000002E-5</v>
      </c>
    </row>
    <row r="166" spans="1:11" ht="13.4" customHeight="1">
      <c r="A166" t="s">
        <v>102</v>
      </c>
      <c r="B166" t="s">
        <v>317</v>
      </c>
      <c r="C166" s="35">
        <v>3.68E-4</v>
      </c>
      <c r="D166" s="35">
        <v>3.28E-4</v>
      </c>
      <c r="E166" s="35">
        <v>4.08E-4</v>
      </c>
      <c r="F166" s="35">
        <v>3.7100000000000002E-4</v>
      </c>
      <c r="G166" s="35">
        <v>5.6499999999999996E-4</v>
      </c>
      <c r="H166" s="35">
        <v>3.2200000000000002E-4</v>
      </c>
      <c r="I166" s="35">
        <v>3.7500000000000001E-4</v>
      </c>
      <c r="J166" s="35">
        <v>1.03E-4</v>
      </c>
      <c r="K166" s="35">
        <v>4.8799999999999999E-4</v>
      </c>
    </row>
    <row r="167" spans="1:11" ht="13.4" customHeight="1">
      <c r="A167" t="s">
        <v>103</v>
      </c>
      <c r="B167" t="s">
        <v>317</v>
      </c>
      <c r="C167" s="35">
        <v>1.8200000000000001E-4</v>
      </c>
      <c r="D167" s="35">
        <v>1.73E-4</v>
      </c>
      <c r="E167" s="35">
        <v>1.8799999999999999E-4</v>
      </c>
      <c r="F167" s="35">
        <v>2.1599999999999999E-4</v>
      </c>
      <c r="G167" s="35">
        <v>2.99E-4</v>
      </c>
      <c r="H167" s="35">
        <v>1.3100000000000001E-4</v>
      </c>
      <c r="I167" s="35">
        <v>1.25E-4</v>
      </c>
      <c r="J167" s="35">
        <v>1E-4</v>
      </c>
      <c r="K167" s="35">
        <v>1.06E-4</v>
      </c>
    </row>
    <row r="168" spans="1:11" ht="13.4" customHeight="1">
      <c r="A168" t="s">
        <v>104</v>
      </c>
      <c r="B168" t="s">
        <v>316</v>
      </c>
      <c r="C168" s="35">
        <v>1.9900000000000001E-4</v>
      </c>
      <c r="D168" s="35">
        <v>2.3000000000000001E-4</v>
      </c>
      <c r="E168" s="35">
        <v>2.3800000000000001E-4</v>
      </c>
      <c r="F168" s="35">
        <v>1.7799999999999999E-4</v>
      </c>
      <c r="G168" s="35">
        <v>1.64E-4</v>
      </c>
      <c r="H168" s="35">
        <v>1.12E-4</v>
      </c>
      <c r="I168" s="35">
        <v>2.12E-4</v>
      </c>
      <c r="J168" s="35">
        <v>1.03E-4</v>
      </c>
      <c r="K168" s="35">
        <v>2.33E-4</v>
      </c>
    </row>
    <row r="169" spans="1:11" ht="13.4" customHeight="1">
      <c r="A169" t="s">
        <v>105</v>
      </c>
      <c r="B169" t="s">
        <v>316</v>
      </c>
      <c r="C169" s="35">
        <v>4.1E-5</v>
      </c>
      <c r="D169" s="35">
        <v>4.6E-5</v>
      </c>
      <c r="E169" s="35">
        <v>4.6999999999999997E-5</v>
      </c>
      <c r="F169" s="35">
        <v>4.0000000000000003E-5</v>
      </c>
      <c r="G169" s="35">
        <v>4.0000000000000003E-5</v>
      </c>
      <c r="H169" s="35">
        <v>2.3E-5</v>
      </c>
      <c r="I169" s="35">
        <v>2.9E-5</v>
      </c>
      <c r="J169" s="35">
        <v>3.1999999999999999E-5</v>
      </c>
      <c r="K169" s="35">
        <v>6.4999999999999994E-5</v>
      </c>
    </row>
    <row r="170" spans="1:11" ht="13.4" customHeight="1">
      <c r="A170" t="s">
        <v>106</v>
      </c>
      <c r="B170" t="s">
        <v>316</v>
      </c>
      <c r="C170" s="35">
        <v>2.0900000000000001E-4</v>
      </c>
      <c r="D170" s="35">
        <v>2.0599999999999999E-4</v>
      </c>
      <c r="E170" s="35">
        <v>2.12E-4</v>
      </c>
      <c r="F170" s="35">
        <v>2.1900000000000001E-4</v>
      </c>
      <c r="G170" s="35">
        <v>1.9799999999999999E-4</v>
      </c>
      <c r="H170" s="35">
        <v>2.24E-4</v>
      </c>
      <c r="I170" s="35">
        <v>1.45E-4</v>
      </c>
      <c r="J170" s="35">
        <v>2.0900000000000001E-4</v>
      </c>
      <c r="K170" s="35">
        <v>8.2000000000000001E-5</v>
      </c>
    </row>
    <row r="171" spans="1:11" ht="13.4" customHeight="1">
      <c r="A171" t="s">
        <v>107</v>
      </c>
      <c r="B171" t="s">
        <v>316</v>
      </c>
      <c r="C171" s="35">
        <v>1.5020000000000001E-3</v>
      </c>
      <c r="D171" s="35">
        <v>1.4940000000000001E-3</v>
      </c>
      <c r="E171" s="35">
        <v>1.6069999999999999E-3</v>
      </c>
      <c r="F171" s="35">
        <v>1.5920000000000001E-3</v>
      </c>
      <c r="G171" s="35">
        <v>1.6559999999999999E-3</v>
      </c>
      <c r="H171" s="35">
        <v>1.129E-3</v>
      </c>
      <c r="I171" s="35">
        <v>1.596E-3</v>
      </c>
      <c r="J171" s="35">
        <v>1.6329999999999999E-3</v>
      </c>
      <c r="K171" s="35">
        <v>1.743E-3</v>
      </c>
    </row>
    <row r="172" spans="1:11" ht="13.4" customHeight="1">
      <c r="A172" t="s">
        <v>108</v>
      </c>
      <c r="B172" t="s">
        <v>315</v>
      </c>
      <c r="C172" s="35">
        <v>2.6970000000000002E-3</v>
      </c>
      <c r="D172" s="35">
        <v>2.6930000000000001E-3</v>
      </c>
      <c r="E172" s="35">
        <v>3.0530000000000002E-3</v>
      </c>
      <c r="F172" s="35">
        <v>2.6670000000000001E-3</v>
      </c>
      <c r="G172" s="35">
        <v>3.0999999999999999E-3</v>
      </c>
      <c r="H172" s="35">
        <v>2.1120000000000002E-3</v>
      </c>
      <c r="I172" s="35">
        <v>3.0969999999999999E-3</v>
      </c>
      <c r="J172" s="35">
        <v>2.3770000000000002E-3</v>
      </c>
      <c r="K172" s="35">
        <v>1.9430000000000001E-3</v>
      </c>
    </row>
    <row r="173" spans="1:11" ht="13.4" customHeight="1">
      <c r="A173" t="s">
        <v>109</v>
      </c>
      <c r="B173" t="s">
        <v>314</v>
      </c>
      <c r="C173" s="35">
        <v>1.317E-3</v>
      </c>
      <c r="D173" s="35">
        <v>1.3879999999999999E-3</v>
      </c>
      <c r="E173" s="35">
        <v>1.477E-3</v>
      </c>
      <c r="F173" s="35">
        <v>1.2930000000000001E-3</v>
      </c>
      <c r="G173" s="35">
        <v>1.523E-3</v>
      </c>
      <c r="H173" s="35">
        <v>9.01E-4</v>
      </c>
      <c r="I173" s="35">
        <v>1.4480000000000001E-3</v>
      </c>
      <c r="J173" s="35">
        <v>1.0449999999999999E-3</v>
      </c>
      <c r="K173" s="35">
        <v>1.1310000000000001E-3</v>
      </c>
    </row>
    <row r="174" spans="1:11" ht="13.4" customHeight="1">
      <c r="A174" t="s">
        <v>110</v>
      </c>
      <c r="B174" t="s">
        <v>313</v>
      </c>
      <c r="C174" s="35">
        <v>5.0100000000000003E-4</v>
      </c>
      <c r="D174" s="35">
        <v>5.2499999999999997E-4</v>
      </c>
      <c r="E174" s="35">
        <v>3.88E-4</v>
      </c>
      <c r="F174" s="35">
        <v>6.4199999999999999E-4</v>
      </c>
      <c r="G174" s="35">
        <v>5.8699999999999996E-4</v>
      </c>
      <c r="H174" s="35">
        <v>3.5599999999999998E-4</v>
      </c>
      <c r="I174" s="35">
        <v>7.5600000000000005E-4</v>
      </c>
      <c r="J174" s="35">
        <v>1.1720000000000001E-3</v>
      </c>
      <c r="K174" s="35">
        <v>3.1199999999999999E-4</v>
      </c>
    </row>
    <row r="175" spans="1:11" ht="13.4" customHeight="1">
      <c r="A175" t="s">
        <v>111</v>
      </c>
      <c r="B175" t="s">
        <v>313</v>
      </c>
      <c r="C175" s="35">
        <v>8.8400000000000002E-4</v>
      </c>
      <c r="D175" s="35">
        <v>9.8499999999999998E-4</v>
      </c>
      <c r="E175" s="35">
        <v>8.2600000000000002E-4</v>
      </c>
      <c r="F175" s="35">
        <v>9.5799999999999998E-4</v>
      </c>
      <c r="G175" s="35">
        <v>1.0399999999999999E-3</v>
      </c>
      <c r="H175" s="35">
        <v>6.2E-4</v>
      </c>
      <c r="I175" s="35">
        <v>8.9300000000000002E-4</v>
      </c>
      <c r="J175" s="35">
        <v>8.43E-4</v>
      </c>
      <c r="K175" s="35">
        <v>7.94E-4</v>
      </c>
    </row>
    <row r="176" spans="1:11" ht="13.4" customHeight="1">
      <c r="A176" t="s">
        <v>112</v>
      </c>
      <c r="B176" t="s">
        <v>312</v>
      </c>
      <c r="C176" s="35">
        <v>9.3800000000000003E-4</v>
      </c>
      <c r="D176" s="35">
        <v>9.0899999999999998E-4</v>
      </c>
      <c r="E176" s="35">
        <v>9.7400000000000004E-4</v>
      </c>
      <c r="F176" s="35">
        <v>1.039E-3</v>
      </c>
      <c r="G176" s="35">
        <v>1.1119999999999999E-3</v>
      </c>
      <c r="H176" s="35">
        <v>7.9900000000000001E-4</v>
      </c>
      <c r="I176" s="35">
        <v>1.1360000000000001E-3</v>
      </c>
      <c r="J176" s="35">
        <v>6.96E-4</v>
      </c>
      <c r="K176" s="35">
        <v>5.2899999999999996E-4</v>
      </c>
    </row>
    <row r="177" spans="1:11" ht="13.4" customHeight="1">
      <c r="A177" t="s">
        <v>113</v>
      </c>
      <c r="B177" t="s">
        <v>312</v>
      </c>
      <c r="C177" s="35">
        <v>3.57E-4</v>
      </c>
      <c r="D177" s="35">
        <v>3.6400000000000001E-4</v>
      </c>
      <c r="E177" s="35">
        <v>2.7399999999999999E-4</v>
      </c>
      <c r="F177" s="35">
        <v>3.8499999999999998E-4</v>
      </c>
      <c r="G177" s="35">
        <v>1.05E-4</v>
      </c>
      <c r="H177" s="35">
        <v>6.2E-4</v>
      </c>
      <c r="I177" s="35">
        <v>7.8999999999999996E-5</v>
      </c>
      <c r="J177" s="35">
        <v>8.8999999999999995E-5</v>
      </c>
      <c r="K177" s="35">
        <v>6.2000000000000003E-5</v>
      </c>
    </row>
    <row r="178" spans="1:11" ht="13.4" customHeight="1">
      <c r="A178" t="s">
        <v>114</v>
      </c>
      <c r="B178" t="s">
        <v>312</v>
      </c>
      <c r="C178" s="35">
        <v>1.9699999999999999E-4</v>
      </c>
      <c r="D178" s="35">
        <v>1.7799999999999999E-4</v>
      </c>
      <c r="E178" s="35">
        <v>1.37E-4</v>
      </c>
      <c r="F178" s="35">
        <v>2.3499999999999999E-4</v>
      </c>
      <c r="G178" s="35">
        <v>2.7599999999999999E-4</v>
      </c>
      <c r="H178" s="35">
        <v>2.0599999999999999E-4</v>
      </c>
      <c r="I178" s="35">
        <v>6.4700000000000001E-4</v>
      </c>
      <c r="J178" s="35">
        <v>4.0499999999999998E-4</v>
      </c>
      <c r="K178" s="35">
        <v>2.6999999999999999E-5</v>
      </c>
    </row>
    <row r="179" spans="1:11" ht="13.4" customHeight="1">
      <c r="A179" t="s">
        <v>115</v>
      </c>
      <c r="B179" t="s">
        <v>312</v>
      </c>
      <c r="C179" s="35">
        <v>2.02E-4</v>
      </c>
      <c r="D179" s="35">
        <v>2.5500000000000002E-4</v>
      </c>
      <c r="E179" s="35">
        <v>1.5200000000000001E-4</v>
      </c>
      <c r="F179" s="35">
        <v>2.3800000000000001E-4</v>
      </c>
      <c r="G179" s="35">
        <v>1.5899999999999999E-4</v>
      </c>
      <c r="H179" s="35">
        <v>1.6100000000000001E-4</v>
      </c>
      <c r="I179" s="35">
        <v>8.5000000000000006E-5</v>
      </c>
      <c r="J179" s="35">
        <v>3.21E-4</v>
      </c>
      <c r="K179" s="35">
        <v>6.3E-5</v>
      </c>
    </row>
    <row r="180" spans="1:11" ht="13.4" customHeight="1">
      <c r="A180" t="s">
        <v>116</v>
      </c>
      <c r="B180" t="s">
        <v>312</v>
      </c>
      <c r="C180" s="35">
        <v>2.6699999999999998E-4</v>
      </c>
      <c r="D180" s="35">
        <v>2.9300000000000002E-4</v>
      </c>
      <c r="E180" s="35">
        <v>3.4900000000000003E-4</v>
      </c>
      <c r="F180" s="35">
        <v>2.41E-4</v>
      </c>
      <c r="G180" s="35">
        <v>2.31E-4</v>
      </c>
      <c r="H180" s="35">
        <v>1.55E-4</v>
      </c>
      <c r="I180" s="35">
        <v>2.7099999999999997E-4</v>
      </c>
      <c r="J180" s="35">
        <v>1.16E-4</v>
      </c>
      <c r="K180" s="35">
        <v>1.64E-4</v>
      </c>
    </row>
    <row r="181" spans="1:11" ht="13.4" customHeight="1">
      <c r="A181" t="s">
        <v>117</v>
      </c>
      <c r="B181" t="s">
        <v>312</v>
      </c>
      <c r="C181" s="35">
        <v>8.0999999999999996E-4</v>
      </c>
      <c r="D181" s="35">
        <v>9.0899999999999998E-4</v>
      </c>
      <c r="E181" s="35">
        <v>8.6499999999999999E-4</v>
      </c>
      <c r="F181" s="35">
        <v>8.8999999999999995E-4</v>
      </c>
      <c r="G181" s="35">
        <v>6.0499999999999996E-4</v>
      </c>
      <c r="H181" s="35">
        <v>5.9900000000000003E-4</v>
      </c>
      <c r="I181" s="35">
        <v>4.8200000000000001E-4</v>
      </c>
      <c r="J181" s="35">
        <v>6.5099999999999999E-4</v>
      </c>
      <c r="K181" s="35">
        <v>3.0899999999999998E-4</v>
      </c>
    </row>
    <row r="182" spans="1:11" ht="13.4" customHeight="1">
      <c r="A182" t="s">
        <v>118</v>
      </c>
      <c r="B182" t="s">
        <v>311</v>
      </c>
      <c r="C182" s="35">
        <v>1.64E-4</v>
      </c>
      <c r="D182" s="35">
        <v>2.6800000000000001E-4</v>
      </c>
      <c r="E182" s="35">
        <v>1.7699999999999999E-4</v>
      </c>
      <c r="F182" s="35">
        <v>7.8999999999999996E-5</v>
      </c>
      <c r="G182" s="35">
        <v>8.5000000000000006E-5</v>
      </c>
      <c r="H182" s="35">
        <v>4.8999999999999998E-5</v>
      </c>
      <c r="I182" s="35">
        <v>2.2499999999999999E-4</v>
      </c>
      <c r="J182" s="35">
        <v>1.8E-5</v>
      </c>
      <c r="K182" s="35">
        <v>2.9799999999999998E-4</v>
      </c>
    </row>
    <row r="183" spans="1:11" ht="13.4" customHeight="1">
      <c r="A183" t="s">
        <v>119</v>
      </c>
      <c r="B183" t="s">
        <v>311</v>
      </c>
      <c r="C183" s="35">
        <v>7.2000000000000002E-5</v>
      </c>
      <c r="D183" s="35">
        <v>1.11E-4</v>
      </c>
      <c r="E183" s="35">
        <v>7.2999999999999999E-5</v>
      </c>
      <c r="F183" s="35">
        <v>5.7000000000000003E-5</v>
      </c>
      <c r="G183" s="35">
        <v>6.3999999999999997E-5</v>
      </c>
      <c r="H183" s="35">
        <v>1.9000000000000001E-5</v>
      </c>
      <c r="I183" s="35">
        <v>4.3000000000000002E-5</v>
      </c>
      <c r="J183" s="35">
        <v>3.4999999999999997E-5</v>
      </c>
      <c r="K183" s="35">
        <v>2.6999999999999999E-5</v>
      </c>
    </row>
    <row r="184" spans="1:11" ht="13.4" customHeight="1">
      <c r="A184" t="s">
        <v>120</v>
      </c>
      <c r="B184" t="s">
        <v>311</v>
      </c>
      <c r="C184" s="35">
        <v>1.2E-4</v>
      </c>
      <c r="D184" s="35">
        <v>2.04E-4</v>
      </c>
      <c r="E184" s="35">
        <v>8.5000000000000006E-5</v>
      </c>
      <c r="F184" s="35">
        <v>6.6000000000000005E-5</v>
      </c>
      <c r="G184" s="35">
        <v>9.3999999999999994E-5</v>
      </c>
      <c r="H184" s="35">
        <v>7.1000000000000005E-5</v>
      </c>
      <c r="I184" s="35">
        <v>1.9000000000000001E-4</v>
      </c>
      <c r="J184" s="35">
        <v>6.3E-5</v>
      </c>
      <c r="K184" s="35">
        <v>1.2999999999999999E-4</v>
      </c>
    </row>
    <row r="185" spans="1:11" ht="13.4" customHeight="1">
      <c r="A185" t="s">
        <v>121</v>
      </c>
      <c r="B185" t="s">
        <v>311</v>
      </c>
      <c r="C185" s="35">
        <v>2.6499999999999999E-4</v>
      </c>
      <c r="D185" s="35">
        <v>4.1100000000000002E-4</v>
      </c>
      <c r="E185" s="35">
        <v>2.7500000000000002E-4</v>
      </c>
      <c r="F185" s="35">
        <v>1.5699999999999999E-4</v>
      </c>
      <c r="G185" s="35">
        <v>2.02E-4</v>
      </c>
      <c r="H185" s="35">
        <v>1.06E-4</v>
      </c>
      <c r="I185" s="35">
        <v>2.72E-4</v>
      </c>
      <c r="J185" s="35">
        <v>2.6999999999999999E-5</v>
      </c>
      <c r="K185" s="35">
        <v>3.3700000000000001E-4</v>
      </c>
    </row>
    <row r="186" spans="1:11" ht="13.4" customHeight="1">
      <c r="A186" t="s">
        <v>122</v>
      </c>
      <c r="B186" t="s">
        <v>311</v>
      </c>
      <c r="C186" s="35">
        <v>6.0899999999999995E-4</v>
      </c>
      <c r="D186" s="35">
        <v>7.1000000000000002E-4</v>
      </c>
      <c r="E186" s="35">
        <v>9.4899999999999997E-4</v>
      </c>
      <c r="F186" s="35">
        <v>3.21E-4</v>
      </c>
      <c r="G186" s="35">
        <v>5.5500000000000005E-4</v>
      </c>
      <c r="H186" s="35">
        <v>2.2900000000000001E-4</v>
      </c>
      <c r="I186" s="35">
        <v>8.6399999999999997E-4</v>
      </c>
      <c r="J186" s="35">
        <v>1.03E-4</v>
      </c>
      <c r="K186" s="35">
        <v>7.8899999999999999E-4</v>
      </c>
    </row>
    <row r="187" spans="1:11" ht="13.4" customHeight="1">
      <c r="A187" t="s">
        <v>123</v>
      </c>
      <c r="B187" t="s">
        <v>311</v>
      </c>
      <c r="C187" s="35">
        <v>1.7E-5</v>
      </c>
      <c r="D187" s="35">
        <v>1.1E-5</v>
      </c>
      <c r="E187" s="35">
        <v>1.9000000000000001E-5</v>
      </c>
      <c r="F187" s="35">
        <v>1.4E-5</v>
      </c>
      <c r="G187" s="35">
        <v>1.5999999999999999E-5</v>
      </c>
      <c r="H187" s="35">
        <v>7.9999999999999996E-6</v>
      </c>
      <c r="I187" s="35">
        <v>7.4999999999999993E-5</v>
      </c>
      <c r="J187" s="35">
        <v>1.0000000000000001E-5</v>
      </c>
      <c r="K187" s="35">
        <v>1.4200000000000001E-4</v>
      </c>
    </row>
    <row r="188" spans="1:11" ht="13.4" customHeight="1">
      <c r="A188" t="s">
        <v>124</v>
      </c>
      <c r="B188" t="s">
        <v>310</v>
      </c>
      <c r="C188" s="35">
        <v>3.241E-3</v>
      </c>
      <c r="D188" s="35">
        <v>4.313E-3</v>
      </c>
      <c r="E188" s="35">
        <v>4.1809999999999998E-3</v>
      </c>
      <c r="F188" s="35">
        <v>2.052E-3</v>
      </c>
      <c r="G188" s="35">
        <v>3.1949999999999999E-3</v>
      </c>
      <c r="H188" s="35">
        <v>1.575E-3</v>
      </c>
      <c r="I188" s="35">
        <v>2.222E-3</v>
      </c>
      <c r="J188" s="35">
        <v>1.059E-3</v>
      </c>
      <c r="K188" s="35">
        <v>9.8499999999999998E-4</v>
      </c>
    </row>
    <row r="189" spans="1:11" ht="13.4" customHeight="1">
      <c r="A189" t="s">
        <v>125</v>
      </c>
      <c r="B189" t="s">
        <v>310</v>
      </c>
      <c r="C189" s="35">
        <v>5.1400000000000003E-4</v>
      </c>
      <c r="D189" s="35">
        <v>6.2600000000000004E-4</v>
      </c>
      <c r="E189" s="35">
        <v>5.8699999999999996E-4</v>
      </c>
      <c r="F189" s="35">
        <v>5.0699999999999996E-4</v>
      </c>
      <c r="G189" s="35">
        <v>4.6000000000000001E-4</v>
      </c>
      <c r="H189" s="35">
        <v>2.6400000000000002E-4</v>
      </c>
      <c r="I189" s="35">
        <v>3.6900000000000002E-4</v>
      </c>
      <c r="J189" s="35">
        <v>2.02E-4</v>
      </c>
      <c r="K189" s="35">
        <v>2.6800000000000001E-4</v>
      </c>
    </row>
    <row r="190" spans="1:11" ht="13.4" customHeight="1">
      <c r="A190" t="s">
        <v>126</v>
      </c>
      <c r="B190" t="s">
        <v>310</v>
      </c>
      <c r="C190" s="35">
        <v>1.1050000000000001E-3</v>
      </c>
      <c r="D190" s="35">
        <v>1.57E-3</v>
      </c>
      <c r="E190" s="35">
        <v>1.1490000000000001E-3</v>
      </c>
      <c r="F190" s="35">
        <v>9.01E-4</v>
      </c>
      <c r="G190" s="35">
        <v>7.3099999999999999E-4</v>
      </c>
      <c r="H190" s="35">
        <v>5.9100000000000005E-4</v>
      </c>
      <c r="I190" s="35">
        <v>6.5200000000000002E-4</v>
      </c>
      <c r="J190" s="35">
        <v>3.3300000000000002E-4</v>
      </c>
      <c r="K190" s="35">
        <v>8.1499999999999997E-4</v>
      </c>
    </row>
    <row r="191" spans="1:11" ht="13.4" customHeight="1">
      <c r="A191" t="s">
        <v>127</v>
      </c>
      <c r="B191" t="s">
        <v>309</v>
      </c>
      <c r="C191" s="35">
        <v>3.6499999999999998E-4</v>
      </c>
      <c r="D191" s="35">
        <v>4.2999999999999999E-4</v>
      </c>
      <c r="E191" s="35">
        <v>3.21E-4</v>
      </c>
      <c r="F191" s="35">
        <v>4.6000000000000001E-4</v>
      </c>
      <c r="G191" s="35">
        <v>2.33E-4</v>
      </c>
      <c r="H191" s="35">
        <v>2.9500000000000001E-4</v>
      </c>
      <c r="I191" s="35">
        <v>1.7100000000000001E-4</v>
      </c>
      <c r="J191" s="35">
        <v>2.04E-4</v>
      </c>
      <c r="K191" s="35">
        <v>1.0399999999999999E-4</v>
      </c>
    </row>
    <row r="192" spans="1:11" ht="13.4" customHeight="1">
      <c r="A192" t="s">
        <v>128</v>
      </c>
      <c r="B192" t="s">
        <v>309</v>
      </c>
      <c r="C192" s="35">
        <v>3.2200000000000002E-3</v>
      </c>
      <c r="D192" s="35">
        <v>3.4390000000000002E-3</v>
      </c>
      <c r="E192" s="35">
        <v>3.5070000000000001E-3</v>
      </c>
      <c r="F192" s="35">
        <v>3.189E-3</v>
      </c>
      <c r="G192" s="35">
        <v>3.7799999999999999E-3</v>
      </c>
      <c r="H192" s="35">
        <v>2.1740000000000002E-3</v>
      </c>
      <c r="I192" s="35">
        <v>3.601E-3</v>
      </c>
      <c r="J192" s="35">
        <v>2.7369999999999998E-3</v>
      </c>
      <c r="K192" s="35">
        <v>2.8570000000000002E-3</v>
      </c>
    </row>
    <row r="193" spans="1:11" ht="13.4" customHeight="1">
      <c r="A193" t="s">
        <v>129</v>
      </c>
      <c r="B193" t="s">
        <v>309</v>
      </c>
      <c r="C193" s="35">
        <v>1.3270000000000001E-3</v>
      </c>
      <c r="D193" s="35">
        <v>2.0730000000000002E-3</v>
      </c>
      <c r="E193" s="35">
        <v>1.384E-3</v>
      </c>
      <c r="F193" s="35">
        <v>1.1000000000000001E-3</v>
      </c>
      <c r="G193" s="35">
        <v>5.5800000000000001E-4</v>
      </c>
      <c r="H193" s="35">
        <v>5.0000000000000001E-4</v>
      </c>
      <c r="I193" s="35">
        <v>3.4299999999999999E-4</v>
      </c>
      <c r="J193" s="35">
        <v>2.7099999999999997E-4</v>
      </c>
      <c r="K193" s="35">
        <v>6.29E-4</v>
      </c>
    </row>
    <row r="194" spans="1:11" ht="13.4" customHeight="1">
      <c r="A194" t="s">
        <v>130</v>
      </c>
      <c r="B194" t="s">
        <v>308</v>
      </c>
      <c r="C194" s="35">
        <v>2.9740000000000001E-3</v>
      </c>
      <c r="D194" s="35">
        <v>3.369E-3</v>
      </c>
      <c r="E194" s="35">
        <v>3.336E-3</v>
      </c>
      <c r="F194" s="35">
        <v>2.6310000000000001E-3</v>
      </c>
      <c r="G194" s="35">
        <v>2.33E-3</v>
      </c>
      <c r="H194" s="35">
        <v>2.3869999999999998E-3</v>
      </c>
      <c r="I194" s="35">
        <v>1.5380000000000001E-3</v>
      </c>
      <c r="J194" s="35">
        <v>2.2130000000000001E-3</v>
      </c>
      <c r="K194" s="35">
        <v>3.4970000000000001E-3</v>
      </c>
    </row>
    <row r="195" spans="1:11" ht="13.4" customHeight="1">
      <c r="A195" t="s">
        <v>131</v>
      </c>
      <c r="B195" t="s">
        <v>308</v>
      </c>
      <c r="C195" s="35">
        <v>8.8099999999999995E-4</v>
      </c>
      <c r="D195" s="35">
        <v>1.2279999999999999E-3</v>
      </c>
      <c r="E195" s="35">
        <v>1.1000000000000001E-3</v>
      </c>
      <c r="F195" s="35">
        <v>5.5599999999999996E-4</v>
      </c>
      <c r="G195" s="35">
        <v>5.1199999999999998E-4</v>
      </c>
      <c r="H195" s="35">
        <v>3.4400000000000001E-4</v>
      </c>
      <c r="I195" s="35">
        <v>1.8900000000000001E-4</v>
      </c>
      <c r="J195" s="35">
        <v>4.15E-4</v>
      </c>
      <c r="K195" s="35">
        <v>1.7279999999999999E-3</v>
      </c>
    </row>
    <row r="196" spans="1:11" ht="13.4" customHeight="1">
      <c r="A196" t="s">
        <v>132</v>
      </c>
      <c r="B196" t="s">
        <v>307</v>
      </c>
      <c r="C196" s="35">
        <v>2.0479999999999999E-3</v>
      </c>
      <c r="D196" s="35">
        <v>2.539E-3</v>
      </c>
      <c r="E196" s="35">
        <v>2.2750000000000001E-3</v>
      </c>
      <c r="F196" s="35">
        <v>1.8439999999999999E-3</v>
      </c>
      <c r="G196" s="35">
        <v>1.634E-3</v>
      </c>
      <c r="H196" s="35">
        <v>1.258E-3</v>
      </c>
      <c r="I196" s="35">
        <v>1.024E-3</v>
      </c>
      <c r="J196" s="35">
        <v>1.0759999999999999E-3</v>
      </c>
      <c r="K196" s="35">
        <v>1.9449999999999999E-3</v>
      </c>
    </row>
    <row r="197" spans="1:11" ht="13.4" customHeight="1">
      <c r="A197" t="s">
        <v>133</v>
      </c>
      <c r="B197" t="s">
        <v>307</v>
      </c>
      <c r="C197" s="35">
        <v>3.6099999999999999E-4</v>
      </c>
      <c r="D197" s="35">
        <v>4.0900000000000002E-4</v>
      </c>
      <c r="E197" s="35">
        <v>4.5399999999999998E-4</v>
      </c>
      <c r="F197" s="35">
        <v>2.7500000000000002E-4</v>
      </c>
      <c r="G197" s="35">
        <v>3.8200000000000002E-4</v>
      </c>
      <c r="H197" s="35">
        <v>2.42E-4</v>
      </c>
      <c r="I197" s="35">
        <v>1.9900000000000001E-4</v>
      </c>
      <c r="J197" s="35">
        <v>2.5099999999999998E-4</v>
      </c>
      <c r="K197" s="35">
        <v>3.39E-4</v>
      </c>
    </row>
    <row r="198" spans="1:11" ht="13.4" customHeight="1">
      <c r="A198" t="s">
        <v>134</v>
      </c>
      <c r="B198" t="s">
        <v>306</v>
      </c>
      <c r="C198" s="35">
        <v>3.6900000000000002E-4</v>
      </c>
      <c r="D198" s="35">
        <v>3.1300000000000002E-4</v>
      </c>
      <c r="E198" s="35">
        <v>3.5399999999999999E-4</v>
      </c>
      <c r="F198" s="35">
        <v>3.4000000000000002E-4</v>
      </c>
      <c r="G198" s="35">
        <v>3.79E-4</v>
      </c>
      <c r="H198" s="35">
        <v>2.24E-4</v>
      </c>
      <c r="I198" s="35">
        <v>5.5500000000000005E-4</v>
      </c>
      <c r="J198" s="35">
        <v>7.2599999999999997E-4</v>
      </c>
      <c r="K198" s="35">
        <v>2.47E-3</v>
      </c>
    </row>
    <row r="199" spans="1:11" ht="13.4" customHeight="1">
      <c r="A199" t="s">
        <v>135</v>
      </c>
      <c r="B199" t="s">
        <v>306</v>
      </c>
      <c r="C199" s="35">
        <v>6.9999999999999999E-6</v>
      </c>
      <c r="D199" s="35">
        <v>6.0000000000000002E-6</v>
      </c>
      <c r="E199" s="35">
        <v>6.9999999999999999E-6</v>
      </c>
      <c r="F199" s="35">
        <v>6.9999999999999999E-6</v>
      </c>
      <c r="G199" s="35">
        <v>9.0000000000000002E-6</v>
      </c>
      <c r="H199" s="35">
        <v>5.0000000000000004E-6</v>
      </c>
      <c r="I199" s="35">
        <v>9.0000000000000002E-6</v>
      </c>
      <c r="J199" s="35">
        <v>1.2999999999999999E-5</v>
      </c>
      <c r="K199" s="35">
        <v>2.8E-5</v>
      </c>
    </row>
    <row r="200" spans="1:11" ht="13.4" customHeight="1">
      <c r="A200" t="s">
        <v>136</v>
      </c>
      <c r="B200" t="s">
        <v>306</v>
      </c>
      <c r="C200" s="35">
        <v>1.7899999999999999E-4</v>
      </c>
      <c r="D200" s="35">
        <v>1.4899999999999999E-4</v>
      </c>
      <c r="E200" s="35">
        <v>2.0100000000000001E-4</v>
      </c>
      <c r="F200" s="35">
        <v>1.8200000000000001E-4</v>
      </c>
      <c r="G200" s="35">
        <v>2.05E-4</v>
      </c>
      <c r="H200" s="35">
        <v>1.5899999999999999E-4</v>
      </c>
      <c r="I200" s="35">
        <v>2.1900000000000001E-4</v>
      </c>
      <c r="J200" s="35">
        <v>3.3399999999999999E-4</v>
      </c>
      <c r="K200" s="35">
        <v>3.2699999999999998E-4</v>
      </c>
    </row>
    <row r="201" spans="1:11" ht="13.4" customHeight="1">
      <c r="A201" t="s">
        <v>137</v>
      </c>
      <c r="B201" t="s">
        <v>305</v>
      </c>
      <c r="C201" s="35">
        <v>5.4900000000000001E-4</v>
      </c>
      <c r="D201" s="35">
        <v>5.3899999999999998E-4</v>
      </c>
      <c r="E201" s="35">
        <v>5.5000000000000003E-4</v>
      </c>
      <c r="F201" s="35">
        <v>6.0300000000000002E-4</v>
      </c>
      <c r="G201" s="35">
        <v>7.2900000000000005E-4</v>
      </c>
      <c r="H201" s="35">
        <v>4.1100000000000002E-4</v>
      </c>
      <c r="I201" s="35">
        <v>7.1100000000000004E-4</v>
      </c>
      <c r="J201" s="35">
        <v>6.8400000000000004E-4</v>
      </c>
      <c r="K201" s="35">
        <v>4.86E-4</v>
      </c>
    </row>
    <row r="202" spans="1:11" ht="13.4" customHeight="1">
      <c r="A202" t="s">
        <v>138</v>
      </c>
      <c r="B202" t="s">
        <v>305</v>
      </c>
      <c r="C202" s="35">
        <v>1.2049999999999999E-3</v>
      </c>
      <c r="D202" s="35">
        <v>1.2210000000000001E-3</v>
      </c>
      <c r="E202" s="35">
        <v>1.3960000000000001E-3</v>
      </c>
      <c r="F202" s="35">
        <v>1.1100000000000001E-3</v>
      </c>
      <c r="G202" s="35">
        <v>1.5120000000000001E-3</v>
      </c>
      <c r="H202" s="35">
        <v>7.3499999999999998E-4</v>
      </c>
      <c r="I202" s="35">
        <v>1.4339999999999999E-3</v>
      </c>
      <c r="J202" s="35">
        <v>9.810000000000001E-4</v>
      </c>
      <c r="K202" s="35">
        <v>2.248E-3</v>
      </c>
    </row>
    <row r="203" spans="1:11" ht="13.4" customHeight="1">
      <c r="A203" t="s">
        <v>139</v>
      </c>
      <c r="B203" t="s">
        <v>304</v>
      </c>
      <c r="C203" s="35">
        <v>1.4799999999999999E-4</v>
      </c>
      <c r="D203" s="35">
        <v>1.4200000000000001E-4</v>
      </c>
      <c r="E203" s="35">
        <v>1.6799999999999999E-4</v>
      </c>
      <c r="F203" s="35">
        <v>1.4899999999999999E-4</v>
      </c>
      <c r="G203" s="35">
        <v>1.8599999999999999E-4</v>
      </c>
      <c r="H203" s="35">
        <v>1.07E-4</v>
      </c>
      <c r="I203" s="35">
        <v>1.26E-4</v>
      </c>
      <c r="J203" s="35">
        <v>1.7000000000000001E-4</v>
      </c>
      <c r="K203" s="35">
        <v>2.12E-4</v>
      </c>
    </row>
    <row r="204" spans="1:11" ht="13.4" customHeight="1">
      <c r="A204" t="s">
        <v>140</v>
      </c>
      <c r="B204" t="s">
        <v>304</v>
      </c>
      <c r="C204" s="35">
        <v>1.0829999999999999E-2</v>
      </c>
      <c r="D204" s="35">
        <v>9.3779999999999992E-3</v>
      </c>
      <c r="E204" s="35">
        <v>1.1452E-2</v>
      </c>
      <c r="F204" s="35">
        <v>1.2259000000000001E-2</v>
      </c>
      <c r="G204" s="35">
        <v>1.4840000000000001E-2</v>
      </c>
      <c r="H204" s="35">
        <v>8.3540000000000003E-3</v>
      </c>
      <c r="I204" s="35">
        <v>1.6729000000000001E-2</v>
      </c>
      <c r="J204" s="35">
        <v>1.2996000000000001E-2</v>
      </c>
      <c r="K204" s="35">
        <v>1.452E-2</v>
      </c>
    </row>
    <row r="205" spans="1:11" ht="13.4" customHeight="1">
      <c r="A205" t="s">
        <v>141</v>
      </c>
      <c r="B205" t="s">
        <v>304</v>
      </c>
      <c r="C205" s="35">
        <v>5.9699999999999998E-4</v>
      </c>
      <c r="D205" s="35">
        <v>5.6899999999999995E-4</v>
      </c>
      <c r="E205" s="35">
        <v>6.4899999999999995E-4</v>
      </c>
      <c r="F205" s="35">
        <v>5.8799999999999998E-4</v>
      </c>
      <c r="G205" s="35">
        <v>8.7900000000000001E-4</v>
      </c>
      <c r="H205" s="35">
        <v>4.0900000000000002E-4</v>
      </c>
      <c r="I205" s="35">
        <v>1.142E-3</v>
      </c>
      <c r="J205" s="35">
        <v>5.7899999999999998E-4</v>
      </c>
      <c r="K205" s="35">
        <v>6.7299999999999999E-4</v>
      </c>
    </row>
    <row r="206" spans="1:11" ht="13.4" customHeight="1">
      <c r="A206" t="s">
        <v>142</v>
      </c>
      <c r="B206" t="s">
        <v>303</v>
      </c>
      <c r="C206" s="35">
        <v>7.2000000000000002E-5</v>
      </c>
      <c r="D206" s="35">
        <v>8.7000000000000001E-5</v>
      </c>
      <c r="E206" s="35">
        <v>9.1000000000000003E-5</v>
      </c>
      <c r="F206" s="35">
        <v>4.6999999999999997E-5</v>
      </c>
      <c r="G206" s="35">
        <v>5.0000000000000002E-5</v>
      </c>
      <c r="H206" s="35">
        <v>2.9E-5</v>
      </c>
      <c r="I206" s="35">
        <v>1.2899999999999999E-4</v>
      </c>
      <c r="J206" s="35">
        <v>1.4999999999999999E-4</v>
      </c>
      <c r="K206" s="35">
        <v>1.27E-4</v>
      </c>
    </row>
    <row r="207" spans="1:11" ht="13.4" customHeight="1">
      <c r="A207" t="s">
        <v>143</v>
      </c>
      <c r="B207" t="s">
        <v>303</v>
      </c>
      <c r="C207" s="35">
        <v>1.47E-4</v>
      </c>
      <c r="D207" s="35">
        <v>1.26E-4</v>
      </c>
      <c r="E207" s="35">
        <v>2.1800000000000001E-4</v>
      </c>
      <c r="F207" s="35">
        <v>1.4799999999999999E-4</v>
      </c>
      <c r="G207" s="35">
        <v>1.3999999999999999E-4</v>
      </c>
      <c r="H207" s="35">
        <v>8.5000000000000006E-5</v>
      </c>
      <c r="I207" s="35">
        <v>1.2799999999999999E-4</v>
      </c>
      <c r="J207" s="35">
        <v>1.21E-4</v>
      </c>
      <c r="K207" s="35">
        <v>1.25E-4</v>
      </c>
    </row>
    <row r="208" spans="1:11" ht="13.4" customHeight="1">
      <c r="A208" t="s">
        <v>144</v>
      </c>
      <c r="B208" t="s">
        <v>303</v>
      </c>
      <c r="C208" s="35">
        <v>9.5000000000000005E-5</v>
      </c>
      <c r="D208" s="35">
        <v>8.5000000000000006E-5</v>
      </c>
      <c r="E208" s="35">
        <v>1.26E-4</v>
      </c>
      <c r="F208" s="35">
        <v>1E-4</v>
      </c>
      <c r="G208" s="35">
        <v>5.5000000000000002E-5</v>
      </c>
      <c r="H208" s="35">
        <v>7.4999999999999993E-5</v>
      </c>
      <c r="I208" s="35">
        <v>9.6000000000000002E-5</v>
      </c>
      <c r="J208" s="35">
        <v>2.12E-4</v>
      </c>
      <c r="K208" s="35">
        <v>1.7E-5</v>
      </c>
    </row>
    <row r="209" spans="1:11" ht="13.4" customHeight="1">
      <c r="A209" t="s">
        <v>145</v>
      </c>
      <c r="B209" t="s">
        <v>302</v>
      </c>
      <c r="C209" s="35">
        <v>2.5500000000000002E-4</v>
      </c>
      <c r="D209" s="35">
        <v>2.5099999999999998E-4</v>
      </c>
      <c r="E209" s="35">
        <v>2.6699999999999998E-4</v>
      </c>
      <c r="F209" s="35">
        <v>2.7799999999999998E-4</v>
      </c>
      <c r="G209" s="35">
        <v>2.9399999999999999E-4</v>
      </c>
      <c r="H209" s="35">
        <v>2.1100000000000001E-4</v>
      </c>
      <c r="I209" s="35">
        <v>2.31E-4</v>
      </c>
      <c r="J209" s="35">
        <v>2.33E-4</v>
      </c>
      <c r="K209" s="35">
        <v>1.9900000000000001E-4</v>
      </c>
    </row>
    <row r="210" spans="1:11" ht="13.4" customHeight="1">
      <c r="A210" t="s">
        <v>146</v>
      </c>
      <c r="B210" t="s">
        <v>302</v>
      </c>
      <c r="C210" s="35">
        <v>2.1800000000000001E-4</v>
      </c>
      <c r="D210" s="35">
        <v>2.0699999999999999E-4</v>
      </c>
      <c r="E210" s="35">
        <v>1.8799999999999999E-4</v>
      </c>
      <c r="F210" s="35">
        <v>2.6499999999999999E-4</v>
      </c>
      <c r="G210" s="35">
        <v>2.1499999999999999E-4</v>
      </c>
      <c r="H210" s="35">
        <v>2.4399999999999999E-4</v>
      </c>
      <c r="I210" s="35">
        <v>1.74E-4</v>
      </c>
      <c r="J210" s="35">
        <v>2.5999999999999998E-4</v>
      </c>
      <c r="K210" s="35">
        <v>1.21E-4</v>
      </c>
    </row>
    <row r="211" spans="1:11" ht="13.4" customHeight="1">
      <c r="A211" t="s">
        <v>147</v>
      </c>
      <c r="B211" t="s">
        <v>302</v>
      </c>
      <c r="C211" s="35">
        <v>2.1599999999999999E-4</v>
      </c>
      <c r="D211" s="35">
        <v>1.7100000000000001E-4</v>
      </c>
      <c r="E211" s="35">
        <v>2.2000000000000001E-4</v>
      </c>
      <c r="F211" s="35">
        <v>2.63E-4</v>
      </c>
      <c r="G211" s="35">
        <v>3.21E-4</v>
      </c>
      <c r="H211" s="35">
        <v>2.0000000000000001E-4</v>
      </c>
      <c r="I211" s="35">
        <v>2.92E-4</v>
      </c>
      <c r="J211" s="35">
        <v>1.75E-4</v>
      </c>
      <c r="K211" s="35">
        <v>2.22E-4</v>
      </c>
    </row>
    <row r="212" spans="1:11" ht="13.4" customHeight="1">
      <c r="A212" t="s">
        <v>148</v>
      </c>
      <c r="B212" t="s">
        <v>302</v>
      </c>
      <c r="C212" s="35">
        <v>3.1E-4</v>
      </c>
      <c r="D212" s="35">
        <v>3.3399999999999999E-4</v>
      </c>
      <c r="E212" s="35">
        <v>3.3E-4</v>
      </c>
      <c r="F212" s="35">
        <v>2.9399999999999999E-4</v>
      </c>
      <c r="G212" s="35">
        <v>3.2299999999999999E-4</v>
      </c>
      <c r="H212" s="35">
        <v>1.92E-4</v>
      </c>
      <c r="I212" s="35">
        <v>2.8499999999999999E-4</v>
      </c>
      <c r="J212" s="35">
        <v>4.1899999999999999E-4</v>
      </c>
      <c r="K212" s="35">
        <v>6.4700000000000001E-4</v>
      </c>
    </row>
    <row r="213" spans="1:11" ht="13.4" customHeight="1">
      <c r="A213" s="1" t="s">
        <v>301</v>
      </c>
      <c r="B213" s="1"/>
      <c r="C213" s="34">
        <v>6.2773999999999996E-2</v>
      </c>
      <c r="D213" s="34">
        <v>5.6691999999999999E-2</v>
      </c>
      <c r="E213" s="34">
        <v>5.7139000000000002E-2</v>
      </c>
      <c r="F213" s="34">
        <v>6.7035999999999998E-2</v>
      </c>
      <c r="G213" s="34">
        <v>6.1787000000000002E-2</v>
      </c>
      <c r="H213" s="34">
        <v>8.0815999999999999E-2</v>
      </c>
      <c r="I213" s="34">
        <v>6.3041E-2</v>
      </c>
      <c r="J213" s="34">
        <v>7.2561E-2</v>
      </c>
      <c r="K213" s="34">
        <v>4.7206999999999999E-2</v>
      </c>
    </row>
    <row r="214" spans="1:11" ht="13.4" customHeight="1">
      <c r="A214" t="s">
        <v>300</v>
      </c>
      <c r="C214" s="35">
        <v>-1.426E-3</v>
      </c>
      <c r="D214" s="35">
        <v>-1.1069999999999999E-3</v>
      </c>
      <c r="E214" s="35">
        <v>-1.1789999999999999E-3</v>
      </c>
      <c r="F214" s="35">
        <v>-1.7260000000000001E-3</v>
      </c>
      <c r="G214" s="35">
        <v>-1.477E-3</v>
      </c>
      <c r="H214" s="35">
        <v>-1.8389999999999999E-3</v>
      </c>
      <c r="I214" s="35">
        <v>-1.3619999999999999E-3</v>
      </c>
      <c r="J214" s="35">
        <v>-1.48E-3</v>
      </c>
      <c r="K214" s="35">
        <v>-4.95E-4</v>
      </c>
    </row>
    <row r="215" spans="1:11" ht="13.4" customHeight="1">
      <c r="A215" s="1" t="s">
        <v>299</v>
      </c>
      <c r="B215" s="1"/>
      <c r="C215" s="34">
        <v>6.1348E-2</v>
      </c>
      <c r="D215" s="34">
        <v>5.5585000000000002E-2</v>
      </c>
      <c r="E215" s="34">
        <v>5.5960000000000003E-2</v>
      </c>
      <c r="F215" s="34">
        <v>6.5310000000000007E-2</v>
      </c>
      <c r="G215" s="34">
        <v>6.0309000000000001E-2</v>
      </c>
      <c r="H215" s="34">
        <v>7.8977000000000006E-2</v>
      </c>
      <c r="I215" s="34">
        <v>6.1678999999999998E-2</v>
      </c>
      <c r="J215" s="34">
        <v>7.1081000000000005E-2</v>
      </c>
      <c r="K215" s="34">
        <v>4.6711999999999997E-2</v>
      </c>
    </row>
  </sheetData>
  <conditionalFormatting sqref="A1:XFD1048576">
    <cfRule type="cellIs" dxfId="0" priority="1" operator="lessThan">
      <formula>0</formula>
    </cfRule>
  </conditionalFormatting>
  <pageMargins left="0.7" right="0.7" top="0.75" bottom="0.75" header="0.3" footer="0.3"/>
  <pageSetup paperSize="9" orientation="portrait" r:id="rId1"/>
  <headerFooter>
    <oddHeader>&amp;C&amp;"Calibri"&amp;12&amp;KFF0000  OFFICIAL // Sensitive&amp;1#_x000D_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D935C-D774-4FF3-BBA6-77A4605C2513}">
  <sheetPr codeName="Sheet30">
    <tabColor rgb="FFF4B123"/>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11.109375" customWidth="1"/>
    <col min="3" max="3" width="10.6640625" customWidth="1"/>
  </cols>
  <sheetData>
    <row r="1" spans="1:5" ht="21">
      <c r="A1" s="40" t="s">
        <v>440</v>
      </c>
      <c r="B1" s="40"/>
    </row>
    <row r="3" spans="1:5" ht="13.4" customHeight="1">
      <c r="A3" t="s">
        <v>366</v>
      </c>
      <c r="C3" t="s">
        <v>441</v>
      </c>
    </row>
    <row r="4" spans="1:5" ht="13.4" customHeight="1">
      <c r="A4" t="s">
        <v>364</v>
      </c>
      <c r="C4" t="s">
        <v>442</v>
      </c>
    </row>
    <row r="5" spans="1:5" ht="13.4" customHeight="1">
      <c r="A5" t="s">
        <v>362</v>
      </c>
      <c r="C5" s="38" t="s">
        <v>443</v>
      </c>
    </row>
    <row r="6" spans="1:5" ht="13.4" customHeight="1">
      <c r="C6" s="38" t="s">
        <v>444</v>
      </c>
    </row>
    <row r="7" spans="1:5" ht="13.4" customHeight="1">
      <c r="C7" s="39"/>
    </row>
    <row r="10" spans="1:5" ht="17.149999999999999" customHeight="1">
      <c r="A10" s="6" t="s">
        <v>360</v>
      </c>
      <c r="B10" s="6"/>
      <c r="C10" s="37"/>
    </row>
    <row r="11" spans="1:5" ht="13.4" customHeight="1">
      <c r="A11" s="38" t="s">
        <v>445</v>
      </c>
    </row>
    <row r="14" spans="1:5" ht="17.149999999999999" customHeight="1">
      <c r="A14" s="6" t="s">
        <v>358</v>
      </c>
      <c r="B14" s="6"/>
      <c r="C14" s="37"/>
      <c r="E14" s="32"/>
    </row>
    <row r="15" spans="1:5" ht="13.4" customHeight="1">
      <c r="A15" t="s">
        <v>357</v>
      </c>
      <c r="C15" s="23">
        <v>2.6605E-2</v>
      </c>
      <c r="D15" s="30"/>
    </row>
    <row r="16" spans="1:5" ht="13.4" customHeight="1">
      <c r="A16" t="s">
        <v>356</v>
      </c>
      <c r="C16" s="23">
        <v>1.2229E-2</v>
      </c>
      <c r="D16" s="30"/>
    </row>
    <row r="17" spans="1:5" ht="13.4" customHeight="1">
      <c r="A17" t="s">
        <v>355</v>
      </c>
      <c r="C17" s="23">
        <v>7.5550000000000001E-3</v>
      </c>
      <c r="D17" s="30"/>
    </row>
    <row r="18" spans="1:5" ht="13.4" customHeight="1">
      <c r="A18" t="s">
        <v>354</v>
      </c>
      <c r="C18" s="23">
        <v>7.4289999999999998E-3</v>
      </c>
      <c r="D18" s="30"/>
    </row>
    <row r="19" spans="1:5" ht="13.4" customHeight="1">
      <c r="A19" t="s">
        <v>353</v>
      </c>
      <c r="C19" s="23">
        <v>8.6529999999999996E-2</v>
      </c>
      <c r="D19" s="30"/>
    </row>
    <row r="20" spans="1:5" ht="13.4" customHeight="1">
      <c r="A20" t="s">
        <v>352</v>
      </c>
      <c r="C20" s="23">
        <v>1.7618000000000002E-2</v>
      </c>
      <c r="D20" s="30"/>
      <c r="E20" s="31"/>
    </row>
    <row r="21" spans="1:5" ht="13.4" customHeight="1">
      <c r="A21" t="s">
        <v>351</v>
      </c>
      <c r="C21" s="23">
        <v>1.9924000000000001E-2</v>
      </c>
      <c r="D21" s="30"/>
    </row>
    <row r="22" spans="1:5" ht="13.4" customHeight="1">
      <c r="A22" t="s">
        <v>350</v>
      </c>
      <c r="C22" s="23">
        <v>0</v>
      </c>
      <c r="D22" s="30"/>
    </row>
    <row r="23" spans="1:5" ht="13.4" customHeight="1">
      <c r="A23" t="s">
        <v>349</v>
      </c>
      <c r="C23" s="23">
        <v>0</v>
      </c>
    </row>
    <row r="24" spans="1:5" ht="13.4" customHeight="1">
      <c r="A24" t="s">
        <v>348</v>
      </c>
      <c r="C24" s="23">
        <v>3.1713999999999999E-2</v>
      </c>
    </row>
    <row r="25" spans="1:5" ht="13.4" customHeight="1">
      <c r="A25" t="s">
        <v>347</v>
      </c>
      <c r="C25" s="23">
        <v>0</v>
      </c>
    </row>
    <row r="26" spans="1:5" ht="13.4" customHeight="1">
      <c r="A26" t="s">
        <v>346</v>
      </c>
      <c r="C26" s="23">
        <v>1.9049E-2</v>
      </c>
      <c r="D26" s="30"/>
    </row>
    <row r="27" spans="1:5" ht="13.4" customHeight="1">
      <c r="A27" t="s">
        <v>345</v>
      </c>
      <c r="C27" s="23">
        <v>2.1559999999999999E-2</v>
      </c>
      <c r="D27" s="30"/>
    </row>
    <row r="28" spans="1:5" ht="13.4" customHeight="1">
      <c r="A28" t="s">
        <v>344</v>
      </c>
      <c r="C28" s="23">
        <v>-1.7049999999999999E-2</v>
      </c>
      <c r="D28" s="30"/>
    </row>
    <row r="29" spans="1:5" ht="13.4" customHeight="1">
      <c r="A29" t="s">
        <v>343</v>
      </c>
      <c r="C29" s="23">
        <v>0</v>
      </c>
    </row>
    <row r="30" spans="1:5" ht="13.4" customHeight="1">
      <c r="A30" t="s">
        <v>342</v>
      </c>
      <c r="C30" s="23">
        <v>-1.7049999999999999E-2</v>
      </c>
      <c r="D30" s="30"/>
    </row>
    <row r="31" spans="1:5" ht="13.4" customHeight="1">
      <c r="A31" t="s">
        <v>341</v>
      </c>
      <c r="C31" s="23">
        <v>2.1506999999999998E-2</v>
      </c>
      <c r="D31" s="30"/>
    </row>
    <row r="32" spans="1:5" ht="13.4" customHeight="1">
      <c r="A32" t="s">
        <v>340</v>
      </c>
      <c r="C32" s="23">
        <v>2.1506999999999998E-2</v>
      </c>
      <c r="D32" s="30"/>
    </row>
    <row r="33" spans="1:14" ht="13.4" customHeight="1">
      <c r="A33" t="s">
        <v>339</v>
      </c>
      <c r="C33" s="23">
        <v>3.2461999999999998E-2</v>
      </c>
      <c r="D33" s="30"/>
    </row>
    <row r="34" spans="1:14" ht="13.4" customHeight="1">
      <c r="C34" s="23"/>
      <c r="D34" s="30"/>
    </row>
    <row r="35" spans="1:14" ht="13.4" customHeight="1">
      <c r="C35" s="23"/>
    </row>
    <row r="36" spans="1:14" ht="15.5">
      <c r="A36" s="6" t="s">
        <v>338</v>
      </c>
      <c r="B36" s="6"/>
      <c r="C36" s="24"/>
    </row>
    <row r="37" spans="1:14" ht="13.4" customHeight="1">
      <c r="A37" s="1" t="s">
        <v>0</v>
      </c>
      <c r="B37" s="1"/>
      <c r="C37" s="2"/>
      <c r="D37" s="2"/>
      <c r="E37" s="2"/>
      <c r="F37" s="2"/>
      <c r="G37" s="2"/>
      <c r="H37" s="2"/>
      <c r="I37" s="2"/>
      <c r="J37" s="2"/>
      <c r="K37" s="2"/>
      <c r="L37" s="2"/>
    </row>
    <row r="38" spans="1:14" ht="13.4" customHeight="1">
      <c r="C38" s="4" t="s">
        <v>1</v>
      </c>
      <c r="D38" s="4" t="s">
        <v>2</v>
      </c>
      <c r="E38" s="4" t="s">
        <v>3</v>
      </c>
      <c r="F38" s="4" t="s">
        <v>4</v>
      </c>
      <c r="G38" s="4" t="s">
        <v>5</v>
      </c>
      <c r="H38" s="4" t="s">
        <v>6</v>
      </c>
      <c r="I38" s="4" t="s">
        <v>7</v>
      </c>
      <c r="J38" s="4" t="s">
        <v>8</v>
      </c>
      <c r="K38" s="4" t="s">
        <v>9</v>
      </c>
      <c r="L38" s="4" t="s">
        <v>10</v>
      </c>
      <c r="M38" s="4" t="s">
        <v>11</v>
      </c>
    </row>
    <row r="39" spans="1:14" ht="13.4" customHeight="1">
      <c r="A39" t="s">
        <v>12</v>
      </c>
      <c r="C39" s="2">
        <v>238.25561500000001</v>
      </c>
      <c r="D39" s="2">
        <v>0</v>
      </c>
      <c r="E39" s="2">
        <v>0</v>
      </c>
      <c r="F39" s="2">
        <v>0</v>
      </c>
      <c r="G39" s="2">
        <v>0</v>
      </c>
      <c r="H39" s="2">
        <v>0</v>
      </c>
      <c r="I39" s="2">
        <v>0</v>
      </c>
      <c r="J39" s="2">
        <v>0</v>
      </c>
      <c r="K39" s="2">
        <v>0</v>
      </c>
      <c r="L39" s="2">
        <f>SUM(D39:K39)</f>
        <v>0</v>
      </c>
      <c r="M39" s="2">
        <f>SUM(C39:K39)</f>
        <v>238.25561500000001</v>
      </c>
      <c r="N39" s="2"/>
    </row>
    <row r="40" spans="1:14" ht="13.4" customHeight="1">
      <c r="A40" t="s">
        <v>13</v>
      </c>
      <c r="C40" s="2">
        <v>0.50340099999999999</v>
      </c>
      <c r="D40" s="2">
        <v>10.608096</v>
      </c>
      <c r="E40" s="2">
        <v>10.184348</v>
      </c>
      <c r="F40" s="2">
        <v>6.513592</v>
      </c>
      <c r="G40" s="2">
        <v>2.2245499999999998</v>
      </c>
      <c r="H40" s="2">
        <v>4.410158</v>
      </c>
      <c r="I40" s="2">
        <v>0.59604199999999996</v>
      </c>
      <c r="J40" s="2">
        <v>0.20360500000000001</v>
      </c>
      <c r="K40" s="2">
        <v>0.89123699999999995</v>
      </c>
      <c r="L40" s="2">
        <f t="shared" ref="L40:L48" si="0">SUM(D40:K40)</f>
        <v>35.631627999999999</v>
      </c>
      <c r="M40" s="2">
        <f t="shared" ref="M40:M48" si="1">SUM(C40:K40)</f>
        <v>36.135028999999996</v>
      </c>
    </row>
    <row r="41" spans="1:14" ht="13.4" customHeight="1">
      <c r="A41" s="29" t="s">
        <v>14</v>
      </c>
      <c r="B41" s="29"/>
      <c r="C41" s="2">
        <v>51.581467000000004</v>
      </c>
      <c r="D41" s="2">
        <v>9.7976109999999998</v>
      </c>
      <c r="E41" s="2">
        <v>7.2009939999999997</v>
      </c>
      <c r="F41" s="2">
        <v>4.6300379999999999</v>
      </c>
      <c r="G41" s="2">
        <v>1.238661</v>
      </c>
      <c r="H41" s="2">
        <v>2.4834149999999999</v>
      </c>
      <c r="I41" s="2">
        <v>0.35836400000000002</v>
      </c>
      <c r="J41" s="2">
        <v>0.17774499999999999</v>
      </c>
      <c r="K41" s="2">
        <v>0.31663599999999997</v>
      </c>
      <c r="L41" s="2">
        <f t="shared" si="0"/>
        <v>26.203464</v>
      </c>
      <c r="M41" s="2">
        <f t="shared" si="1"/>
        <v>77.784930999999986</v>
      </c>
    </row>
    <row r="42" spans="1:14" ht="13.4" customHeight="1">
      <c r="A42" t="s">
        <v>15</v>
      </c>
      <c r="C42" s="2">
        <v>0</v>
      </c>
      <c r="D42" s="2">
        <v>8.4031559999999992</v>
      </c>
      <c r="E42" s="2">
        <v>6.5974459999999997</v>
      </c>
      <c r="F42" s="2">
        <v>5.9614880000000001</v>
      </c>
      <c r="G42" s="2">
        <v>2.5656940000000001</v>
      </c>
      <c r="H42" s="2">
        <v>2.0070169999999998</v>
      </c>
      <c r="I42" s="2">
        <v>1.14035</v>
      </c>
      <c r="J42" s="2">
        <v>1.2707839999999999</v>
      </c>
      <c r="K42" s="2">
        <v>0.53945200000000004</v>
      </c>
      <c r="L42" s="2">
        <f t="shared" si="0"/>
        <v>28.485387000000003</v>
      </c>
      <c r="M42" s="2">
        <f t="shared" si="1"/>
        <v>28.485387000000003</v>
      </c>
    </row>
    <row r="43" spans="1:14" ht="13.4" customHeight="1">
      <c r="A43" t="s">
        <v>16</v>
      </c>
      <c r="C43" s="2">
        <v>0</v>
      </c>
      <c r="D43" s="2">
        <v>4.564451</v>
      </c>
      <c r="E43" s="2">
        <v>3.707335</v>
      </c>
      <c r="F43" s="2">
        <v>2.7097950000000002</v>
      </c>
      <c r="G43" s="2">
        <v>0.86723300000000003</v>
      </c>
      <c r="H43" s="2">
        <v>1.5797270000000001</v>
      </c>
      <c r="I43" s="2">
        <v>0.32132500000000003</v>
      </c>
      <c r="J43" s="2">
        <v>0.280111</v>
      </c>
      <c r="K43" s="2">
        <v>0.28060400000000002</v>
      </c>
      <c r="L43" s="2">
        <f t="shared" si="0"/>
        <v>14.310581000000001</v>
      </c>
      <c r="M43" s="2">
        <f t="shared" si="1"/>
        <v>14.310581000000001</v>
      </c>
    </row>
    <row r="44" spans="1:14" ht="13.4" customHeight="1">
      <c r="A44" t="s">
        <v>17</v>
      </c>
      <c r="C44" s="2">
        <v>4.9897070000000001</v>
      </c>
      <c r="D44" s="2">
        <v>5.5066040000000003</v>
      </c>
      <c r="E44" s="2">
        <v>5.3174039999999998</v>
      </c>
      <c r="F44" s="2">
        <v>5.043539</v>
      </c>
      <c r="G44" s="2">
        <v>1.7033050000000001</v>
      </c>
      <c r="H44" s="2">
        <v>2.141283</v>
      </c>
      <c r="I44" s="2">
        <v>0.41289100000000001</v>
      </c>
      <c r="J44" s="2">
        <v>0.26289099999999999</v>
      </c>
      <c r="K44" s="2">
        <v>0.292159</v>
      </c>
      <c r="L44" s="2">
        <f t="shared" si="0"/>
        <v>20.680076</v>
      </c>
      <c r="M44" s="2">
        <f t="shared" si="1"/>
        <v>25.669783000000002</v>
      </c>
    </row>
    <row r="45" spans="1:14" ht="13.4" customHeight="1">
      <c r="A45" t="s">
        <v>18</v>
      </c>
      <c r="C45" s="2">
        <v>2.3461609999999999</v>
      </c>
      <c r="D45" s="2">
        <v>0.17195099999999999</v>
      </c>
      <c r="E45" s="2">
        <v>0.30418000000000001</v>
      </c>
      <c r="F45" s="2">
        <v>1.3625389999999999</v>
      </c>
      <c r="G45" s="2">
        <v>8.3619999999999996E-3</v>
      </c>
      <c r="H45" s="2">
        <v>8.8327000000000003E-2</v>
      </c>
      <c r="I45" s="2">
        <v>8.3619999999999996E-3</v>
      </c>
      <c r="J45" s="2">
        <v>5.3832999999999999E-2</v>
      </c>
      <c r="K45" s="2">
        <v>7.2124999999999995E-2</v>
      </c>
      <c r="L45" s="2">
        <f t="shared" si="0"/>
        <v>2.0696789999999998</v>
      </c>
      <c r="M45" s="2">
        <f t="shared" si="1"/>
        <v>4.4158399999999993</v>
      </c>
    </row>
    <row r="46" spans="1:14" ht="13.4" customHeight="1">
      <c r="A46" t="s">
        <v>19</v>
      </c>
      <c r="C46" s="2">
        <v>5.9837809999999996</v>
      </c>
      <c r="D46" s="2">
        <v>1.6050469999999999</v>
      </c>
      <c r="E46" s="2">
        <v>0.28327400000000003</v>
      </c>
      <c r="F46" s="2">
        <v>0.43066100000000002</v>
      </c>
      <c r="G46" s="2">
        <v>0.127526</v>
      </c>
      <c r="H46" s="2">
        <v>0.41445900000000002</v>
      </c>
      <c r="I46" s="2">
        <v>0.14686399999999999</v>
      </c>
      <c r="J46" s="2">
        <v>2.5087000000000002E-2</v>
      </c>
      <c r="K46" s="2">
        <v>0.26655000000000001</v>
      </c>
      <c r="L46" s="2">
        <f t="shared" si="0"/>
        <v>3.2994680000000001</v>
      </c>
      <c r="M46" s="2">
        <f t="shared" si="1"/>
        <v>9.2832490000000014</v>
      </c>
    </row>
    <row r="47" spans="1:14" ht="13.4" customHeight="1">
      <c r="A47" t="s">
        <v>20</v>
      </c>
      <c r="C47" s="2">
        <v>12.870692999999999</v>
      </c>
      <c r="D47" s="2">
        <v>6.6538130000000004</v>
      </c>
      <c r="E47" s="2">
        <v>3.9323920000000001</v>
      </c>
      <c r="F47" s="2">
        <v>8.1883029999999994</v>
      </c>
      <c r="G47" s="2">
        <v>1.352609</v>
      </c>
      <c r="H47" s="2">
        <v>7.2198399999999996</v>
      </c>
      <c r="I47" s="2">
        <v>0.39407500000000001</v>
      </c>
      <c r="J47" s="2">
        <v>0.40609600000000001</v>
      </c>
      <c r="K47" s="2">
        <v>0.22839599999999999</v>
      </c>
      <c r="L47" s="2">
        <f t="shared" si="0"/>
        <v>28.375523999999999</v>
      </c>
      <c r="M47" s="2">
        <f t="shared" si="1"/>
        <v>41.246216999999994</v>
      </c>
    </row>
    <row r="48" spans="1:14" ht="13.4" customHeight="1">
      <c r="A48" t="s">
        <v>21</v>
      </c>
      <c r="C48" s="2">
        <v>316.530823</v>
      </c>
      <c r="D48" s="2">
        <v>47.31073</v>
      </c>
      <c r="E48" s="2">
        <v>37.527374000000002</v>
      </c>
      <c r="F48" s="2">
        <v>34.839958000000003</v>
      </c>
      <c r="G48" s="2">
        <v>10.087939</v>
      </c>
      <c r="H48" s="2">
        <v>20.344223</v>
      </c>
      <c r="I48" s="2">
        <v>3.3782740000000002</v>
      </c>
      <c r="J48" s="2">
        <v>2.6801520000000001</v>
      </c>
      <c r="K48" s="2">
        <v>2.8871600000000002</v>
      </c>
      <c r="L48" s="2">
        <f t="shared" si="0"/>
        <v>159.05581000000001</v>
      </c>
      <c r="M48" s="2">
        <f t="shared" si="1"/>
        <v>475.58663300000001</v>
      </c>
      <c r="N48" s="2"/>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106.540871</v>
      </c>
      <c r="D52" s="2">
        <v>42.791023000000003</v>
      </c>
      <c r="E52" s="2">
        <v>37.056755000000003</v>
      </c>
      <c r="F52" s="2">
        <v>29.435244000000001</v>
      </c>
      <c r="G52" s="2">
        <v>9.8927969999999998</v>
      </c>
      <c r="H52" s="2">
        <v>16.605778000000001</v>
      </c>
      <c r="I52" s="2">
        <v>3.3972030000000002</v>
      </c>
      <c r="J52" s="2">
        <v>2.8923000000000001</v>
      </c>
      <c r="K52" s="2">
        <v>2.608155</v>
      </c>
      <c r="L52" s="2">
        <f t="shared" ref="L52:L61" si="2">SUM(D52:K52)</f>
        <v>144.67925500000001</v>
      </c>
      <c r="M52" s="2">
        <f>SUM(C52:K52)</f>
        <v>251.22012600000002</v>
      </c>
      <c r="O52" s="2"/>
    </row>
    <row r="53" spans="1:15" ht="13.4" customHeight="1">
      <c r="A53" t="s">
        <v>24</v>
      </c>
      <c r="C53" s="2">
        <v>14.497166999999999</v>
      </c>
      <c r="D53" s="2">
        <v>1.9134089999999999</v>
      </c>
      <c r="E53" s="2">
        <v>1.6876249999999999</v>
      </c>
      <c r="F53" s="2">
        <v>1.0818779999999999</v>
      </c>
      <c r="G53" s="2">
        <v>0.326654</v>
      </c>
      <c r="H53" s="2">
        <v>0.49808200000000002</v>
      </c>
      <c r="I53" s="2">
        <v>0.128048</v>
      </c>
      <c r="J53" s="2">
        <v>0.21324000000000001</v>
      </c>
      <c r="K53" s="2">
        <v>0.28118399999999999</v>
      </c>
      <c r="L53" s="2">
        <f t="shared" si="2"/>
        <v>6.1301199999999989</v>
      </c>
      <c r="M53" s="2">
        <f t="shared" ref="M53:M61" si="3">SUM(C53:K53)</f>
        <v>20.627286999999999</v>
      </c>
    </row>
    <row r="54" spans="1:15" ht="13.4" customHeight="1">
      <c r="A54" t="s">
        <v>25</v>
      </c>
      <c r="C54" s="2">
        <v>0</v>
      </c>
      <c r="D54" s="2">
        <v>0</v>
      </c>
      <c r="E54" s="2">
        <v>0</v>
      </c>
      <c r="F54" s="2">
        <v>0</v>
      </c>
      <c r="G54" s="2">
        <v>0</v>
      </c>
      <c r="H54" s="2">
        <v>0</v>
      </c>
      <c r="I54" s="2">
        <v>0</v>
      </c>
      <c r="J54" s="2">
        <v>2.091E-3</v>
      </c>
      <c r="K54" s="2">
        <v>0</v>
      </c>
      <c r="L54" s="2">
        <f t="shared" si="2"/>
        <v>2.091E-3</v>
      </c>
      <c r="M54" s="2">
        <f t="shared" si="3"/>
        <v>2.091E-3</v>
      </c>
    </row>
    <row r="55" spans="1:15" ht="13.4" customHeight="1">
      <c r="A55" t="s">
        <v>26</v>
      </c>
      <c r="C55" s="2">
        <v>28.485388</v>
      </c>
      <c r="D55" s="2">
        <v>0</v>
      </c>
      <c r="E55" s="2">
        <v>0</v>
      </c>
      <c r="F55" s="2">
        <v>0</v>
      </c>
      <c r="G55" s="2">
        <v>0</v>
      </c>
      <c r="H55" s="2">
        <v>0</v>
      </c>
      <c r="I55" s="2">
        <v>0</v>
      </c>
      <c r="J55" s="2">
        <v>0</v>
      </c>
      <c r="K55" s="2">
        <v>0</v>
      </c>
      <c r="L55" s="2">
        <f t="shared" si="2"/>
        <v>0</v>
      </c>
      <c r="M55" s="2">
        <f t="shared" si="3"/>
        <v>28.485388</v>
      </c>
    </row>
    <row r="56" spans="1:15" ht="13.4" customHeight="1">
      <c r="A56" t="s">
        <v>27</v>
      </c>
      <c r="C56" s="2">
        <v>14.310581000000001</v>
      </c>
      <c r="D56" s="2">
        <v>0</v>
      </c>
      <c r="E56" s="2">
        <v>0</v>
      </c>
      <c r="F56" s="2">
        <v>0</v>
      </c>
      <c r="G56" s="2">
        <v>0</v>
      </c>
      <c r="H56" s="2">
        <v>0</v>
      </c>
      <c r="I56" s="2">
        <v>0</v>
      </c>
      <c r="J56" s="2">
        <v>0</v>
      </c>
      <c r="K56" s="2">
        <v>0</v>
      </c>
      <c r="L56" s="2">
        <f t="shared" si="2"/>
        <v>0</v>
      </c>
      <c r="M56" s="2">
        <f t="shared" si="3"/>
        <v>14.310581000000001</v>
      </c>
    </row>
    <row r="57" spans="1:15" ht="13.4" customHeight="1">
      <c r="A57" t="s">
        <v>28</v>
      </c>
      <c r="C57" s="2">
        <v>7.920185</v>
      </c>
      <c r="D57" s="2">
        <v>1.7832699999999999</v>
      </c>
      <c r="E57" s="2">
        <v>1.8757779999999999</v>
      </c>
      <c r="F57" s="2">
        <v>1.089718</v>
      </c>
      <c r="G57" s="2">
        <v>0.37421500000000002</v>
      </c>
      <c r="H57" s="2">
        <v>0.51062600000000002</v>
      </c>
      <c r="I57" s="2">
        <v>1.2544E-2</v>
      </c>
      <c r="J57" s="2">
        <v>0.102439</v>
      </c>
      <c r="K57" s="2">
        <v>1.0449999999999999E-3</v>
      </c>
      <c r="L57" s="2">
        <f t="shared" si="2"/>
        <v>5.7496350000000014</v>
      </c>
      <c r="M57" s="2">
        <f t="shared" si="3"/>
        <v>13.66982</v>
      </c>
    </row>
    <row r="58" spans="1:15" ht="13.4" customHeight="1">
      <c r="A58" t="s">
        <v>29</v>
      </c>
      <c r="C58" s="2">
        <v>9.9809800000000006</v>
      </c>
      <c r="D58" s="2">
        <v>8.60642</v>
      </c>
      <c r="E58" s="2">
        <v>6.3501529999999997</v>
      </c>
      <c r="F58" s="2">
        <v>1.7137579999999999</v>
      </c>
      <c r="G58" s="2">
        <v>0.29633999999999999</v>
      </c>
      <c r="H58" s="2">
        <v>0.472472</v>
      </c>
      <c r="I58" s="2">
        <v>6.5852999999999995E-2</v>
      </c>
      <c r="J58" s="2">
        <v>4.9128999999999999E-2</v>
      </c>
      <c r="K58" s="2">
        <v>0.31672400000000001</v>
      </c>
      <c r="L58" s="2">
        <f t="shared" si="2"/>
        <v>17.870849</v>
      </c>
      <c r="M58" s="2">
        <f t="shared" si="3"/>
        <v>27.851829000000002</v>
      </c>
    </row>
    <row r="59" spans="1:15" ht="13.4" customHeight="1">
      <c r="A59" t="s">
        <v>30</v>
      </c>
      <c r="C59" s="2">
        <v>43.388312999999997</v>
      </c>
      <c r="D59" s="2">
        <v>3.3984770000000002</v>
      </c>
      <c r="E59" s="2">
        <v>1.384881</v>
      </c>
      <c r="F59" s="2">
        <v>1.609316</v>
      </c>
      <c r="G59" s="2">
        <v>0.58152400000000004</v>
      </c>
      <c r="H59" s="2">
        <v>0.72012299999999996</v>
      </c>
      <c r="I59" s="2">
        <v>0.390903</v>
      </c>
      <c r="J59" s="2">
        <v>0.23038</v>
      </c>
      <c r="K59" s="2">
        <v>0.32364700000000002</v>
      </c>
      <c r="L59" s="2">
        <f t="shared" si="2"/>
        <v>8.6392509999999998</v>
      </c>
      <c r="M59" s="2">
        <f t="shared" si="3"/>
        <v>52.027563999999998</v>
      </c>
    </row>
    <row r="60" spans="1:15" ht="13.4" customHeight="1">
      <c r="A60" t="s">
        <v>31</v>
      </c>
      <c r="C60" s="2">
        <v>11.49038</v>
      </c>
      <c r="D60" s="2">
        <v>0.43797799999999998</v>
      </c>
      <c r="E60" s="2">
        <v>1.225606</v>
      </c>
      <c r="F60" s="2">
        <v>0.46881400000000001</v>
      </c>
      <c r="G60" s="2">
        <v>0.20696800000000001</v>
      </c>
      <c r="H60" s="2">
        <v>0.58222799999999997</v>
      </c>
      <c r="I60" s="2">
        <v>2.0906000000000001E-2</v>
      </c>
      <c r="J60" s="2">
        <v>6.0103999999999998E-2</v>
      </c>
      <c r="K60" s="2">
        <v>1.3589E-2</v>
      </c>
      <c r="L60" s="2">
        <f t="shared" si="2"/>
        <v>3.0161929999999999</v>
      </c>
      <c r="M60" s="2">
        <f t="shared" si="3"/>
        <v>14.506572999999999</v>
      </c>
    </row>
    <row r="61" spans="1:15" ht="13.4" customHeight="1">
      <c r="A61" t="s">
        <v>32</v>
      </c>
      <c r="C61" s="2">
        <v>236.613876</v>
      </c>
      <c r="D61" s="2">
        <v>58.930573000000003</v>
      </c>
      <c r="E61" s="2">
        <v>49.580798999999999</v>
      </c>
      <c r="F61" s="2">
        <v>35.398727000000001</v>
      </c>
      <c r="G61" s="2">
        <v>11.678499</v>
      </c>
      <c r="H61" s="2">
        <v>19.389309000000001</v>
      </c>
      <c r="I61" s="2">
        <v>4.0154569999999996</v>
      </c>
      <c r="J61" s="2">
        <v>3.5496819999999998</v>
      </c>
      <c r="K61" s="2">
        <v>3.5443440000000002</v>
      </c>
      <c r="L61" s="2">
        <f t="shared" si="2"/>
        <v>186.08738999999997</v>
      </c>
      <c r="M61" s="2">
        <f t="shared" si="3"/>
        <v>422.70126600000009</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316.530823</v>
      </c>
      <c r="D66" s="2">
        <f t="shared" ref="D66:M66" si="4">D48</f>
        <v>47.31073</v>
      </c>
      <c r="E66" s="2">
        <f t="shared" si="4"/>
        <v>37.527374000000002</v>
      </c>
      <c r="F66" s="2">
        <f t="shared" si="4"/>
        <v>34.839958000000003</v>
      </c>
      <c r="G66" s="2">
        <f t="shared" si="4"/>
        <v>10.087939</v>
      </c>
      <c r="H66" s="2">
        <f t="shared" si="4"/>
        <v>20.344223</v>
      </c>
      <c r="I66" s="2">
        <f t="shared" si="4"/>
        <v>3.3782740000000002</v>
      </c>
      <c r="J66" s="2">
        <f t="shared" si="4"/>
        <v>2.6801520000000001</v>
      </c>
      <c r="K66" s="2">
        <f t="shared" si="4"/>
        <v>2.8871600000000002</v>
      </c>
      <c r="L66" s="2">
        <f t="shared" si="4"/>
        <v>159.05581000000001</v>
      </c>
      <c r="M66" s="2">
        <f t="shared" si="4"/>
        <v>475.58663300000001</v>
      </c>
    </row>
    <row r="67" spans="1:13" ht="13.4" customHeight="1">
      <c r="A67" t="s">
        <v>32</v>
      </c>
      <c r="C67" s="2">
        <f>C61</f>
        <v>236.613876</v>
      </c>
      <c r="D67" s="2">
        <f t="shared" ref="D67:M67" si="5">D61</f>
        <v>58.930573000000003</v>
      </c>
      <c r="E67" s="2">
        <f t="shared" si="5"/>
        <v>49.580798999999999</v>
      </c>
      <c r="F67" s="2">
        <f t="shared" si="5"/>
        <v>35.398727000000001</v>
      </c>
      <c r="G67" s="2">
        <f t="shared" si="5"/>
        <v>11.678499</v>
      </c>
      <c r="H67" s="2">
        <f t="shared" si="5"/>
        <v>19.389309000000001</v>
      </c>
      <c r="I67" s="2">
        <f t="shared" si="5"/>
        <v>4.0154569999999996</v>
      </c>
      <c r="J67" s="2">
        <f t="shared" si="5"/>
        <v>3.5496819999999998</v>
      </c>
      <c r="K67" s="2">
        <f t="shared" si="5"/>
        <v>3.5443440000000002</v>
      </c>
      <c r="L67" s="2">
        <f>L61</f>
        <v>186.08738999999997</v>
      </c>
      <c r="M67" s="2">
        <f t="shared" si="5"/>
        <v>422.70126600000009</v>
      </c>
    </row>
    <row r="68" spans="1:13" ht="13.4" customHeight="1">
      <c r="A68" t="s">
        <v>34</v>
      </c>
      <c r="C68" s="2">
        <f>C66-C67</f>
        <v>79.916946999999993</v>
      </c>
      <c r="D68" s="2">
        <f t="shared" ref="D68:M68" si="6">D66-D67</f>
        <v>-11.619843000000003</v>
      </c>
      <c r="E68" s="2">
        <f t="shared" si="6"/>
        <v>-12.053424999999997</v>
      </c>
      <c r="F68" s="2">
        <f t="shared" si="6"/>
        <v>-0.55876899999999807</v>
      </c>
      <c r="G68" s="2">
        <f t="shared" si="6"/>
        <v>-1.59056</v>
      </c>
      <c r="H68" s="2">
        <f t="shared" si="6"/>
        <v>0.95491399999999871</v>
      </c>
      <c r="I68" s="2">
        <f t="shared" si="6"/>
        <v>-0.63718299999999939</v>
      </c>
      <c r="J68" s="2">
        <f t="shared" si="6"/>
        <v>-0.86952999999999969</v>
      </c>
      <c r="K68" s="2">
        <f t="shared" si="6"/>
        <v>-0.65718399999999999</v>
      </c>
      <c r="L68" s="2">
        <f t="shared" si="6"/>
        <v>-27.031579999999963</v>
      </c>
      <c r="M68" s="2">
        <f t="shared" si="6"/>
        <v>52.885366999999917</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1.0392999999999999E-2</v>
      </c>
    </row>
    <row r="74" spans="1:13" ht="13.4" customHeight="1">
      <c r="A74" t="s">
        <v>334</v>
      </c>
      <c r="C74" s="23">
        <v>1.8845000000000001E-2</v>
      </c>
    </row>
    <row r="75" spans="1:13" ht="13.4" customHeight="1">
      <c r="A75" t="s">
        <v>333</v>
      </c>
      <c r="C75" s="23">
        <v>1.6775999999999999E-2</v>
      </c>
    </row>
    <row r="76" spans="1:13" ht="13.4" customHeight="1">
      <c r="A76" t="s">
        <v>332</v>
      </c>
      <c r="C76" s="23">
        <v>1.1390000000000001E-2</v>
      </c>
    </row>
    <row r="77" spans="1:13" ht="13.4" customHeight="1">
      <c r="A77" t="s">
        <v>331</v>
      </c>
      <c r="C77" s="23">
        <v>2.2148000000000001E-2</v>
      </c>
    </row>
    <row r="78" spans="1:13" ht="13.4" customHeight="1">
      <c r="A78" t="s">
        <v>330</v>
      </c>
      <c r="C78" s="23">
        <v>2.9680000000000002E-2</v>
      </c>
    </row>
    <row r="79" spans="1:13" ht="13.4" customHeight="1">
      <c r="A79" t="s">
        <v>329</v>
      </c>
      <c r="C79" s="23">
        <v>1.7093000000000001E-2</v>
      </c>
    </row>
    <row r="80" spans="1:13" ht="13.4" customHeight="1">
      <c r="A80" t="s">
        <v>328</v>
      </c>
      <c r="C80" s="23">
        <v>2.6366000000000001E-2</v>
      </c>
    </row>
    <row r="81" spans="1:3" ht="13.4" customHeight="1">
      <c r="A81" t="s">
        <v>327</v>
      </c>
      <c r="C81" s="23">
        <v>1.8237E-2</v>
      </c>
    </row>
    <row r="82" spans="1:3" ht="13.4" customHeight="1">
      <c r="A82" t="s">
        <v>326</v>
      </c>
      <c r="C82" s="23">
        <v>3.3956E-2</v>
      </c>
    </row>
    <row r="83" spans="1:3" ht="13.4" customHeight="1">
      <c r="A83" t="s">
        <v>325</v>
      </c>
      <c r="C83" s="23">
        <v>3.0269000000000001E-2</v>
      </c>
    </row>
    <row r="84" spans="1:3" ht="13.4" customHeight="1">
      <c r="C84" s="26"/>
    </row>
    <row r="85" spans="1:3" ht="15.5">
      <c r="A85" s="6" t="s">
        <v>324</v>
      </c>
      <c r="B85" s="6"/>
    </row>
    <row r="86" spans="1:3" ht="13.4" customHeight="1">
      <c r="A86" t="s">
        <v>2</v>
      </c>
      <c r="C86" s="25">
        <v>1.0647E-2</v>
      </c>
    </row>
    <row r="87" spans="1:3" ht="13.4" customHeight="1">
      <c r="A87" t="s">
        <v>3</v>
      </c>
      <c r="C87" s="25">
        <v>7.0809999999999996E-3</v>
      </c>
    </row>
    <row r="88" spans="1:3" ht="13.4" customHeight="1">
      <c r="A88" t="s">
        <v>4</v>
      </c>
      <c r="C88" s="25">
        <v>3.3665E-2</v>
      </c>
    </row>
    <row r="89" spans="1:3" ht="13.4" customHeight="1">
      <c r="A89" t="s">
        <v>5</v>
      </c>
      <c r="C89" s="25">
        <v>1.1808000000000001E-2</v>
      </c>
    </row>
    <row r="90" spans="1:3" ht="13.4" customHeight="1">
      <c r="A90" t="s">
        <v>6</v>
      </c>
      <c r="C90" s="25">
        <v>9.2152999999999999E-2</v>
      </c>
    </row>
    <row r="91" spans="1:3" ht="13.4" customHeight="1">
      <c r="A91" t="s">
        <v>7</v>
      </c>
      <c r="C91" s="25">
        <v>1.2687E-2</v>
      </c>
    </row>
    <row r="92" spans="1:3" ht="13.4" customHeight="1">
      <c r="A92" t="s">
        <v>8</v>
      </c>
      <c r="C92" s="25">
        <v>4.8275999999999999E-2</v>
      </c>
    </row>
    <row r="93" spans="1:3" ht="13.4" customHeight="1">
      <c r="A93" t="s">
        <v>9</v>
      </c>
      <c r="C93" s="25">
        <v>3.8110000000000002E-3</v>
      </c>
    </row>
    <row r="94" spans="1:3" ht="13.4" customHeight="1">
      <c r="A94" t="s">
        <v>321</v>
      </c>
      <c r="C94" s="25">
        <v>2.6594E-2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2.6200000000000003E-4</v>
      </c>
      <c r="D99" s="23">
        <v>1.9599999999999999E-4</v>
      </c>
      <c r="E99" s="23">
        <v>2.3699999999999999E-4</v>
      </c>
      <c r="F99" s="23">
        <v>2.43E-4</v>
      </c>
      <c r="G99" s="23">
        <v>5.4799999999999998E-4</v>
      </c>
      <c r="H99" s="23">
        <v>2.8600000000000001E-4</v>
      </c>
      <c r="I99" s="23">
        <v>9.6599999999999995E-4</v>
      </c>
      <c r="J99" s="23">
        <v>5.9699999999999998E-4</v>
      </c>
      <c r="K99" s="23">
        <v>3.9999999999999998E-6</v>
      </c>
    </row>
    <row r="100" spans="1:11" ht="13.4" customHeight="1">
      <c r="A100" t="s">
        <v>36</v>
      </c>
      <c r="B100" t="s">
        <v>320</v>
      </c>
      <c r="C100" s="23">
        <v>5.7000000000000003E-5</v>
      </c>
      <c r="D100" s="23">
        <v>6.3999999999999997E-5</v>
      </c>
      <c r="E100" s="23">
        <v>4.8999999999999998E-5</v>
      </c>
      <c r="F100" s="23">
        <v>5.8E-5</v>
      </c>
      <c r="G100" s="23">
        <v>9.6000000000000002E-5</v>
      </c>
      <c r="H100" s="23">
        <v>5.0000000000000002E-5</v>
      </c>
      <c r="I100" s="23">
        <v>7.2000000000000002E-5</v>
      </c>
      <c r="J100" s="23">
        <v>2.6999999999999999E-5</v>
      </c>
      <c r="K100" s="23">
        <v>3.9999999999999998E-6</v>
      </c>
    </row>
    <row r="101" spans="1:11" ht="13.4" customHeight="1">
      <c r="A101" t="s">
        <v>37</v>
      </c>
      <c r="B101" t="s">
        <v>320</v>
      </c>
      <c r="C101" s="23">
        <v>1.6100000000000001E-4</v>
      </c>
      <c r="D101" s="23">
        <v>8.2999999999999998E-5</v>
      </c>
      <c r="E101" s="23">
        <v>1.5200000000000001E-4</v>
      </c>
      <c r="F101" s="23">
        <v>2.4600000000000002E-4</v>
      </c>
      <c r="G101" s="23">
        <v>4.3399999999999998E-4</v>
      </c>
      <c r="H101" s="23">
        <v>1.13E-4</v>
      </c>
      <c r="I101" s="23">
        <v>6.0899999999999995E-4</v>
      </c>
      <c r="J101" s="23">
        <v>9.0000000000000006E-5</v>
      </c>
      <c r="K101" s="23">
        <v>3.0000000000000001E-6</v>
      </c>
    </row>
    <row r="102" spans="1:11" ht="13.4" customHeight="1">
      <c r="A102" t="s">
        <v>38</v>
      </c>
      <c r="B102" t="s">
        <v>320</v>
      </c>
      <c r="C102" s="23">
        <v>5.0000000000000004E-6</v>
      </c>
      <c r="D102" s="23">
        <v>1.9999999999999999E-6</v>
      </c>
      <c r="E102" s="23">
        <v>9.9999999999999995E-7</v>
      </c>
      <c r="F102" s="23">
        <v>3.0000000000000001E-6</v>
      </c>
      <c r="G102" s="23">
        <v>6.9999999999999999E-6</v>
      </c>
      <c r="H102" s="23">
        <v>1.9999999999999999E-6</v>
      </c>
      <c r="I102" s="23">
        <v>1.75E-4</v>
      </c>
      <c r="J102" s="23">
        <v>2.8E-5</v>
      </c>
      <c r="K102" s="23">
        <v>0</v>
      </c>
    </row>
    <row r="103" spans="1:11" ht="13.4" customHeight="1">
      <c r="A103" t="s">
        <v>39</v>
      </c>
      <c r="B103" t="s">
        <v>320</v>
      </c>
      <c r="C103" s="23">
        <v>2.0999999999999999E-5</v>
      </c>
      <c r="D103" s="23">
        <v>1.2999999999999999E-5</v>
      </c>
      <c r="E103" s="23">
        <v>1.9000000000000001E-5</v>
      </c>
      <c r="F103" s="23">
        <v>1.0000000000000001E-5</v>
      </c>
      <c r="G103" s="23">
        <v>6.0000000000000002E-5</v>
      </c>
      <c r="H103" s="23">
        <v>2.3E-5</v>
      </c>
      <c r="I103" s="23">
        <v>2.0100000000000001E-4</v>
      </c>
      <c r="J103" s="23">
        <v>2.1999999999999999E-5</v>
      </c>
      <c r="K103" s="23">
        <v>9.9999999999999995E-7</v>
      </c>
    </row>
    <row r="104" spans="1:11" ht="13.4" customHeight="1">
      <c r="A104" t="s">
        <v>40</v>
      </c>
      <c r="B104" t="s">
        <v>320</v>
      </c>
      <c r="C104" s="23">
        <v>4.0000000000000003E-5</v>
      </c>
      <c r="D104" s="23">
        <v>7.9999999999999996E-6</v>
      </c>
      <c r="E104" s="23">
        <v>1.1E-5</v>
      </c>
      <c r="F104" s="23">
        <v>1.8E-5</v>
      </c>
      <c r="G104" s="23">
        <v>1.4799999999999999E-4</v>
      </c>
      <c r="H104" s="23">
        <v>1.2799999999999999E-4</v>
      </c>
      <c r="I104" s="23">
        <v>2.2599999999999999E-4</v>
      </c>
      <c r="J104" s="23">
        <v>0</v>
      </c>
      <c r="K104" s="23">
        <v>0</v>
      </c>
    </row>
    <row r="105" spans="1:11" ht="13.4" customHeight="1">
      <c r="A105" t="s">
        <v>41</v>
      </c>
      <c r="B105" t="s">
        <v>320</v>
      </c>
      <c r="C105" s="23">
        <v>8.7000000000000001E-5</v>
      </c>
      <c r="D105" s="23">
        <v>7.1000000000000005E-5</v>
      </c>
      <c r="E105" s="23">
        <v>7.4999999999999993E-5</v>
      </c>
      <c r="F105" s="23">
        <v>9.8999999999999994E-5</v>
      </c>
      <c r="G105" s="23">
        <v>1.84E-4</v>
      </c>
      <c r="H105" s="23">
        <v>7.6000000000000004E-5</v>
      </c>
      <c r="I105" s="23">
        <v>2.8600000000000001E-4</v>
      </c>
      <c r="J105" s="23">
        <v>9.7E-5</v>
      </c>
      <c r="K105" s="23">
        <v>3.0000000000000001E-6</v>
      </c>
    </row>
    <row r="106" spans="1:11" ht="13.4" customHeight="1">
      <c r="A106" t="s">
        <v>42</v>
      </c>
      <c r="B106" t="s">
        <v>319</v>
      </c>
      <c r="C106" s="23">
        <v>5.3829999999999998E-3</v>
      </c>
      <c r="D106" s="23">
        <v>6.0260000000000001E-3</v>
      </c>
      <c r="E106" s="23">
        <v>2.33E-4</v>
      </c>
      <c r="F106" s="23">
        <v>1.6646000000000001E-2</v>
      </c>
      <c r="G106" s="23">
        <v>2.63E-4</v>
      </c>
      <c r="H106" s="23">
        <v>1.403E-3</v>
      </c>
      <c r="I106" s="23">
        <v>2.81E-4</v>
      </c>
      <c r="J106" s="23">
        <v>1.5410000000000001E-3</v>
      </c>
      <c r="K106" s="23">
        <v>0</v>
      </c>
    </row>
    <row r="107" spans="1:11" ht="13.4" customHeight="1">
      <c r="A107" t="s">
        <v>43</v>
      </c>
      <c r="B107" t="s">
        <v>319</v>
      </c>
      <c r="C107" s="23">
        <v>8.0330000000000002E-3</v>
      </c>
      <c r="D107" s="23">
        <v>2.0799999999999999E-4</v>
      </c>
      <c r="E107" s="23">
        <v>2.1900000000000001E-3</v>
      </c>
      <c r="F107" s="23">
        <v>1.2237E-2</v>
      </c>
      <c r="G107" s="23">
        <v>4.8409999999999998E-3</v>
      </c>
      <c r="H107" s="23">
        <v>2.9080999999999999E-2</v>
      </c>
      <c r="I107" s="23">
        <v>4.0099999999999999E-4</v>
      </c>
      <c r="J107" s="23">
        <v>4.0106000000000003E-2</v>
      </c>
      <c r="K107" s="23">
        <v>0</v>
      </c>
    </row>
    <row r="108" spans="1:11" ht="13.4" customHeight="1">
      <c r="A108" t="s">
        <v>44</v>
      </c>
      <c r="B108" t="s">
        <v>319</v>
      </c>
      <c r="C108" s="23">
        <v>9.2890000000000004E-3</v>
      </c>
      <c r="D108" s="23">
        <v>1.15E-4</v>
      </c>
      <c r="E108" s="23">
        <v>1.5699999999999999E-4</v>
      </c>
      <c r="F108" s="23">
        <v>1.3370000000000001E-3</v>
      </c>
      <c r="G108" s="23">
        <v>1.188E-3</v>
      </c>
      <c r="H108" s="23">
        <v>5.8401000000000002E-2</v>
      </c>
      <c r="I108" s="23">
        <v>5.5649999999999996E-3</v>
      </c>
      <c r="J108" s="23">
        <v>3.179E-3</v>
      </c>
      <c r="K108" s="23">
        <v>0</v>
      </c>
    </row>
    <row r="109" spans="1:11" ht="13.4" customHeight="1">
      <c r="A109" t="s">
        <v>45</v>
      </c>
      <c r="B109" t="s">
        <v>319</v>
      </c>
      <c r="C109" s="23">
        <v>2.1100000000000001E-4</v>
      </c>
      <c r="D109" s="23">
        <v>5.1E-5</v>
      </c>
      <c r="E109" s="23">
        <v>4.5000000000000003E-5</v>
      </c>
      <c r="F109" s="23">
        <v>1.83E-4</v>
      </c>
      <c r="G109" s="23">
        <v>2.2000000000000001E-4</v>
      </c>
      <c r="H109" s="23">
        <v>7.5799999999999999E-4</v>
      </c>
      <c r="I109" s="23">
        <v>2.32E-4</v>
      </c>
      <c r="J109" s="23">
        <v>1.5510000000000001E-3</v>
      </c>
      <c r="K109" s="23">
        <v>3.9999999999999998E-6</v>
      </c>
    </row>
    <row r="110" spans="1:11" ht="13.4" customHeight="1">
      <c r="A110" t="s">
        <v>46</v>
      </c>
      <c r="B110" t="s">
        <v>319</v>
      </c>
      <c r="C110" s="23">
        <v>6.3999999999999997E-5</v>
      </c>
      <c r="D110" s="23">
        <v>3.0000000000000001E-5</v>
      </c>
      <c r="E110" s="23">
        <v>4.1999999999999998E-5</v>
      </c>
      <c r="F110" s="23">
        <v>5.1999999999999997E-5</v>
      </c>
      <c r="G110" s="23">
        <v>3.6000000000000001E-5</v>
      </c>
      <c r="H110" s="23">
        <v>2.0599999999999999E-4</v>
      </c>
      <c r="I110" s="23">
        <v>6.3999999999999997E-5</v>
      </c>
      <c r="J110" s="23">
        <v>4.5000000000000003E-5</v>
      </c>
      <c r="K110" s="23">
        <v>1.7E-5</v>
      </c>
    </row>
    <row r="111" spans="1:11" ht="13.4" customHeight="1">
      <c r="A111" t="s">
        <v>47</v>
      </c>
      <c r="B111" t="s">
        <v>319</v>
      </c>
      <c r="C111" s="23">
        <v>4.5399999999999998E-4</v>
      </c>
      <c r="D111" s="23">
        <v>8.0000000000000007E-5</v>
      </c>
      <c r="E111" s="23">
        <v>7.6000000000000004E-5</v>
      </c>
      <c r="F111" s="23">
        <v>4.0000000000000002E-4</v>
      </c>
      <c r="G111" s="23">
        <v>3.3399999999999999E-4</v>
      </c>
      <c r="H111" s="23">
        <v>2.0479999999999999E-3</v>
      </c>
      <c r="I111" s="23">
        <v>1.4200000000000001E-4</v>
      </c>
      <c r="J111" s="23">
        <v>5.1999999999999995E-4</v>
      </c>
      <c r="K111" s="23">
        <v>2.5000000000000001E-5</v>
      </c>
    </row>
    <row r="112" spans="1:11" ht="13.4" customHeight="1">
      <c r="A112" t="s">
        <v>48</v>
      </c>
      <c r="B112" t="s">
        <v>318</v>
      </c>
      <c r="C112" s="23">
        <v>6.3999999999999997E-5</v>
      </c>
      <c r="D112" s="23">
        <v>5.7000000000000003E-5</v>
      </c>
      <c r="E112" s="23">
        <v>5.8E-5</v>
      </c>
      <c r="F112" s="23">
        <v>1.05E-4</v>
      </c>
      <c r="G112" s="23">
        <v>8.7999999999999998E-5</v>
      </c>
      <c r="H112" s="23">
        <v>4.0000000000000003E-5</v>
      </c>
      <c r="I112" s="23">
        <v>5.1E-5</v>
      </c>
      <c r="J112" s="23">
        <v>1.9000000000000001E-5</v>
      </c>
      <c r="K112" s="23">
        <v>0</v>
      </c>
    </row>
    <row r="113" spans="1:11" ht="13.4" customHeight="1">
      <c r="A113" t="s">
        <v>49</v>
      </c>
      <c r="B113" t="s">
        <v>318</v>
      </c>
      <c r="C113" s="23">
        <v>3.0000000000000001E-6</v>
      </c>
      <c r="D113" s="23">
        <v>1.9999999999999999E-6</v>
      </c>
      <c r="E113" s="23">
        <v>1.9999999999999999E-6</v>
      </c>
      <c r="F113" s="23">
        <v>1.9999999999999999E-6</v>
      </c>
      <c r="G113" s="23">
        <v>6.9999999999999999E-6</v>
      </c>
      <c r="H113" s="23">
        <v>3.9999999999999998E-6</v>
      </c>
      <c r="I113" s="23">
        <v>3.8999999999999999E-5</v>
      </c>
      <c r="J113" s="23">
        <v>0</v>
      </c>
      <c r="K113" s="23">
        <v>0</v>
      </c>
    </row>
    <row r="114" spans="1:11" ht="13.4" customHeight="1">
      <c r="A114" t="s">
        <v>50</v>
      </c>
      <c r="B114" t="s">
        <v>318</v>
      </c>
      <c r="C114" s="23">
        <v>3.9999999999999998E-6</v>
      </c>
      <c r="D114" s="23">
        <v>1.9999999999999999E-6</v>
      </c>
      <c r="E114" s="23">
        <v>1.0000000000000001E-5</v>
      </c>
      <c r="F114" s="23">
        <v>1.9999999999999999E-6</v>
      </c>
      <c r="G114" s="23">
        <v>3.0000000000000001E-6</v>
      </c>
      <c r="H114" s="23">
        <v>9.9999999999999995E-7</v>
      </c>
      <c r="I114" s="23">
        <v>1.2E-5</v>
      </c>
      <c r="J114" s="23">
        <v>1.9999999999999999E-6</v>
      </c>
      <c r="K114" s="23">
        <v>0</v>
      </c>
    </row>
    <row r="115" spans="1:11" ht="13.4" customHeight="1">
      <c r="A115" t="s">
        <v>51</v>
      </c>
      <c r="B115" t="s">
        <v>318</v>
      </c>
      <c r="C115" s="23">
        <v>-2.8E-5</v>
      </c>
      <c r="D115" s="23">
        <v>-2.0999999999999999E-5</v>
      </c>
      <c r="E115" s="23">
        <v>-5.3999999999999998E-5</v>
      </c>
      <c r="F115" s="23">
        <v>-2.0999999999999999E-5</v>
      </c>
      <c r="G115" s="23">
        <v>-2.4000000000000001E-5</v>
      </c>
      <c r="H115" s="23">
        <v>-6.9999999999999999E-6</v>
      </c>
      <c r="I115" s="23">
        <v>-1.63E-4</v>
      </c>
      <c r="J115" s="23">
        <v>0</v>
      </c>
      <c r="K115" s="23">
        <v>0</v>
      </c>
    </row>
    <row r="116" spans="1:11" ht="13.4" customHeight="1">
      <c r="A116" t="s">
        <v>52</v>
      </c>
      <c r="B116" t="s">
        <v>318</v>
      </c>
      <c r="C116" s="23">
        <v>-5.0000000000000004E-6</v>
      </c>
      <c r="D116" s="23">
        <v>-6.9999999999999999E-6</v>
      </c>
      <c r="E116" s="23">
        <v>-1.0000000000000001E-5</v>
      </c>
      <c r="F116" s="23">
        <v>-1.9999999999999999E-6</v>
      </c>
      <c r="G116" s="23">
        <v>-1.9999999999999999E-6</v>
      </c>
      <c r="H116" s="23">
        <v>-1.9999999999999999E-6</v>
      </c>
      <c r="I116" s="23">
        <v>0</v>
      </c>
      <c r="J116" s="23">
        <v>0</v>
      </c>
      <c r="K116" s="23">
        <v>0</v>
      </c>
    </row>
    <row r="117" spans="1:11" ht="13.4" customHeight="1">
      <c r="A117" t="s">
        <v>53</v>
      </c>
      <c r="B117" t="s">
        <v>318</v>
      </c>
      <c r="C117" s="23">
        <v>-1.9999999999999999E-6</v>
      </c>
      <c r="D117" s="23">
        <v>-5.0000000000000004E-6</v>
      </c>
      <c r="E117" s="23">
        <v>-1.9999999999999999E-6</v>
      </c>
      <c r="F117" s="23">
        <v>-9.9999999999999995E-7</v>
      </c>
      <c r="G117" s="23">
        <v>-3.0000000000000001E-6</v>
      </c>
      <c r="H117" s="23">
        <v>-9.9999999999999995E-7</v>
      </c>
      <c r="I117" s="23">
        <v>-9.9999999999999995E-7</v>
      </c>
      <c r="J117" s="23">
        <v>0</v>
      </c>
      <c r="K117" s="23">
        <v>0</v>
      </c>
    </row>
    <row r="118" spans="1:11" ht="13.4" customHeight="1">
      <c r="A118" t="s">
        <v>54</v>
      </c>
      <c r="B118" t="s">
        <v>318</v>
      </c>
      <c r="C118" s="23">
        <v>-1.2999999999999999E-5</v>
      </c>
      <c r="D118" s="23">
        <v>-1.4E-5</v>
      </c>
      <c r="E118" s="23">
        <v>-1.5E-5</v>
      </c>
      <c r="F118" s="23">
        <v>-1.2E-5</v>
      </c>
      <c r="G118" s="23">
        <v>-1.8E-5</v>
      </c>
      <c r="H118" s="23">
        <v>-7.9999999999999996E-6</v>
      </c>
      <c r="I118" s="23">
        <v>-2.0000000000000002E-5</v>
      </c>
      <c r="J118" s="23">
        <v>-7.9999999999999996E-6</v>
      </c>
      <c r="K118" s="23">
        <v>-5.0000000000000004E-6</v>
      </c>
    </row>
    <row r="119" spans="1:11" ht="13.4" customHeight="1">
      <c r="A119" t="s">
        <v>55</v>
      </c>
      <c r="B119" t="s">
        <v>318</v>
      </c>
      <c r="C119" s="23">
        <v>-3.8999999999999999E-5</v>
      </c>
      <c r="D119" s="23">
        <v>-3.6000000000000001E-5</v>
      </c>
      <c r="E119" s="23">
        <v>-4.6E-5</v>
      </c>
      <c r="F119" s="23">
        <v>-7.4999999999999993E-5</v>
      </c>
      <c r="G119" s="23">
        <v>-1.5E-5</v>
      </c>
      <c r="H119" s="23">
        <v>-3.9999999999999998E-6</v>
      </c>
      <c r="I119" s="23">
        <v>-8.7000000000000001E-5</v>
      </c>
      <c r="J119" s="23">
        <v>0</v>
      </c>
      <c r="K119" s="23">
        <v>-9.9999999999999995E-7</v>
      </c>
    </row>
    <row r="120" spans="1:11" ht="13.4" customHeight="1">
      <c r="A120" t="s">
        <v>56</v>
      </c>
      <c r="B120" t="s">
        <v>318</v>
      </c>
      <c r="C120" s="23">
        <v>-1.5999999999999999E-5</v>
      </c>
      <c r="D120" s="23">
        <v>-2.0000000000000002E-5</v>
      </c>
      <c r="E120" s="23">
        <v>-1.8E-5</v>
      </c>
      <c r="F120" s="23">
        <v>-1.8E-5</v>
      </c>
      <c r="G120" s="23">
        <v>-1.2E-5</v>
      </c>
      <c r="H120" s="23">
        <v>-6.0000000000000002E-6</v>
      </c>
      <c r="I120" s="23">
        <v>-1.5E-5</v>
      </c>
      <c r="J120" s="23">
        <v>-3.0000000000000001E-6</v>
      </c>
      <c r="K120" s="23">
        <v>-9.9999999999999995E-7</v>
      </c>
    </row>
    <row r="121" spans="1:11" ht="13.4" customHeight="1">
      <c r="A121" t="s">
        <v>57</v>
      </c>
      <c r="B121" t="s">
        <v>318</v>
      </c>
      <c r="C121" s="23">
        <v>-1.4E-5</v>
      </c>
      <c r="D121" s="23">
        <v>-1.5999999999999999E-5</v>
      </c>
      <c r="E121" s="23">
        <v>-1.5999999999999999E-5</v>
      </c>
      <c r="F121" s="23">
        <v>-1.4E-5</v>
      </c>
      <c r="G121" s="23">
        <v>-9.0000000000000002E-6</v>
      </c>
      <c r="H121" s="23">
        <v>-9.0000000000000002E-6</v>
      </c>
      <c r="I121" s="23">
        <v>-5.0000000000000004E-6</v>
      </c>
      <c r="J121" s="23">
        <v>-2.3E-5</v>
      </c>
      <c r="K121" s="23">
        <v>0</v>
      </c>
    </row>
    <row r="122" spans="1:11" ht="13.4" customHeight="1">
      <c r="A122" t="s">
        <v>58</v>
      </c>
      <c r="B122" t="s">
        <v>318</v>
      </c>
      <c r="C122" s="23">
        <v>-1.5999999999999999E-5</v>
      </c>
      <c r="D122" s="23">
        <v>-1.5999999999999999E-5</v>
      </c>
      <c r="E122" s="23">
        <v>-1.5999999999999999E-5</v>
      </c>
      <c r="F122" s="23">
        <v>-1.8E-5</v>
      </c>
      <c r="G122" s="23">
        <v>-2.1999999999999999E-5</v>
      </c>
      <c r="H122" s="23">
        <v>-1.2E-5</v>
      </c>
      <c r="I122" s="23">
        <v>-2.6999999999999999E-5</v>
      </c>
      <c r="J122" s="23">
        <v>-2.4000000000000001E-5</v>
      </c>
      <c r="K122" s="23">
        <v>-6.0000000000000002E-6</v>
      </c>
    </row>
    <row r="123" spans="1:11" ht="13.4" customHeight="1">
      <c r="A123" t="s">
        <v>59</v>
      </c>
      <c r="B123" t="s">
        <v>318</v>
      </c>
      <c r="C123" s="23">
        <v>-1.5E-5</v>
      </c>
      <c r="D123" s="23">
        <v>-1.2E-5</v>
      </c>
      <c r="E123" s="23">
        <v>-1.5E-5</v>
      </c>
      <c r="F123" s="23">
        <v>-1.9999999999999999E-6</v>
      </c>
      <c r="G123" s="23">
        <v>-1.01E-4</v>
      </c>
      <c r="H123" s="23">
        <v>-9.0000000000000002E-6</v>
      </c>
      <c r="I123" s="23">
        <v>-3.0000000000000001E-5</v>
      </c>
      <c r="J123" s="23">
        <v>0</v>
      </c>
      <c r="K123" s="23">
        <v>-9.9999999999999995E-7</v>
      </c>
    </row>
    <row r="124" spans="1:11" ht="13.4" customHeight="1">
      <c r="A124" t="s">
        <v>60</v>
      </c>
      <c r="B124" t="s">
        <v>318</v>
      </c>
      <c r="C124" s="23">
        <v>-9.9999999999999995E-7</v>
      </c>
      <c r="D124" s="23">
        <v>-9.9999999999999995E-7</v>
      </c>
      <c r="E124" s="23">
        <v>-1.9999999999999999E-6</v>
      </c>
      <c r="F124" s="23">
        <v>-1.9999999999999999E-6</v>
      </c>
      <c r="G124" s="23">
        <v>-3.0000000000000001E-6</v>
      </c>
      <c r="H124" s="23">
        <v>-9.9999999999999995E-7</v>
      </c>
      <c r="I124" s="23">
        <v>0</v>
      </c>
      <c r="J124" s="23">
        <v>0</v>
      </c>
      <c r="K124" s="23">
        <v>0</v>
      </c>
    </row>
    <row r="125" spans="1:11" ht="13.4" customHeight="1">
      <c r="A125" t="s">
        <v>61</v>
      </c>
      <c r="B125" t="s">
        <v>318</v>
      </c>
      <c r="C125" s="23">
        <v>-5.0000000000000004E-6</v>
      </c>
      <c r="D125" s="23">
        <v>-3.9999999999999998E-6</v>
      </c>
      <c r="E125" s="23">
        <v>-6.9999999999999999E-6</v>
      </c>
      <c r="F125" s="23">
        <v>-6.9999999999999999E-6</v>
      </c>
      <c r="G125" s="23">
        <v>-3.0000000000000001E-6</v>
      </c>
      <c r="H125" s="23">
        <v>-1.9999999999999999E-6</v>
      </c>
      <c r="I125" s="23">
        <v>0</v>
      </c>
      <c r="J125" s="23">
        <v>0</v>
      </c>
      <c r="K125" s="23">
        <v>0</v>
      </c>
    </row>
    <row r="126" spans="1:11" ht="13.4" customHeight="1">
      <c r="A126" t="s">
        <v>62</v>
      </c>
      <c r="B126" t="s">
        <v>318</v>
      </c>
      <c r="C126" s="23">
        <v>-9.0000000000000002E-6</v>
      </c>
      <c r="D126" s="23">
        <v>-6.9999999999999999E-6</v>
      </c>
      <c r="E126" s="23">
        <v>-1.7E-5</v>
      </c>
      <c r="F126" s="23">
        <v>-6.9999999999999999E-6</v>
      </c>
      <c r="G126" s="23">
        <v>-9.0000000000000002E-6</v>
      </c>
      <c r="H126" s="23">
        <v>-6.0000000000000002E-6</v>
      </c>
      <c r="I126" s="23">
        <v>-6.0000000000000002E-6</v>
      </c>
      <c r="J126" s="23">
        <v>-5.0000000000000004E-6</v>
      </c>
      <c r="K126" s="23">
        <v>0</v>
      </c>
    </row>
    <row r="127" spans="1:11" ht="13.4" customHeight="1">
      <c r="A127" t="s">
        <v>63</v>
      </c>
      <c r="B127" t="s">
        <v>318</v>
      </c>
      <c r="C127" s="23">
        <v>3.9999999999999998E-6</v>
      </c>
      <c r="D127" s="23">
        <v>1.9999999999999999E-6</v>
      </c>
      <c r="E127" s="23">
        <v>1.1E-5</v>
      </c>
      <c r="F127" s="23">
        <v>3.0000000000000001E-6</v>
      </c>
      <c r="G127" s="23">
        <v>0</v>
      </c>
      <c r="H127" s="23">
        <v>0</v>
      </c>
      <c r="I127" s="23">
        <v>1.0000000000000001E-5</v>
      </c>
      <c r="J127" s="23">
        <v>0</v>
      </c>
      <c r="K127" s="23">
        <v>0</v>
      </c>
    </row>
    <row r="128" spans="1:11" ht="13.4" customHeight="1">
      <c r="A128" t="s">
        <v>64</v>
      </c>
      <c r="B128" t="s">
        <v>318</v>
      </c>
      <c r="C128" s="23">
        <v>-8.1000000000000004E-5</v>
      </c>
      <c r="D128" s="23">
        <v>-9.1000000000000003E-5</v>
      </c>
      <c r="E128" s="23">
        <v>-1.16E-4</v>
      </c>
      <c r="F128" s="23">
        <v>-6.6000000000000005E-5</v>
      </c>
      <c r="G128" s="23">
        <v>-5.8E-5</v>
      </c>
      <c r="H128" s="23">
        <v>-4.3000000000000002E-5</v>
      </c>
      <c r="I128" s="23">
        <v>-3.8000000000000002E-5</v>
      </c>
      <c r="J128" s="23">
        <v>-8.2999999999999998E-5</v>
      </c>
      <c r="K128" s="23">
        <v>-3.0000000000000001E-5</v>
      </c>
    </row>
    <row r="129" spans="1:11" ht="13.4" customHeight="1">
      <c r="A129" t="s">
        <v>65</v>
      </c>
      <c r="B129" t="s">
        <v>318</v>
      </c>
      <c r="C129" s="23">
        <v>-1.2999999999999999E-5</v>
      </c>
      <c r="D129" s="23">
        <v>-1.1E-5</v>
      </c>
      <c r="E129" s="23">
        <v>-1.0000000000000001E-5</v>
      </c>
      <c r="F129" s="23">
        <v>-3.9999999999999998E-6</v>
      </c>
      <c r="G129" s="23">
        <v>-7.2000000000000002E-5</v>
      </c>
      <c r="H129" s="23">
        <v>-7.9999999999999996E-6</v>
      </c>
      <c r="I129" s="23">
        <v>-3.4E-5</v>
      </c>
      <c r="J129" s="23">
        <v>0</v>
      </c>
      <c r="K129" s="23">
        <v>-1.9999999999999999E-6</v>
      </c>
    </row>
    <row r="130" spans="1:11" ht="13.4" customHeight="1">
      <c r="A130" t="s">
        <v>66</v>
      </c>
      <c r="B130" t="s">
        <v>318</v>
      </c>
      <c r="C130" s="23">
        <v>-9.9999999999999995E-7</v>
      </c>
      <c r="D130" s="23">
        <v>-9.9999999999999995E-7</v>
      </c>
      <c r="E130" s="23">
        <v>-9.9999999999999995E-7</v>
      </c>
      <c r="F130" s="23">
        <v>-1.9999999999999999E-6</v>
      </c>
      <c r="G130" s="23">
        <v>-3.0000000000000001E-6</v>
      </c>
      <c r="H130" s="23">
        <v>-9.9999999999999995E-7</v>
      </c>
      <c r="I130" s="23">
        <v>-6.0000000000000002E-6</v>
      </c>
      <c r="J130" s="23">
        <v>0</v>
      </c>
      <c r="K130" s="23">
        <v>0</v>
      </c>
    </row>
    <row r="131" spans="1:11" ht="13.4" customHeight="1">
      <c r="A131" t="s">
        <v>67</v>
      </c>
      <c r="B131" t="s">
        <v>318</v>
      </c>
      <c r="C131" s="23">
        <v>9.9999999999999995E-7</v>
      </c>
      <c r="D131" s="23">
        <v>9.9999999999999995E-7</v>
      </c>
      <c r="E131" s="23">
        <v>9.9999999999999995E-7</v>
      </c>
      <c r="F131" s="23">
        <v>9.9999999999999995E-7</v>
      </c>
      <c r="G131" s="23">
        <v>9.9999999999999995E-7</v>
      </c>
      <c r="H131" s="23">
        <v>0</v>
      </c>
      <c r="I131" s="23">
        <v>9.9999999999999995E-7</v>
      </c>
      <c r="J131" s="23">
        <v>9.9999999999999995E-7</v>
      </c>
      <c r="K131" s="23">
        <v>0</v>
      </c>
    </row>
    <row r="132" spans="1:11" ht="13.4" customHeight="1">
      <c r="A132" t="s">
        <v>68</v>
      </c>
      <c r="B132" t="s">
        <v>318</v>
      </c>
      <c r="C132" s="23">
        <v>-2.1999999999999999E-5</v>
      </c>
      <c r="D132" s="23">
        <v>-2.0000000000000002E-5</v>
      </c>
      <c r="E132" s="23">
        <v>-3.4E-5</v>
      </c>
      <c r="F132" s="23">
        <v>-1.8E-5</v>
      </c>
      <c r="G132" s="23">
        <v>-1.0000000000000001E-5</v>
      </c>
      <c r="H132" s="23">
        <v>-6.0000000000000002E-6</v>
      </c>
      <c r="I132" s="23">
        <v>-1.7899999999999999E-4</v>
      </c>
      <c r="J132" s="23">
        <v>0</v>
      </c>
      <c r="K132" s="23">
        <v>0</v>
      </c>
    </row>
    <row r="133" spans="1:11" ht="13.4" customHeight="1">
      <c r="A133" t="s">
        <v>69</v>
      </c>
      <c r="B133" t="s">
        <v>318</v>
      </c>
      <c r="C133" s="23">
        <v>-6.9999999999999999E-6</v>
      </c>
      <c r="D133" s="23">
        <v>-6.0000000000000002E-6</v>
      </c>
      <c r="E133" s="23">
        <v>-1.1E-5</v>
      </c>
      <c r="F133" s="23">
        <v>-3.9999999999999998E-6</v>
      </c>
      <c r="G133" s="23">
        <v>-1.4E-5</v>
      </c>
      <c r="H133" s="23">
        <v>-1.9999999999999999E-6</v>
      </c>
      <c r="I133" s="23">
        <v>-9.9999999999999995E-7</v>
      </c>
      <c r="J133" s="23">
        <v>0</v>
      </c>
      <c r="K133" s="23">
        <v>0</v>
      </c>
    </row>
    <row r="134" spans="1:11" ht="13.4" customHeight="1">
      <c r="A134" t="s">
        <v>70</v>
      </c>
      <c r="B134" t="s">
        <v>318</v>
      </c>
      <c r="C134" s="23">
        <v>-9.0000000000000002E-6</v>
      </c>
      <c r="D134" s="23">
        <v>-1.0000000000000001E-5</v>
      </c>
      <c r="E134" s="23">
        <v>-1.4E-5</v>
      </c>
      <c r="F134" s="23">
        <v>-6.9999999999999999E-6</v>
      </c>
      <c r="G134" s="23">
        <v>-7.9999999999999996E-6</v>
      </c>
      <c r="H134" s="23">
        <v>-5.0000000000000004E-6</v>
      </c>
      <c r="I134" s="23">
        <v>-6.0000000000000002E-6</v>
      </c>
      <c r="J134" s="23">
        <v>-6.0000000000000002E-6</v>
      </c>
      <c r="K134" s="23">
        <v>-3.0000000000000001E-6</v>
      </c>
    </row>
    <row r="135" spans="1:11" ht="13.4" customHeight="1">
      <c r="A135" t="s">
        <v>71</v>
      </c>
      <c r="B135" t="s">
        <v>318</v>
      </c>
      <c r="C135" s="23">
        <v>7.7000000000000001E-5</v>
      </c>
      <c r="D135" s="23">
        <v>4.8999999999999998E-5</v>
      </c>
      <c r="E135" s="23">
        <v>1.21E-4</v>
      </c>
      <c r="F135" s="23">
        <v>8.2000000000000001E-5</v>
      </c>
      <c r="G135" s="23">
        <v>2.4000000000000001E-5</v>
      </c>
      <c r="H135" s="23">
        <v>1.06E-4</v>
      </c>
      <c r="I135" s="23">
        <v>1.8E-5</v>
      </c>
      <c r="J135" s="23">
        <v>0</v>
      </c>
      <c r="K135" s="23">
        <v>0</v>
      </c>
    </row>
    <row r="136" spans="1:11" ht="13.4" customHeight="1">
      <c r="A136" t="s">
        <v>72</v>
      </c>
      <c r="B136" t="s">
        <v>318</v>
      </c>
      <c r="C136" s="23">
        <v>-1.0900000000000001E-4</v>
      </c>
      <c r="D136" s="23">
        <v>-1.3300000000000001E-4</v>
      </c>
      <c r="E136" s="23">
        <v>-1.9900000000000001E-4</v>
      </c>
      <c r="F136" s="23">
        <v>-5.1E-5</v>
      </c>
      <c r="G136" s="23">
        <v>-4.5000000000000003E-5</v>
      </c>
      <c r="H136" s="23">
        <v>-3.8000000000000002E-5</v>
      </c>
      <c r="I136" s="23">
        <v>-5.8E-5</v>
      </c>
      <c r="J136" s="23">
        <v>-2.9E-5</v>
      </c>
      <c r="K136" s="23">
        <v>-6.0000000000000002E-6</v>
      </c>
    </row>
    <row r="137" spans="1:11" ht="13.4" customHeight="1">
      <c r="A137" t="s">
        <v>73</v>
      </c>
      <c r="B137" t="s">
        <v>318</v>
      </c>
      <c r="C137" s="23">
        <v>-6.0000000000000002E-6</v>
      </c>
      <c r="D137" s="23">
        <v>-1.7E-5</v>
      </c>
      <c r="E137" s="23">
        <v>-9.9999999999999995E-7</v>
      </c>
      <c r="F137" s="23">
        <v>-1.9999999999999999E-6</v>
      </c>
      <c r="G137" s="23">
        <v>-3.0000000000000001E-6</v>
      </c>
      <c r="H137" s="23">
        <v>0</v>
      </c>
      <c r="I137" s="23">
        <v>0</v>
      </c>
      <c r="J137" s="23">
        <v>0</v>
      </c>
      <c r="K137" s="23">
        <v>0</v>
      </c>
    </row>
    <row r="138" spans="1:11" ht="13.4" customHeight="1">
      <c r="A138" t="s">
        <v>74</v>
      </c>
      <c r="B138" t="s">
        <v>318</v>
      </c>
      <c r="C138" s="23">
        <v>-1.9999999999999999E-6</v>
      </c>
      <c r="D138" s="23">
        <v>-1.9999999999999999E-6</v>
      </c>
      <c r="E138" s="23">
        <v>-1.9999999999999999E-6</v>
      </c>
      <c r="F138" s="23">
        <v>-3.0000000000000001E-6</v>
      </c>
      <c r="G138" s="23">
        <v>-9.9999999999999995E-7</v>
      </c>
      <c r="H138" s="23">
        <v>-3.9999999999999998E-6</v>
      </c>
      <c r="I138" s="23">
        <v>-9.9999999999999995E-7</v>
      </c>
      <c r="J138" s="23">
        <v>-3.0000000000000001E-6</v>
      </c>
      <c r="K138" s="23">
        <v>0</v>
      </c>
    </row>
    <row r="139" spans="1:11" ht="13.4" customHeight="1">
      <c r="A139" t="s">
        <v>75</v>
      </c>
      <c r="B139" t="s">
        <v>318</v>
      </c>
      <c r="C139" s="23">
        <v>-8.2000000000000001E-5</v>
      </c>
      <c r="D139" s="23">
        <v>-1.11E-4</v>
      </c>
      <c r="E139" s="23">
        <v>-1.26E-4</v>
      </c>
      <c r="F139" s="23">
        <v>-5.1E-5</v>
      </c>
      <c r="G139" s="23">
        <v>-6.4999999999999994E-5</v>
      </c>
      <c r="H139" s="23">
        <v>-2.5999999999999998E-5</v>
      </c>
      <c r="I139" s="23">
        <v>-1.2E-5</v>
      </c>
      <c r="J139" s="23">
        <v>0</v>
      </c>
      <c r="K139" s="23">
        <v>0</v>
      </c>
    </row>
    <row r="140" spans="1:11" ht="13.4" customHeight="1">
      <c r="A140" t="s">
        <v>76</v>
      </c>
      <c r="B140" t="s">
        <v>318</v>
      </c>
      <c r="C140" s="23">
        <v>-4.8000000000000001E-5</v>
      </c>
      <c r="D140" s="23">
        <v>-4.1E-5</v>
      </c>
      <c r="E140" s="23">
        <v>-7.8999999999999996E-5</v>
      </c>
      <c r="F140" s="23">
        <v>-4.3999999999999999E-5</v>
      </c>
      <c r="G140" s="23">
        <v>-5.3000000000000001E-5</v>
      </c>
      <c r="H140" s="23">
        <v>-2.8E-5</v>
      </c>
      <c r="I140" s="23">
        <v>-1.9000000000000001E-5</v>
      </c>
      <c r="J140" s="23">
        <v>-3.1999999999999999E-5</v>
      </c>
      <c r="K140" s="23">
        <v>-3.9999999999999998E-6</v>
      </c>
    </row>
    <row r="141" spans="1:11" ht="13.4" customHeight="1">
      <c r="A141" t="s">
        <v>77</v>
      </c>
      <c r="B141" t="s">
        <v>318</v>
      </c>
      <c r="C141" s="23">
        <v>-9.9999999999999995E-7</v>
      </c>
      <c r="D141" s="23">
        <v>0</v>
      </c>
      <c r="E141" s="23">
        <v>-9.9999999999999995E-7</v>
      </c>
      <c r="F141" s="23">
        <v>-9.9999999999999995E-7</v>
      </c>
      <c r="G141" s="23">
        <v>0</v>
      </c>
      <c r="H141" s="23">
        <v>-9.9999999999999995E-7</v>
      </c>
      <c r="I141" s="23">
        <v>0</v>
      </c>
      <c r="J141" s="23">
        <v>0</v>
      </c>
      <c r="K141" s="23">
        <v>0</v>
      </c>
    </row>
    <row r="142" spans="1:11" ht="13.4" customHeight="1">
      <c r="A142" t="s">
        <v>78</v>
      </c>
      <c r="B142" t="s">
        <v>318</v>
      </c>
      <c r="C142" s="23">
        <v>-6.9999999999999999E-6</v>
      </c>
      <c r="D142" s="23">
        <v>-6.9999999999999999E-6</v>
      </c>
      <c r="E142" s="23">
        <v>-7.9999999999999996E-6</v>
      </c>
      <c r="F142" s="23">
        <v>-6.0000000000000002E-6</v>
      </c>
      <c r="G142" s="23">
        <v>-1.5E-5</v>
      </c>
      <c r="H142" s="23">
        <v>-1.9999999999999999E-6</v>
      </c>
      <c r="I142" s="23">
        <v>-3.9999999999999998E-6</v>
      </c>
      <c r="J142" s="23">
        <v>-3.9999999999999998E-6</v>
      </c>
      <c r="K142" s="23">
        <v>-1.9999999999999999E-6</v>
      </c>
    </row>
    <row r="143" spans="1:11" ht="13.4" customHeight="1">
      <c r="A143" t="s">
        <v>79</v>
      </c>
      <c r="B143" t="s">
        <v>318</v>
      </c>
      <c r="C143" s="23">
        <v>1.9999999999999999E-6</v>
      </c>
      <c r="D143" s="23">
        <v>1.9999999999999999E-6</v>
      </c>
      <c r="E143" s="23">
        <v>9.9999999999999995E-7</v>
      </c>
      <c r="F143" s="23">
        <v>9.9999999999999995E-7</v>
      </c>
      <c r="G143" s="23">
        <v>9.9999999999999995E-7</v>
      </c>
      <c r="H143" s="23">
        <v>1.9999999999999999E-6</v>
      </c>
      <c r="I143" s="23">
        <v>9.9999999999999995E-7</v>
      </c>
      <c r="J143" s="23">
        <v>1.2999999999999999E-5</v>
      </c>
      <c r="K143" s="23">
        <v>0</v>
      </c>
    </row>
    <row r="144" spans="1:11" ht="13.4" customHeight="1">
      <c r="A144" t="s">
        <v>80</v>
      </c>
      <c r="B144" t="s">
        <v>318</v>
      </c>
      <c r="C144" s="23">
        <v>9.0000000000000002E-6</v>
      </c>
      <c r="D144" s="23">
        <v>1.0000000000000001E-5</v>
      </c>
      <c r="E144" s="23">
        <v>6.0000000000000002E-6</v>
      </c>
      <c r="F144" s="23">
        <v>1.2999999999999999E-5</v>
      </c>
      <c r="G144" s="23">
        <v>7.9999999999999996E-6</v>
      </c>
      <c r="H144" s="23">
        <v>9.0000000000000002E-6</v>
      </c>
      <c r="I144" s="23">
        <v>1.4E-5</v>
      </c>
      <c r="J144" s="23">
        <v>3.0000000000000001E-6</v>
      </c>
      <c r="K144" s="23">
        <v>1.9999999999999999E-6</v>
      </c>
    </row>
    <row r="145" spans="1:11" ht="13.4" customHeight="1">
      <c r="A145" t="s">
        <v>81</v>
      </c>
      <c r="B145" t="s">
        <v>318</v>
      </c>
      <c r="C145" s="23">
        <v>1.5E-5</v>
      </c>
      <c r="D145" s="23">
        <v>1.5E-5</v>
      </c>
      <c r="E145" s="23">
        <v>1.9000000000000001E-5</v>
      </c>
      <c r="F145" s="23">
        <v>1.9000000000000001E-5</v>
      </c>
      <c r="G145" s="23">
        <v>1.2E-5</v>
      </c>
      <c r="H145" s="23">
        <v>7.9999999999999996E-6</v>
      </c>
      <c r="I145" s="23">
        <v>1.8E-5</v>
      </c>
      <c r="J145" s="23">
        <v>1.2999999999999999E-5</v>
      </c>
      <c r="K145" s="23">
        <v>9.9999999999999995E-7</v>
      </c>
    </row>
    <row r="146" spans="1:11" ht="13.4" customHeight="1">
      <c r="A146" t="s">
        <v>82</v>
      </c>
      <c r="B146" t="s">
        <v>318</v>
      </c>
      <c r="C146" s="23">
        <v>-9.0000000000000002E-6</v>
      </c>
      <c r="D146" s="23">
        <v>-7.9999999999999996E-6</v>
      </c>
      <c r="E146" s="23">
        <v>-1.1E-5</v>
      </c>
      <c r="F146" s="23">
        <v>-1.1E-5</v>
      </c>
      <c r="G146" s="23">
        <v>-7.9999999999999996E-6</v>
      </c>
      <c r="H146" s="23">
        <v>-5.0000000000000004E-6</v>
      </c>
      <c r="I146" s="23">
        <v>-7.9999999999999996E-6</v>
      </c>
      <c r="J146" s="23">
        <v>-4.1999999999999998E-5</v>
      </c>
      <c r="K146" s="23">
        <v>-1.9999999999999999E-6</v>
      </c>
    </row>
    <row r="147" spans="1:11" ht="13.4" customHeight="1">
      <c r="A147" t="s">
        <v>83</v>
      </c>
      <c r="B147" t="s">
        <v>318</v>
      </c>
      <c r="C147" s="23">
        <v>-3.0000000000000001E-6</v>
      </c>
      <c r="D147" s="23">
        <v>-3.9999999999999998E-6</v>
      </c>
      <c r="E147" s="23">
        <v>-3.0000000000000001E-6</v>
      </c>
      <c r="F147" s="23">
        <v>-3.0000000000000001E-6</v>
      </c>
      <c r="G147" s="23">
        <v>-5.0000000000000004E-6</v>
      </c>
      <c r="H147" s="23">
        <v>-1.9999999999999999E-6</v>
      </c>
      <c r="I147" s="23">
        <v>-1.9999999999999999E-6</v>
      </c>
      <c r="J147" s="23">
        <v>-9.9999999999999995E-7</v>
      </c>
      <c r="K147" s="23">
        <v>0</v>
      </c>
    </row>
    <row r="148" spans="1:11" ht="13.4" customHeight="1">
      <c r="A148" t="s">
        <v>84</v>
      </c>
      <c r="B148" t="s">
        <v>318</v>
      </c>
      <c r="C148" s="23">
        <v>4.3999999999999999E-5</v>
      </c>
      <c r="D148" s="23">
        <v>1.7E-5</v>
      </c>
      <c r="E148" s="23">
        <v>1.5999999999999999E-5</v>
      </c>
      <c r="F148" s="23">
        <v>5.8E-5</v>
      </c>
      <c r="G148" s="23">
        <v>2.9E-5</v>
      </c>
      <c r="H148" s="23">
        <v>1.34E-4</v>
      </c>
      <c r="I148" s="23">
        <v>1.17E-4</v>
      </c>
      <c r="J148" s="23">
        <v>4.3000000000000002E-5</v>
      </c>
      <c r="K148" s="23">
        <v>9.9999999999999995E-7</v>
      </c>
    </row>
    <row r="149" spans="1:11" ht="13.4" customHeight="1">
      <c r="A149" t="s">
        <v>85</v>
      </c>
      <c r="B149" t="s">
        <v>318</v>
      </c>
      <c r="C149" s="23">
        <v>3.0000000000000001E-6</v>
      </c>
      <c r="D149" s="23">
        <v>3.0000000000000001E-6</v>
      </c>
      <c r="E149" s="23">
        <v>9.9999999999999995E-7</v>
      </c>
      <c r="F149" s="23">
        <v>3.0000000000000001E-6</v>
      </c>
      <c r="G149" s="23">
        <v>0</v>
      </c>
      <c r="H149" s="23">
        <v>0</v>
      </c>
      <c r="I149" s="23">
        <v>0</v>
      </c>
      <c r="J149" s="23">
        <v>1.0399999999999999E-4</v>
      </c>
      <c r="K149" s="23">
        <v>0</v>
      </c>
    </row>
    <row r="150" spans="1:11" ht="13.4" customHeight="1">
      <c r="A150" t="s">
        <v>86</v>
      </c>
      <c r="B150" t="s">
        <v>318</v>
      </c>
      <c r="C150" s="23">
        <v>4.8000000000000001E-5</v>
      </c>
      <c r="D150" s="23">
        <v>3.8000000000000002E-5</v>
      </c>
      <c r="E150" s="23">
        <v>5.0000000000000002E-5</v>
      </c>
      <c r="F150" s="23">
        <v>6.7999999999999999E-5</v>
      </c>
      <c r="G150" s="23">
        <v>5.8E-5</v>
      </c>
      <c r="H150" s="23">
        <v>4.0000000000000003E-5</v>
      </c>
      <c r="I150" s="23">
        <v>6.0000000000000002E-5</v>
      </c>
      <c r="J150" s="23">
        <v>6.7999999999999999E-5</v>
      </c>
      <c r="K150" s="23">
        <v>6.0000000000000002E-6</v>
      </c>
    </row>
    <row r="151" spans="1:11" ht="13.4" customHeight="1">
      <c r="A151" t="s">
        <v>87</v>
      </c>
      <c r="B151" t="s">
        <v>318</v>
      </c>
      <c r="C151" s="23">
        <v>-1.4E-5</v>
      </c>
      <c r="D151" s="23">
        <v>-1.0000000000000001E-5</v>
      </c>
      <c r="E151" s="23">
        <v>-1.8E-5</v>
      </c>
      <c r="F151" s="23">
        <v>-1.7E-5</v>
      </c>
      <c r="G151" s="23">
        <v>-2.8E-5</v>
      </c>
      <c r="H151" s="23">
        <v>-1.2E-5</v>
      </c>
      <c r="I151" s="23">
        <v>-5.0000000000000004E-6</v>
      </c>
      <c r="J151" s="23">
        <v>0</v>
      </c>
      <c r="K151" s="23">
        <v>-1.9999999999999999E-6</v>
      </c>
    </row>
    <row r="152" spans="1:11" ht="13.4" customHeight="1">
      <c r="A152" t="s">
        <v>88</v>
      </c>
      <c r="B152" t="s">
        <v>318</v>
      </c>
      <c r="C152" s="23">
        <v>0</v>
      </c>
      <c r="D152" s="23">
        <v>0</v>
      </c>
      <c r="E152" s="23">
        <v>9.9999999999999995E-7</v>
      </c>
      <c r="F152" s="23">
        <v>9.9999999999999995E-7</v>
      </c>
      <c r="G152" s="23">
        <v>0</v>
      </c>
      <c r="H152" s="23">
        <v>9.9999999999999995E-7</v>
      </c>
      <c r="I152" s="23">
        <v>0</v>
      </c>
      <c r="J152" s="23">
        <v>0</v>
      </c>
      <c r="K152" s="23">
        <v>0</v>
      </c>
    </row>
    <row r="153" spans="1:11" ht="13.4" customHeight="1">
      <c r="A153" t="s">
        <v>89</v>
      </c>
      <c r="B153" t="s">
        <v>318</v>
      </c>
      <c r="C153" s="23">
        <v>-1.8000000000000001E-4</v>
      </c>
      <c r="D153" s="23">
        <v>-8.7000000000000001E-5</v>
      </c>
      <c r="E153" s="23">
        <v>-3.88E-4</v>
      </c>
      <c r="F153" s="23">
        <v>-2.05E-4</v>
      </c>
      <c r="G153" s="23">
        <v>-1.56E-4</v>
      </c>
      <c r="H153" s="23">
        <v>-7.2000000000000002E-5</v>
      </c>
      <c r="I153" s="23">
        <v>-3.8999999999999999E-5</v>
      </c>
      <c r="J153" s="23">
        <v>-9.7E-5</v>
      </c>
      <c r="K153" s="23">
        <v>-6.0000000000000002E-6</v>
      </c>
    </row>
    <row r="154" spans="1:11" ht="13.4" customHeight="1">
      <c r="A154" t="s">
        <v>90</v>
      </c>
      <c r="B154" t="s">
        <v>318</v>
      </c>
      <c r="C154" s="23">
        <v>-6.0999999999999999E-5</v>
      </c>
      <c r="D154" s="23">
        <v>-4.3000000000000002E-5</v>
      </c>
      <c r="E154" s="23">
        <v>-2.3E-5</v>
      </c>
      <c r="F154" s="23">
        <v>-4.1999999999999998E-5</v>
      </c>
      <c r="G154" s="23">
        <v>-2.5500000000000002E-4</v>
      </c>
      <c r="H154" s="23">
        <v>-1.03E-4</v>
      </c>
      <c r="I154" s="23">
        <v>-9.2E-5</v>
      </c>
      <c r="J154" s="23">
        <v>-1.6899999999999999E-4</v>
      </c>
      <c r="K154" s="23">
        <v>-2.0000000000000002E-5</v>
      </c>
    </row>
    <row r="155" spans="1:11" ht="13.4" customHeight="1">
      <c r="A155" t="s">
        <v>91</v>
      </c>
      <c r="B155" t="s">
        <v>318</v>
      </c>
      <c r="C155" s="23">
        <v>1.7E-5</v>
      </c>
      <c r="D155" s="23">
        <v>2.0000000000000002E-5</v>
      </c>
      <c r="E155" s="23">
        <v>1.8E-5</v>
      </c>
      <c r="F155" s="23">
        <v>1.5999999999999999E-5</v>
      </c>
      <c r="G155" s="23">
        <v>1.0000000000000001E-5</v>
      </c>
      <c r="H155" s="23">
        <v>1.5E-5</v>
      </c>
      <c r="I155" s="23">
        <v>0</v>
      </c>
      <c r="J155" s="23">
        <v>0</v>
      </c>
      <c r="K155" s="23">
        <v>0</v>
      </c>
    </row>
    <row r="156" spans="1:11" ht="13.4" customHeight="1">
      <c r="A156" t="s">
        <v>92</v>
      </c>
      <c r="B156" t="s">
        <v>318</v>
      </c>
      <c r="C156" s="23">
        <v>-7.7000000000000001E-5</v>
      </c>
      <c r="D156" s="23">
        <v>-5.8E-5</v>
      </c>
      <c r="E156" s="23">
        <v>-6.3E-5</v>
      </c>
      <c r="F156" s="23">
        <v>-1.55E-4</v>
      </c>
      <c r="G156" s="23">
        <v>-5.3999999999999998E-5</v>
      </c>
      <c r="H156" s="23">
        <v>-3.3000000000000003E-5</v>
      </c>
      <c r="I156" s="23">
        <v>-7.9999999999999996E-6</v>
      </c>
      <c r="J156" s="23">
        <v>-4.0000000000000002E-4</v>
      </c>
      <c r="K156" s="23">
        <v>-8.3999999999999995E-5</v>
      </c>
    </row>
    <row r="157" spans="1:11" ht="13.4" customHeight="1">
      <c r="A157" t="s">
        <v>93</v>
      </c>
      <c r="B157" t="s">
        <v>318</v>
      </c>
      <c r="C157" s="23">
        <v>-2.7700000000000001E-4</v>
      </c>
      <c r="D157" s="23">
        <v>-4.57E-4</v>
      </c>
      <c r="E157" s="23">
        <v>-2.4899999999999998E-4</v>
      </c>
      <c r="F157" s="23">
        <v>-1.6899999999999999E-4</v>
      </c>
      <c r="G157" s="23">
        <v>-3.0499999999999999E-4</v>
      </c>
      <c r="H157" s="23">
        <v>-1.03E-4</v>
      </c>
      <c r="I157" s="23">
        <v>-4.8000000000000001E-5</v>
      </c>
      <c r="J157" s="23">
        <v>-1.03E-4</v>
      </c>
      <c r="K157" s="23">
        <v>-2.92E-4</v>
      </c>
    </row>
    <row r="158" spans="1:11" ht="13.4" customHeight="1">
      <c r="A158" t="s">
        <v>94</v>
      </c>
      <c r="B158" t="s">
        <v>318</v>
      </c>
      <c r="C158" s="23">
        <v>-4.0000000000000003E-5</v>
      </c>
      <c r="D158" s="23">
        <v>-4.8000000000000001E-5</v>
      </c>
      <c r="E158" s="23">
        <v>-5.0000000000000002E-5</v>
      </c>
      <c r="F158" s="23">
        <v>-3.3000000000000003E-5</v>
      </c>
      <c r="G158" s="23">
        <v>-2.9E-5</v>
      </c>
      <c r="H158" s="23">
        <v>-2.0999999999999999E-5</v>
      </c>
      <c r="I158" s="23">
        <v>-9.0000000000000002E-6</v>
      </c>
      <c r="J158" s="23">
        <v>-7.7999999999999999E-5</v>
      </c>
      <c r="K158" s="23">
        <v>-3.0000000000000001E-6</v>
      </c>
    </row>
    <row r="159" spans="1:11" ht="13.4" customHeight="1">
      <c r="A159" t="s">
        <v>95</v>
      </c>
      <c r="B159" t="s">
        <v>318</v>
      </c>
      <c r="C159" s="23">
        <v>3.0000000000000001E-6</v>
      </c>
      <c r="D159" s="23">
        <v>3.9999999999999998E-6</v>
      </c>
      <c r="E159" s="23">
        <v>1.9999999999999999E-6</v>
      </c>
      <c r="F159" s="23">
        <v>1.9999999999999999E-6</v>
      </c>
      <c r="G159" s="23">
        <v>1.0000000000000001E-5</v>
      </c>
      <c r="H159" s="23">
        <v>1.9999999999999999E-6</v>
      </c>
      <c r="I159" s="23">
        <v>0</v>
      </c>
      <c r="J159" s="23">
        <v>0</v>
      </c>
      <c r="K159" s="23">
        <v>0</v>
      </c>
    </row>
    <row r="160" spans="1:11" ht="13.4" customHeight="1">
      <c r="A160" t="s">
        <v>96</v>
      </c>
      <c r="B160" t="s">
        <v>318</v>
      </c>
      <c r="C160" s="23">
        <v>-1.1900000000000001E-4</v>
      </c>
      <c r="D160" s="23">
        <v>-1.16E-4</v>
      </c>
      <c r="E160" s="23">
        <v>-9.7E-5</v>
      </c>
      <c r="F160" s="23">
        <v>-1.3999999999999999E-4</v>
      </c>
      <c r="G160" s="23">
        <v>-8.8999999999999995E-5</v>
      </c>
      <c r="H160" s="23">
        <v>-1.73E-4</v>
      </c>
      <c r="I160" s="23">
        <v>-6.0999999999999999E-5</v>
      </c>
      <c r="J160" s="23">
        <v>-6.0000000000000002E-5</v>
      </c>
      <c r="K160" s="23">
        <v>-6.0000000000000002E-6</v>
      </c>
    </row>
    <row r="161" spans="1:11" ht="13.4" customHeight="1">
      <c r="A161" t="s">
        <v>97</v>
      </c>
      <c r="B161" t="s">
        <v>318</v>
      </c>
      <c r="C161" s="23">
        <v>-1.1E-5</v>
      </c>
      <c r="D161" s="23">
        <v>-9.0000000000000002E-6</v>
      </c>
      <c r="E161" s="23">
        <v>-1.5E-5</v>
      </c>
      <c r="F161" s="23">
        <v>-1.2E-5</v>
      </c>
      <c r="G161" s="23">
        <v>-1.0000000000000001E-5</v>
      </c>
      <c r="H161" s="23">
        <v>-6.9999999999999999E-6</v>
      </c>
      <c r="I161" s="23">
        <v>-6.9999999999999999E-6</v>
      </c>
      <c r="J161" s="23">
        <v>-7.9999999999999996E-6</v>
      </c>
      <c r="K161" s="23">
        <v>-1.9999999999999999E-6</v>
      </c>
    </row>
    <row r="162" spans="1:11" ht="13.4" customHeight="1">
      <c r="A162" t="s">
        <v>98</v>
      </c>
      <c r="B162" t="s">
        <v>318</v>
      </c>
      <c r="C162" s="23">
        <v>-1.4300000000000001E-4</v>
      </c>
      <c r="D162" s="23">
        <v>-1.03E-4</v>
      </c>
      <c r="E162" s="23">
        <v>-2.1000000000000001E-4</v>
      </c>
      <c r="F162" s="23">
        <v>-1.13E-4</v>
      </c>
      <c r="G162" s="23">
        <v>-1.21E-4</v>
      </c>
      <c r="H162" s="23">
        <v>-1.73E-4</v>
      </c>
      <c r="I162" s="23">
        <v>-7.2999999999999999E-5</v>
      </c>
      <c r="J162" s="23">
        <v>0</v>
      </c>
      <c r="K162" s="23">
        <v>-2.81E-4</v>
      </c>
    </row>
    <row r="163" spans="1:11" ht="13.4" customHeight="1">
      <c r="A163" t="s">
        <v>99</v>
      </c>
      <c r="B163" t="s">
        <v>317</v>
      </c>
      <c r="C163" s="23">
        <v>3.1000000000000001E-5</v>
      </c>
      <c r="D163" s="23">
        <v>2.0999999999999999E-5</v>
      </c>
      <c r="E163" s="23">
        <v>2.9E-5</v>
      </c>
      <c r="F163" s="23">
        <v>4.8999999999999998E-5</v>
      </c>
      <c r="G163" s="23">
        <v>3.0000000000000001E-5</v>
      </c>
      <c r="H163" s="23">
        <v>2.6999999999999999E-5</v>
      </c>
      <c r="I163" s="23">
        <v>8.6000000000000003E-5</v>
      </c>
      <c r="J163" s="23">
        <v>4.5000000000000003E-5</v>
      </c>
      <c r="K163" s="23">
        <v>1.1E-5</v>
      </c>
    </row>
    <row r="164" spans="1:11" ht="13.4" customHeight="1">
      <c r="A164" t="s">
        <v>100</v>
      </c>
      <c r="B164" t="s">
        <v>317</v>
      </c>
      <c r="C164" s="23">
        <v>2.7399999999999999E-4</v>
      </c>
      <c r="D164" s="23">
        <v>2.2800000000000001E-4</v>
      </c>
      <c r="E164" s="23">
        <v>3.2200000000000002E-4</v>
      </c>
      <c r="F164" s="23">
        <v>3.4099999999999999E-4</v>
      </c>
      <c r="G164" s="23">
        <v>4.4799999999999999E-4</v>
      </c>
      <c r="H164" s="23">
        <v>1.5200000000000001E-4</v>
      </c>
      <c r="I164" s="23">
        <v>2.7300000000000002E-4</v>
      </c>
      <c r="J164" s="23">
        <v>2.6800000000000001E-4</v>
      </c>
      <c r="K164" s="23">
        <v>2.34E-4</v>
      </c>
    </row>
    <row r="165" spans="1:11" ht="13.4" customHeight="1">
      <c r="A165" t="s">
        <v>101</v>
      </c>
      <c r="B165" t="s">
        <v>317</v>
      </c>
      <c r="C165" s="23">
        <v>4.1999999999999998E-5</v>
      </c>
      <c r="D165" s="23">
        <v>2.3E-5</v>
      </c>
      <c r="E165" s="23">
        <v>5.8E-5</v>
      </c>
      <c r="F165" s="23">
        <v>3.6000000000000001E-5</v>
      </c>
      <c r="G165" s="23">
        <v>5.3999999999999998E-5</v>
      </c>
      <c r="H165" s="23">
        <v>6.0999999999999999E-5</v>
      </c>
      <c r="I165" s="23">
        <v>3.6999999999999998E-5</v>
      </c>
      <c r="J165" s="23">
        <v>3.6000000000000001E-5</v>
      </c>
      <c r="K165" s="23">
        <v>2.6999999999999999E-5</v>
      </c>
    </row>
    <row r="166" spans="1:11" ht="13.4" customHeight="1">
      <c r="A166" t="s">
        <v>102</v>
      </c>
      <c r="B166" t="s">
        <v>317</v>
      </c>
      <c r="C166" s="23">
        <v>5.8999999999999998E-5</v>
      </c>
      <c r="D166" s="23">
        <v>5.1999999999999997E-5</v>
      </c>
      <c r="E166" s="23">
        <v>6.4999999999999994E-5</v>
      </c>
      <c r="F166" s="23">
        <v>5.8999999999999998E-5</v>
      </c>
      <c r="G166" s="23">
        <v>9.0000000000000006E-5</v>
      </c>
      <c r="H166" s="23">
        <v>5.1E-5</v>
      </c>
      <c r="I166" s="23">
        <v>6.0000000000000002E-5</v>
      </c>
      <c r="J166" s="23">
        <v>1.5999999999999999E-5</v>
      </c>
      <c r="K166" s="23">
        <v>7.7999999999999999E-5</v>
      </c>
    </row>
    <row r="167" spans="1:11" ht="13.4" customHeight="1">
      <c r="A167" t="s">
        <v>103</v>
      </c>
      <c r="B167" t="s">
        <v>317</v>
      </c>
      <c r="C167" s="23">
        <v>1.4E-5</v>
      </c>
      <c r="D167" s="23">
        <v>1.4E-5</v>
      </c>
      <c r="E167" s="23">
        <v>1.5E-5</v>
      </c>
      <c r="F167" s="23">
        <v>1.7E-5</v>
      </c>
      <c r="G167" s="23">
        <v>2.4000000000000001E-5</v>
      </c>
      <c r="H167" s="23">
        <v>1.0000000000000001E-5</v>
      </c>
      <c r="I167" s="23">
        <v>1.0000000000000001E-5</v>
      </c>
      <c r="J167" s="23">
        <v>7.9999999999999996E-6</v>
      </c>
      <c r="K167" s="23">
        <v>7.9999999999999996E-6</v>
      </c>
    </row>
    <row r="168" spans="1:11" ht="13.4" customHeight="1">
      <c r="A168" t="s">
        <v>104</v>
      </c>
      <c r="B168" t="s">
        <v>316</v>
      </c>
      <c r="C168" s="23">
        <v>7.7999999999999999E-5</v>
      </c>
      <c r="D168" s="23">
        <v>9.0000000000000006E-5</v>
      </c>
      <c r="E168" s="23">
        <v>9.2999999999999997E-5</v>
      </c>
      <c r="F168" s="23">
        <v>6.9999999999999994E-5</v>
      </c>
      <c r="G168" s="23">
        <v>6.3999999999999997E-5</v>
      </c>
      <c r="H168" s="23">
        <v>4.3999999999999999E-5</v>
      </c>
      <c r="I168" s="23">
        <v>8.2999999999999998E-5</v>
      </c>
      <c r="J168" s="23">
        <v>4.0000000000000003E-5</v>
      </c>
      <c r="K168" s="23">
        <v>9.1000000000000003E-5</v>
      </c>
    </row>
    <row r="169" spans="1:11" ht="13.4" customHeight="1">
      <c r="A169" t="s">
        <v>105</v>
      </c>
      <c r="B169" t="s">
        <v>316</v>
      </c>
      <c r="C169" s="23">
        <v>-9.2999999999999997E-5</v>
      </c>
      <c r="D169" s="23">
        <v>-1.05E-4</v>
      </c>
      <c r="E169" s="23">
        <v>-1.06E-4</v>
      </c>
      <c r="F169" s="23">
        <v>-9.0000000000000006E-5</v>
      </c>
      <c r="G169" s="23">
        <v>-9.1000000000000003E-5</v>
      </c>
      <c r="H169" s="23">
        <v>-5.1999999999999997E-5</v>
      </c>
      <c r="I169" s="23">
        <v>-6.6000000000000005E-5</v>
      </c>
      <c r="J169" s="23">
        <v>-7.2999999999999999E-5</v>
      </c>
      <c r="K169" s="23">
        <v>-1.4799999999999999E-4</v>
      </c>
    </row>
    <row r="170" spans="1:11" ht="13.4" customHeight="1">
      <c r="A170" t="s">
        <v>106</v>
      </c>
      <c r="B170" t="s">
        <v>316</v>
      </c>
      <c r="C170" s="23">
        <v>1.2E-5</v>
      </c>
      <c r="D170" s="23">
        <v>1.2E-5</v>
      </c>
      <c r="E170" s="23">
        <v>1.2E-5</v>
      </c>
      <c r="F170" s="23">
        <v>1.2E-5</v>
      </c>
      <c r="G170" s="23">
        <v>1.1E-5</v>
      </c>
      <c r="H170" s="23">
        <v>1.2999999999999999E-5</v>
      </c>
      <c r="I170" s="23">
        <v>7.9999999999999996E-6</v>
      </c>
      <c r="J170" s="23">
        <v>1.2E-5</v>
      </c>
      <c r="K170" s="23">
        <v>5.0000000000000004E-6</v>
      </c>
    </row>
    <row r="171" spans="1:11" ht="13.4" customHeight="1">
      <c r="A171" t="s">
        <v>107</v>
      </c>
      <c r="B171" t="s">
        <v>316</v>
      </c>
      <c r="C171" s="23">
        <v>8.1599999999999999E-4</v>
      </c>
      <c r="D171" s="23">
        <v>8.12E-4</v>
      </c>
      <c r="E171" s="23">
        <v>8.7399999999999999E-4</v>
      </c>
      <c r="F171" s="23">
        <v>8.6499999999999999E-4</v>
      </c>
      <c r="G171" s="23">
        <v>8.9999999999999998E-4</v>
      </c>
      <c r="H171" s="23">
        <v>6.1399999999999996E-4</v>
      </c>
      <c r="I171" s="23">
        <v>8.6799999999999996E-4</v>
      </c>
      <c r="J171" s="23">
        <v>8.8800000000000001E-4</v>
      </c>
      <c r="K171" s="23">
        <v>9.4700000000000003E-4</v>
      </c>
    </row>
    <row r="172" spans="1:11" ht="13.4" customHeight="1">
      <c r="A172" t="s">
        <v>108</v>
      </c>
      <c r="B172" t="s">
        <v>315</v>
      </c>
      <c r="C172" s="23">
        <v>3.8999999999999999E-5</v>
      </c>
      <c r="D172" s="23">
        <v>3.8999999999999999E-5</v>
      </c>
      <c r="E172" s="23">
        <v>4.3999999999999999E-5</v>
      </c>
      <c r="F172" s="23">
        <v>3.8000000000000002E-5</v>
      </c>
      <c r="G172" s="23">
        <v>4.5000000000000003E-5</v>
      </c>
      <c r="H172" s="23">
        <v>3.0000000000000001E-5</v>
      </c>
      <c r="I172" s="23">
        <v>4.3999999999999999E-5</v>
      </c>
      <c r="J172" s="23">
        <v>3.4E-5</v>
      </c>
      <c r="K172" s="23">
        <v>2.8E-5</v>
      </c>
    </row>
    <row r="173" spans="1:11" ht="13.4" customHeight="1">
      <c r="A173" t="s">
        <v>109</v>
      </c>
      <c r="B173" t="s">
        <v>314</v>
      </c>
      <c r="C173" s="23">
        <v>7.2800000000000002E-4</v>
      </c>
      <c r="D173" s="23">
        <v>7.67E-4</v>
      </c>
      <c r="E173" s="23">
        <v>8.1599999999999999E-4</v>
      </c>
      <c r="F173" s="23">
        <v>7.1400000000000001E-4</v>
      </c>
      <c r="G173" s="23">
        <v>8.4099999999999995E-4</v>
      </c>
      <c r="H173" s="23">
        <v>4.9799999999999996E-4</v>
      </c>
      <c r="I173" s="23">
        <v>8.0000000000000004E-4</v>
      </c>
      <c r="J173" s="23">
        <v>5.7700000000000004E-4</v>
      </c>
      <c r="K173" s="23">
        <v>6.2500000000000001E-4</v>
      </c>
    </row>
    <row r="174" spans="1:11" ht="13.4" customHeight="1">
      <c r="A174" t="s">
        <v>110</v>
      </c>
      <c r="B174" t="s">
        <v>313</v>
      </c>
      <c r="C174" s="23">
        <v>-3.4600000000000001E-4</v>
      </c>
      <c r="D174" s="23">
        <v>-3.6400000000000001E-4</v>
      </c>
      <c r="E174" s="23">
        <v>-2.6800000000000001E-4</v>
      </c>
      <c r="F174" s="23">
        <v>-4.44E-4</v>
      </c>
      <c r="G174" s="23">
        <v>-4.06E-4</v>
      </c>
      <c r="H174" s="23">
        <v>-2.4600000000000002E-4</v>
      </c>
      <c r="I174" s="23">
        <v>-5.2300000000000003E-4</v>
      </c>
      <c r="J174" s="23">
        <v>-8.1099999999999998E-4</v>
      </c>
      <c r="K174" s="23">
        <v>-2.1599999999999999E-4</v>
      </c>
    </row>
    <row r="175" spans="1:11" ht="13.4" customHeight="1">
      <c r="A175" t="s">
        <v>111</v>
      </c>
      <c r="B175" t="s">
        <v>313</v>
      </c>
      <c r="C175" s="23">
        <v>1.25E-4</v>
      </c>
      <c r="D175" s="23">
        <v>1.3999999999999999E-4</v>
      </c>
      <c r="E175" s="23">
        <v>1.17E-4</v>
      </c>
      <c r="F175" s="23">
        <v>1.36E-4</v>
      </c>
      <c r="G175" s="23">
        <v>1.4799999999999999E-4</v>
      </c>
      <c r="H175" s="23">
        <v>8.7999999999999998E-5</v>
      </c>
      <c r="I175" s="23">
        <v>1.27E-4</v>
      </c>
      <c r="J175" s="23">
        <v>1.2E-4</v>
      </c>
      <c r="K175" s="23">
        <v>1.13E-4</v>
      </c>
    </row>
    <row r="176" spans="1:11" ht="13.4" customHeight="1">
      <c r="A176" t="s">
        <v>112</v>
      </c>
      <c r="B176" t="s">
        <v>312</v>
      </c>
      <c r="C176" s="23">
        <v>3.5199999999999999E-4</v>
      </c>
      <c r="D176" s="23">
        <v>3.4099999999999999E-4</v>
      </c>
      <c r="E176" s="23">
        <v>3.6600000000000001E-4</v>
      </c>
      <c r="F176" s="23">
        <v>3.8999999999999999E-4</v>
      </c>
      <c r="G176" s="23">
        <v>4.1800000000000002E-4</v>
      </c>
      <c r="H176" s="23">
        <v>2.9999999999999997E-4</v>
      </c>
      <c r="I176" s="23">
        <v>4.2700000000000002E-4</v>
      </c>
      <c r="J176" s="23">
        <v>2.61E-4</v>
      </c>
      <c r="K176" s="23">
        <v>1.9900000000000001E-4</v>
      </c>
    </row>
    <row r="177" spans="1:11" ht="13.4" customHeight="1">
      <c r="A177" t="s">
        <v>113</v>
      </c>
      <c r="B177" t="s">
        <v>312</v>
      </c>
      <c r="C177" s="23">
        <v>3.0400000000000002E-4</v>
      </c>
      <c r="D177" s="23">
        <v>3.1E-4</v>
      </c>
      <c r="E177" s="23">
        <v>2.33E-4</v>
      </c>
      <c r="F177" s="23">
        <v>3.28E-4</v>
      </c>
      <c r="G177" s="23">
        <v>9.0000000000000006E-5</v>
      </c>
      <c r="H177" s="23">
        <v>5.2899999999999996E-4</v>
      </c>
      <c r="I177" s="23">
        <v>6.7999999999999999E-5</v>
      </c>
      <c r="J177" s="23">
        <v>7.4999999999999993E-5</v>
      </c>
      <c r="K177" s="23">
        <v>5.1999999999999997E-5</v>
      </c>
    </row>
    <row r="178" spans="1:11" ht="13.4" customHeight="1">
      <c r="A178" t="s">
        <v>114</v>
      </c>
      <c r="B178" t="s">
        <v>312</v>
      </c>
      <c r="C178" s="23">
        <v>-3.0000000000000001E-6</v>
      </c>
      <c r="D178" s="23">
        <v>-3.0000000000000001E-6</v>
      </c>
      <c r="E178" s="23">
        <v>-1.9999999999999999E-6</v>
      </c>
      <c r="F178" s="23">
        <v>-3.9999999999999998E-6</v>
      </c>
      <c r="G178" s="23">
        <v>-5.0000000000000004E-6</v>
      </c>
      <c r="H178" s="23">
        <v>-3.9999999999999998E-6</v>
      </c>
      <c r="I178" s="23">
        <v>-1.1E-5</v>
      </c>
      <c r="J178" s="23">
        <v>-6.9999999999999999E-6</v>
      </c>
      <c r="K178" s="23">
        <v>0</v>
      </c>
    </row>
    <row r="179" spans="1:11" ht="13.4" customHeight="1">
      <c r="A179" t="s">
        <v>115</v>
      </c>
      <c r="B179" t="s">
        <v>312</v>
      </c>
      <c r="C179" s="23">
        <v>-1.9000000000000001E-5</v>
      </c>
      <c r="D179" s="23">
        <v>-2.4000000000000001E-5</v>
      </c>
      <c r="E179" s="23">
        <v>-1.4E-5</v>
      </c>
      <c r="F179" s="23">
        <v>-2.1999999999999999E-5</v>
      </c>
      <c r="G179" s="23">
        <v>-1.5E-5</v>
      </c>
      <c r="H179" s="23">
        <v>-1.5E-5</v>
      </c>
      <c r="I179" s="23">
        <v>-7.9999999999999996E-6</v>
      </c>
      <c r="J179" s="23">
        <v>-3.0000000000000001E-5</v>
      </c>
      <c r="K179" s="23">
        <v>-6.0000000000000002E-6</v>
      </c>
    </row>
    <row r="180" spans="1:11" ht="13.4" customHeight="1">
      <c r="A180" t="s">
        <v>116</v>
      </c>
      <c r="B180" t="s">
        <v>312</v>
      </c>
      <c r="C180" s="23">
        <v>-4.3999999999999999E-5</v>
      </c>
      <c r="D180" s="23">
        <v>-4.8000000000000001E-5</v>
      </c>
      <c r="E180" s="23">
        <v>-5.7000000000000003E-5</v>
      </c>
      <c r="F180" s="23">
        <v>-3.8999999999999999E-5</v>
      </c>
      <c r="G180" s="23">
        <v>-3.8000000000000002E-5</v>
      </c>
      <c r="H180" s="23">
        <v>-2.5000000000000001E-5</v>
      </c>
      <c r="I180" s="23">
        <v>-4.3999999999999999E-5</v>
      </c>
      <c r="J180" s="23">
        <v>-1.9000000000000001E-5</v>
      </c>
      <c r="K180" s="23">
        <v>-2.6999999999999999E-5</v>
      </c>
    </row>
    <row r="181" spans="1:11" ht="13.4" customHeight="1">
      <c r="A181" t="s">
        <v>117</v>
      </c>
      <c r="B181" t="s">
        <v>312</v>
      </c>
      <c r="C181" s="23">
        <v>1.2999999999999999E-5</v>
      </c>
      <c r="D181" s="23">
        <v>1.5E-5</v>
      </c>
      <c r="E181" s="23">
        <v>1.4E-5</v>
      </c>
      <c r="F181" s="23">
        <v>1.4E-5</v>
      </c>
      <c r="G181" s="23">
        <v>1.0000000000000001E-5</v>
      </c>
      <c r="H181" s="23">
        <v>1.0000000000000001E-5</v>
      </c>
      <c r="I181" s="23">
        <v>7.9999999999999996E-6</v>
      </c>
      <c r="J181" s="23">
        <v>1.0000000000000001E-5</v>
      </c>
      <c r="K181" s="23">
        <v>5.0000000000000004E-6</v>
      </c>
    </row>
    <row r="182" spans="1:11" ht="13.4" customHeight="1">
      <c r="A182" t="s">
        <v>118</v>
      </c>
      <c r="B182" t="s">
        <v>311</v>
      </c>
      <c r="C182" s="23">
        <v>-1.15E-4</v>
      </c>
      <c r="D182" s="23">
        <v>-1.8799999999999999E-4</v>
      </c>
      <c r="E182" s="23">
        <v>-1.2400000000000001E-4</v>
      </c>
      <c r="F182" s="23">
        <v>-5.5000000000000002E-5</v>
      </c>
      <c r="G182" s="23">
        <v>-6.0000000000000002E-5</v>
      </c>
      <c r="H182" s="23">
        <v>-3.4E-5</v>
      </c>
      <c r="I182" s="23">
        <v>-1.5799999999999999E-4</v>
      </c>
      <c r="J182" s="23">
        <v>-1.2E-5</v>
      </c>
      <c r="K182" s="23">
        <v>-2.0900000000000001E-4</v>
      </c>
    </row>
    <row r="183" spans="1:11" ht="13.4" customHeight="1">
      <c r="A183" t="s">
        <v>119</v>
      </c>
      <c r="B183" t="s">
        <v>311</v>
      </c>
      <c r="C183" s="23">
        <v>-6.0000000000000002E-6</v>
      </c>
      <c r="D183" s="23">
        <v>-1.0000000000000001E-5</v>
      </c>
      <c r="E183" s="23">
        <v>-6.0000000000000002E-6</v>
      </c>
      <c r="F183" s="23">
        <v>-5.0000000000000004E-6</v>
      </c>
      <c r="G183" s="23">
        <v>-6.0000000000000002E-6</v>
      </c>
      <c r="H183" s="23">
        <v>-1.9999999999999999E-6</v>
      </c>
      <c r="I183" s="23">
        <v>-3.9999999999999998E-6</v>
      </c>
      <c r="J183" s="23">
        <v>-3.0000000000000001E-6</v>
      </c>
      <c r="K183" s="23">
        <v>-1.9999999999999999E-6</v>
      </c>
    </row>
    <row r="184" spans="1:11" ht="13.4" customHeight="1">
      <c r="A184" t="s">
        <v>120</v>
      </c>
      <c r="B184" t="s">
        <v>311</v>
      </c>
      <c r="C184" s="23">
        <v>9.9999999999999995E-7</v>
      </c>
      <c r="D184" s="23">
        <v>9.9999999999999995E-7</v>
      </c>
      <c r="E184" s="23">
        <v>9.9999999999999995E-7</v>
      </c>
      <c r="F184" s="23">
        <v>0</v>
      </c>
      <c r="G184" s="23">
        <v>9.9999999999999995E-7</v>
      </c>
      <c r="H184" s="23">
        <v>0</v>
      </c>
      <c r="I184" s="23">
        <v>9.9999999999999995E-7</v>
      </c>
      <c r="J184" s="23">
        <v>0</v>
      </c>
      <c r="K184" s="23">
        <v>9.9999999999999995E-7</v>
      </c>
    </row>
    <row r="185" spans="1:11" ht="13.4" customHeight="1">
      <c r="A185" t="s">
        <v>121</v>
      </c>
      <c r="B185" t="s">
        <v>311</v>
      </c>
      <c r="C185" s="23">
        <v>9.0000000000000002E-6</v>
      </c>
      <c r="D185" s="23">
        <v>1.4E-5</v>
      </c>
      <c r="E185" s="23">
        <v>1.0000000000000001E-5</v>
      </c>
      <c r="F185" s="23">
        <v>6.0000000000000002E-6</v>
      </c>
      <c r="G185" s="23">
        <v>6.9999999999999999E-6</v>
      </c>
      <c r="H185" s="23">
        <v>3.9999999999999998E-6</v>
      </c>
      <c r="I185" s="23">
        <v>1.0000000000000001E-5</v>
      </c>
      <c r="J185" s="23">
        <v>9.9999999999999995E-7</v>
      </c>
      <c r="K185" s="23">
        <v>1.2E-5</v>
      </c>
    </row>
    <row r="186" spans="1:11" ht="13.4" customHeight="1">
      <c r="A186" t="s">
        <v>122</v>
      </c>
      <c r="B186" t="s">
        <v>311</v>
      </c>
      <c r="C186" s="23">
        <v>-6.0000000000000002E-6</v>
      </c>
      <c r="D186" s="23">
        <v>-6.0000000000000002E-6</v>
      </c>
      <c r="E186" s="23">
        <v>-9.0000000000000002E-6</v>
      </c>
      <c r="F186" s="23">
        <v>-3.0000000000000001E-6</v>
      </c>
      <c r="G186" s="23">
        <v>-5.0000000000000004E-6</v>
      </c>
      <c r="H186" s="23">
        <v>-1.9999999999999999E-6</v>
      </c>
      <c r="I186" s="23">
        <v>-7.9999999999999996E-6</v>
      </c>
      <c r="J186" s="23">
        <v>-9.9999999999999995E-7</v>
      </c>
      <c r="K186" s="23">
        <v>-6.9999999999999999E-6</v>
      </c>
    </row>
    <row r="187" spans="1:11" ht="13.4" customHeight="1">
      <c r="A187" t="s">
        <v>123</v>
      </c>
      <c r="B187" t="s">
        <v>311</v>
      </c>
      <c r="C187" s="23">
        <v>-3.9999999999999998E-6</v>
      </c>
      <c r="D187" s="23">
        <v>-3.0000000000000001E-6</v>
      </c>
      <c r="E187" s="23">
        <v>-5.0000000000000004E-6</v>
      </c>
      <c r="F187" s="23">
        <v>-3.9999999999999998E-6</v>
      </c>
      <c r="G187" s="23">
        <v>-3.9999999999999998E-6</v>
      </c>
      <c r="H187" s="23">
        <v>-1.9999999999999999E-6</v>
      </c>
      <c r="I187" s="23">
        <v>-1.9000000000000001E-5</v>
      </c>
      <c r="J187" s="23">
        <v>-1.9999999999999999E-6</v>
      </c>
      <c r="K187" s="23">
        <v>-3.6000000000000001E-5</v>
      </c>
    </row>
    <row r="188" spans="1:11" ht="13.4" customHeight="1">
      <c r="A188" t="s">
        <v>124</v>
      </c>
      <c r="B188" t="s">
        <v>310</v>
      </c>
      <c r="C188" s="23">
        <v>9.0499999999999999E-4</v>
      </c>
      <c r="D188" s="23">
        <v>1.204E-3</v>
      </c>
      <c r="E188" s="23">
        <v>1.1670000000000001E-3</v>
      </c>
      <c r="F188" s="23">
        <v>5.7300000000000005E-4</v>
      </c>
      <c r="G188" s="23">
        <v>8.92E-4</v>
      </c>
      <c r="H188" s="23">
        <v>4.4000000000000002E-4</v>
      </c>
      <c r="I188" s="23">
        <v>6.2E-4</v>
      </c>
      <c r="J188" s="23">
        <v>2.9599999999999998E-4</v>
      </c>
      <c r="K188" s="23">
        <v>2.7500000000000002E-4</v>
      </c>
    </row>
    <row r="189" spans="1:11" ht="13.4" customHeight="1">
      <c r="A189" t="s">
        <v>125</v>
      </c>
      <c r="B189" t="s">
        <v>310</v>
      </c>
      <c r="C189" s="23">
        <v>2.4000000000000001E-5</v>
      </c>
      <c r="D189" s="23">
        <v>2.9E-5</v>
      </c>
      <c r="E189" s="23">
        <v>2.6999999999999999E-5</v>
      </c>
      <c r="F189" s="23">
        <v>2.4000000000000001E-5</v>
      </c>
      <c r="G189" s="23">
        <v>2.0999999999999999E-5</v>
      </c>
      <c r="H189" s="23">
        <v>1.2E-5</v>
      </c>
      <c r="I189" s="23">
        <v>1.7E-5</v>
      </c>
      <c r="J189" s="23">
        <v>9.0000000000000002E-6</v>
      </c>
      <c r="K189" s="23">
        <v>1.2999999999999999E-5</v>
      </c>
    </row>
    <row r="190" spans="1:11" ht="13.4" customHeight="1">
      <c r="A190" t="s">
        <v>126</v>
      </c>
      <c r="B190" t="s">
        <v>310</v>
      </c>
      <c r="C190" s="23">
        <v>2.0100000000000001E-4</v>
      </c>
      <c r="D190" s="23">
        <v>2.8499999999999999E-4</v>
      </c>
      <c r="E190" s="23">
        <v>2.0900000000000001E-4</v>
      </c>
      <c r="F190" s="23">
        <v>1.64E-4</v>
      </c>
      <c r="G190" s="23">
        <v>1.3300000000000001E-4</v>
      </c>
      <c r="H190" s="23">
        <v>1.07E-4</v>
      </c>
      <c r="I190" s="23">
        <v>1.18E-4</v>
      </c>
      <c r="J190" s="23">
        <v>6.0000000000000002E-5</v>
      </c>
      <c r="K190" s="23">
        <v>1.4799999999999999E-4</v>
      </c>
    </row>
    <row r="191" spans="1:11" ht="13.4" customHeight="1">
      <c r="A191" t="s">
        <v>127</v>
      </c>
      <c r="B191" t="s">
        <v>309</v>
      </c>
      <c r="C191" s="23">
        <v>9.1000000000000003E-5</v>
      </c>
      <c r="D191" s="23">
        <v>1.07E-4</v>
      </c>
      <c r="E191" s="23">
        <v>8.0000000000000007E-5</v>
      </c>
      <c r="F191" s="23">
        <v>1.15E-4</v>
      </c>
      <c r="G191" s="23">
        <v>5.8E-5</v>
      </c>
      <c r="H191" s="23">
        <v>7.3999999999999996E-5</v>
      </c>
      <c r="I191" s="23">
        <v>4.1999999999999998E-5</v>
      </c>
      <c r="J191" s="23">
        <v>5.1E-5</v>
      </c>
      <c r="K191" s="23">
        <v>2.5999999999999998E-5</v>
      </c>
    </row>
    <row r="192" spans="1:11" ht="13.4" customHeight="1">
      <c r="A192" t="s">
        <v>128</v>
      </c>
      <c r="B192" t="s">
        <v>309</v>
      </c>
      <c r="C192" s="23">
        <v>7.7399999999999995E-4</v>
      </c>
      <c r="D192" s="23">
        <v>8.2700000000000004E-4</v>
      </c>
      <c r="E192" s="23">
        <v>8.43E-4</v>
      </c>
      <c r="F192" s="23">
        <v>7.67E-4</v>
      </c>
      <c r="G192" s="23">
        <v>9.0899999999999998E-4</v>
      </c>
      <c r="H192" s="23">
        <v>5.2300000000000003E-4</v>
      </c>
      <c r="I192" s="23">
        <v>8.6600000000000002E-4</v>
      </c>
      <c r="J192" s="23">
        <v>6.5799999999999995E-4</v>
      </c>
      <c r="K192" s="23">
        <v>6.87E-4</v>
      </c>
    </row>
    <row r="193" spans="1:11" ht="13.4" customHeight="1">
      <c r="A193" t="s">
        <v>129</v>
      </c>
      <c r="B193" t="s">
        <v>309</v>
      </c>
      <c r="C193" s="23">
        <v>2.6600000000000001E-4</v>
      </c>
      <c r="D193" s="23">
        <v>4.1599999999999997E-4</v>
      </c>
      <c r="E193" s="23">
        <v>2.7799999999999998E-4</v>
      </c>
      <c r="F193" s="23">
        <v>2.2100000000000001E-4</v>
      </c>
      <c r="G193" s="23">
        <v>1.12E-4</v>
      </c>
      <c r="H193" s="23">
        <v>1E-4</v>
      </c>
      <c r="I193" s="23">
        <v>6.8999999999999997E-5</v>
      </c>
      <c r="J193" s="23">
        <v>5.3999999999999998E-5</v>
      </c>
      <c r="K193" s="23">
        <v>1.26E-4</v>
      </c>
    </row>
    <row r="194" spans="1:11" ht="13.4" customHeight="1">
      <c r="A194" t="s">
        <v>130</v>
      </c>
      <c r="B194" t="s">
        <v>308</v>
      </c>
      <c r="C194" s="23">
        <v>1.56E-4</v>
      </c>
      <c r="D194" s="23">
        <v>1.7699999999999999E-4</v>
      </c>
      <c r="E194" s="23">
        <v>1.75E-4</v>
      </c>
      <c r="F194" s="23">
        <v>1.3799999999999999E-4</v>
      </c>
      <c r="G194" s="23">
        <v>1.22E-4</v>
      </c>
      <c r="H194" s="23">
        <v>1.25E-4</v>
      </c>
      <c r="I194" s="23">
        <v>8.1000000000000004E-5</v>
      </c>
      <c r="J194" s="23">
        <v>1.16E-4</v>
      </c>
      <c r="K194" s="23">
        <v>1.83E-4</v>
      </c>
    </row>
    <row r="195" spans="1:11" ht="13.4" customHeight="1">
      <c r="A195" t="s">
        <v>131</v>
      </c>
      <c r="B195" t="s">
        <v>308</v>
      </c>
      <c r="C195" s="23">
        <v>-1.05E-4</v>
      </c>
      <c r="D195" s="23">
        <v>-1.47E-4</v>
      </c>
      <c r="E195" s="23">
        <v>-1.3100000000000001E-4</v>
      </c>
      <c r="F195" s="23">
        <v>-6.6000000000000005E-5</v>
      </c>
      <c r="G195" s="23">
        <v>-6.0999999999999999E-5</v>
      </c>
      <c r="H195" s="23">
        <v>-4.1E-5</v>
      </c>
      <c r="I195" s="23">
        <v>-2.3E-5</v>
      </c>
      <c r="J195" s="23">
        <v>-5.0000000000000002E-5</v>
      </c>
      <c r="K195" s="23">
        <v>-2.0599999999999999E-4</v>
      </c>
    </row>
    <row r="196" spans="1:11" ht="13.4" customHeight="1">
      <c r="A196" t="s">
        <v>132</v>
      </c>
      <c r="B196" t="s">
        <v>307</v>
      </c>
      <c r="C196" s="23">
        <v>-1.22E-4</v>
      </c>
      <c r="D196" s="23">
        <v>-1.5100000000000001E-4</v>
      </c>
      <c r="E196" s="23">
        <v>-1.36E-4</v>
      </c>
      <c r="F196" s="23">
        <v>-1.1E-4</v>
      </c>
      <c r="G196" s="23">
        <v>-9.7E-5</v>
      </c>
      <c r="H196" s="23">
        <v>-7.4999999999999993E-5</v>
      </c>
      <c r="I196" s="23">
        <v>-6.0999999999999999E-5</v>
      </c>
      <c r="J196" s="23">
        <v>-6.3999999999999997E-5</v>
      </c>
      <c r="K196" s="23">
        <v>-1.16E-4</v>
      </c>
    </row>
    <row r="197" spans="1:11" ht="13.4" customHeight="1">
      <c r="A197" t="s">
        <v>133</v>
      </c>
      <c r="B197" t="s">
        <v>307</v>
      </c>
      <c r="C197" s="23">
        <v>3.9999999999999998E-6</v>
      </c>
      <c r="D197" s="23">
        <v>5.0000000000000004E-6</v>
      </c>
      <c r="E197" s="23">
        <v>5.0000000000000004E-6</v>
      </c>
      <c r="F197" s="23">
        <v>3.0000000000000001E-6</v>
      </c>
      <c r="G197" s="23">
        <v>3.9999999999999998E-6</v>
      </c>
      <c r="H197" s="23">
        <v>3.0000000000000001E-6</v>
      </c>
      <c r="I197" s="23">
        <v>1.9999999999999999E-6</v>
      </c>
      <c r="J197" s="23">
        <v>3.0000000000000001E-6</v>
      </c>
      <c r="K197" s="23">
        <v>3.9999999999999998E-6</v>
      </c>
    </row>
    <row r="198" spans="1:11" ht="13.4" customHeight="1">
      <c r="A198" t="s">
        <v>134</v>
      </c>
      <c r="B198" t="s">
        <v>306</v>
      </c>
      <c r="C198" s="23">
        <v>2.6400000000000002E-4</v>
      </c>
      <c r="D198" s="23">
        <v>2.23E-4</v>
      </c>
      <c r="E198" s="23">
        <v>2.5300000000000002E-4</v>
      </c>
      <c r="F198" s="23">
        <v>2.43E-4</v>
      </c>
      <c r="G198" s="23">
        <v>2.7099999999999997E-4</v>
      </c>
      <c r="H198" s="23">
        <v>1.6000000000000001E-4</v>
      </c>
      <c r="I198" s="23">
        <v>3.97E-4</v>
      </c>
      <c r="J198" s="23">
        <v>5.1900000000000004E-4</v>
      </c>
      <c r="K198" s="23">
        <v>1.7650000000000001E-3</v>
      </c>
    </row>
    <row r="199" spans="1:11" ht="13.4" customHeight="1">
      <c r="A199" t="s">
        <v>135</v>
      </c>
      <c r="B199" t="s">
        <v>306</v>
      </c>
      <c r="C199" s="23">
        <v>7.2000000000000002E-5</v>
      </c>
      <c r="D199" s="23">
        <v>6.3999999999999997E-5</v>
      </c>
      <c r="E199" s="23">
        <v>7.2000000000000002E-5</v>
      </c>
      <c r="F199" s="23">
        <v>7.2000000000000002E-5</v>
      </c>
      <c r="G199" s="23">
        <v>9.0000000000000006E-5</v>
      </c>
      <c r="H199" s="23">
        <v>4.8999999999999998E-5</v>
      </c>
      <c r="I199" s="23">
        <v>9.7E-5</v>
      </c>
      <c r="J199" s="23">
        <v>1.3300000000000001E-4</v>
      </c>
      <c r="K199" s="23">
        <v>2.9700000000000001E-4</v>
      </c>
    </row>
    <row r="200" spans="1:11" ht="13.4" customHeight="1">
      <c r="A200" t="s">
        <v>136</v>
      </c>
      <c r="B200" t="s">
        <v>306</v>
      </c>
      <c r="C200" s="23">
        <v>8.6000000000000003E-5</v>
      </c>
      <c r="D200" s="23">
        <v>7.2000000000000002E-5</v>
      </c>
      <c r="E200" s="23">
        <v>9.7E-5</v>
      </c>
      <c r="F200" s="23">
        <v>8.7999999999999998E-5</v>
      </c>
      <c r="G200" s="23">
        <v>9.7999999999999997E-5</v>
      </c>
      <c r="H200" s="23">
        <v>7.7000000000000001E-5</v>
      </c>
      <c r="I200" s="23">
        <v>1.05E-4</v>
      </c>
      <c r="J200" s="23">
        <v>1.6100000000000001E-4</v>
      </c>
      <c r="K200" s="23">
        <v>1.5699999999999999E-4</v>
      </c>
    </row>
    <row r="201" spans="1:11" ht="13.4" customHeight="1">
      <c r="A201" t="s">
        <v>137</v>
      </c>
      <c r="B201" t="s">
        <v>305</v>
      </c>
      <c r="C201" s="23">
        <v>6.3999999999999997E-5</v>
      </c>
      <c r="D201" s="23">
        <v>6.3E-5</v>
      </c>
      <c r="E201" s="23">
        <v>6.3999999999999997E-5</v>
      </c>
      <c r="F201" s="23">
        <v>7.1000000000000005E-5</v>
      </c>
      <c r="G201" s="23">
        <v>8.5000000000000006E-5</v>
      </c>
      <c r="H201" s="23">
        <v>4.8000000000000001E-5</v>
      </c>
      <c r="I201" s="23">
        <v>8.2999999999999998E-5</v>
      </c>
      <c r="J201" s="23">
        <v>8.0000000000000007E-5</v>
      </c>
      <c r="K201" s="23">
        <v>5.7000000000000003E-5</v>
      </c>
    </row>
    <row r="202" spans="1:11" ht="13.4" customHeight="1">
      <c r="A202" t="s">
        <v>138</v>
      </c>
      <c r="B202" t="s">
        <v>305</v>
      </c>
      <c r="C202" s="23">
        <v>-8.2200000000000003E-4</v>
      </c>
      <c r="D202" s="23">
        <v>-8.3299999999999997E-4</v>
      </c>
      <c r="E202" s="23">
        <v>-9.5200000000000005E-4</v>
      </c>
      <c r="F202" s="23">
        <v>-7.5699999999999997E-4</v>
      </c>
      <c r="G202" s="23">
        <v>-1.0319999999999999E-3</v>
      </c>
      <c r="H202" s="23">
        <v>-5.0199999999999995E-4</v>
      </c>
      <c r="I202" s="23">
        <v>-9.7900000000000005E-4</v>
      </c>
      <c r="J202" s="23">
        <v>-6.69E-4</v>
      </c>
      <c r="K202" s="23">
        <v>-1.534E-3</v>
      </c>
    </row>
    <row r="203" spans="1:11" ht="13.4" customHeight="1">
      <c r="A203" t="s">
        <v>139</v>
      </c>
      <c r="B203" t="s">
        <v>304</v>
      </c>
      <c r="C203" s="23">
        <v>-3.1999999999999999E-5</v>
      </c>
      <c r="D203" s="23">
        <v>-3.0000000000000001E-5</v>
      </c>
      <c r="E203" s="23">
        <v>-3.6000000000000001E-5</v>
      </c>
      <c r="F203" s="23">
        <v>-3.1999999999999999E-5</v>
      </c>
      <c r="G203" s="23">
        <v>-4.0000000000000003E-5</v>
      </c>
      <c r="H203" s="23">
        <v>-2.3E-5</v>
      </c>
      <c r="I203" s="23">
        <v>-2.6999999999999999E-5</v>
      </c>
      <c r="J203" s="23">
        <v>-3.6000000000000001E-5</v>
      </c>
      <c r="K203" s="23">
        <v>-4.5000000000000003E-5</v>
      </c>
    </row>
    <row r="204" spans="1:11" ht="13.4" customHeight="1">
      <c r="A204" t="s">
        <v>140</v>
      </c>
      <c r="B204" t="s">
        <v>304</v>
      </c>
      <c r="C204" s="23">
        <v>1.7100000000000001E-4</v>
      </c>
      <c r="D204" s="23">
        <v>1.4799999999999999E-4</v>
      </c>
      <c r="E204" s="23">
        <v>1.8100000000000001E-4</v>
      </c>
      <c r="F204" s="23">
        <v>1.93E-4</v>
      </c>
      <c r="G204" s="23">
        <v>2.34E-4</v>
      </c>
      <c r="H204" s="23">
        <v>1.3200000000000001E-4</v>
      </c>
      <c r="I204" s="23">
        <v>2.6400000000000002E-4</v>
      </c>
      <c r="J204" s="23">
        <v>2.05E-4</v>
      </c>
      <c r="K204" s="23">
        <v>2.2900000000000001E-4</v>
      </c>
    </row>
    <row r="205" spans="1:11" ht="13.4" customHeight="1">
      <c r="A205" t="s">
        <v>141</v>
      </c>
      <c r="B205" t="s">
        <v>304</v>
      </c>
      <c r="C205" s="23">
        <v>1.4100000000000001E-4</v>
      </c>
      <c r="D205" s="23">
        <v>1.35E-4</v>
      </c>
      <c r="E205" s="23">
        <v>1.54E-4</v>
      </c>
      <c r="F205" s="23">
        <v>1.3899999999999999E-4</v>
      </c>
      <c r="G205" s="23">
        <v>2.0799999999999999E-4</v>
      </c>
      <c r="H205" s="23">
        <v>9.7E-5</v>
      </c>
      <c r="I205" s="23">
        <v>2.7099999999999997E-4</v>
      </c>
      <c r="J205" s="23">
        <v>1.37E-4</v>
      </c>
      <c r="K205" s="23">
        <v>1.6000000000000001E-4</v>
      </c>
    </row>
    <row r="206" spans="1:11" ht="13.4" customHeight="1">
      <c r="A206" t="s">
        <v>142</v>
      </c>
      <c r="B206" t="s">
        <v>303</v>
      </c>
      <c r="C206" s="23">
        <v>-3.9999999999999998E-6</v>
      </c>
      <c r="D206" s="23">
        <v>-5.0000000000000004E-6</v>
      </c>
      <c r="E206" s="23">
        <v>-5.0000000000000004E-6</v>
      </c>
      <c r="F206" s="23">
        <v>-3.0000000000000001E-6</v>
      </c>
      <c r="G206" s="23">
        <v>-3.0000000000000001E-6</v>
      </c>
      <c r="H206" s="23">
        <v>-1.9999999999999999E-6</v>
      </c>
      <c r="I206" s="23">
        <v>-6.9999999999999999E-6</v>
      </c>
      <c r="J206" s="23">
        <v>-9.0000000000000002E-6</v>
      </c>
      <c r="K206" s="23">
        <v>-6.9999999999999999E-6</v>
      </c>
    </row>
    <row r="207" spans="1:11" ht="13.4" customHeight="1">
      <c r="A207" t="s">
        <v>143</v>
      </c>
      <c r="B207" t="s">
        <v>303</v>
      </c>
      <c r="C207" s="23">
        <v>1.0000000000000001E-5</v>
      </c>
      <c r="D207" s="23">
        <v>9.0000000000000002E-6</v>
      </c>
      <c r="E207" s="23">
        <v>1.5E-5</v>
      </c>
      <c r="F207" s="23">
        <v>1.0000000000000001E-5</v>
      </c>
      <c r="G207" s="23">
        <v>1.0000000000000001E-5</v>
      </c>
      <c r="H207" s="23">
        <v>6.0000000000000002E-6</v>
      </c>
      <c r="I207" s="23">
        <v>9.0000000000000002E-6</v>
      </c>
      <c r="J207" s="23">
        <v>7.9999999999999996E-6</v>
      </c>
      <c r="K207" s="23">
        <v>9.0000000000000002E-6</v>
      </c>
    </row>
    <row r="208" spans="1:11" ht="13.4" customHeight="1">
      <c r="A208" t="s">
        <v>144</v>
      </c>
      <c r="B208" t="s">
        <v>303</v>
      </c>
      <c r="C208" s="23">
        <v>6.9999999999999999E-6</v>
      </c>
      <c r="D208" s="23">
        <v>6.0000000000000002E-6</v>
      </c>
      <c r="E208" s="23">
        <v>9.0000000000000002E-6</v>
      </c>
      <c r="F208" s="23">
        <v>6.9999999999999999E-6</v>
      </c>
      <c r="G208" s="23">
        <v>3.9999999999999998E-6</v>
      </c>
      <c r="H208" s="23">
        <v>6.0000000000000002E-6</v>
      </c>
      <c r="I208" s="23">
        <v>6.9999999999999999E-6</v>
      </c>
      <c r="J208" s="23">
        <v>1.5999999999999999E-5</v>
      </c>
      <c r="K208" s="23">
        <v>9.9999999999999995E-7</v>
      </c>
    </row>
    <row r="209" spans="1:11" ht="13.4" customHeight="1">
      <c r="A209" t="s">
        <v>145</v>
      </c>
      <c r="B209" t="s">
        <v>302</v>
      </c>
      <c r="C209" s="23">
        <v>6.8999999999999997E-5</v>
      </c>
      <c r="D209" s="23">
        <v>6.7999999999999999E-5</v>
      </c>
      <c r="E209" s="23">
        <v>7.2000000000000002E-5</v>
      </c>
      <c r="F209" s="23">
        <v>7.6000000000000004E-5</v>
      </c>
      <c r="G209" s="23">
        <v>8.0000000000000007E-5</v>
      </c>
      <c r="H209" s="23">
        <v>5.7000000000000003E-5</v>
      </c>
      <c r="I209" s="23">
        <v>6.3E-5</v>
      </c>
      <c r="J209" s="23">
        <v>6.3E-5</v>
      </c>
      <c r="K209" s="23">
        <v>5.3999999999999998E-5</v>
      </c>
    </row>
    <row r="210" spans="1:11" ht="13.4" customHeight="1">
      <c r="A210" t="s">
        <v>146</v>
      </c>
      <c r="B210" t="s">
        <v>302</v>
      </c>
      <c r="C210" s="23">
        <v>1.4300000000000001E-4</v>
      </c>
      <c r="D210" s="23">
        <v>1.36E-4</v>
      </c>
      <c r="E210" s="23">
        <v>1.2300000000000001E-4</v>
      </c>
      <c r="F210" s="23">
        <v>1.74E-4</v>
      </c>
      <c r="G210" s="23">
        <v>1.3999999999999999E-4</v>
      </c>
      <c r="H210" s="23">
        <v>1.6000000000000001E-4</v>
      </c>
      <c r="I210" s="23">
        <v>1.1400000000000001E-4</v>
      </c>
      <c r="J210" s="23">
        <v>1.7000000000000001E-4</v>
      </c>
      <c r="K210" s="23">
        <v>7.8999999999999996E-5</v>
      </c>
    </row>
    <row r="211" spans="1:11" ht="13.4" customHeight="1">
      <c r="A211" t="s">
        <v>147</v>
      </c>
      <c r="B211" t="s">
        <v>302</v>
      </c>
      <c r="C211" s="23">
        <v>9.0000000000000002E-6</v>
      </c>
      <c r="D211" s="23">
        <v>6.9999999999999999E-6</v>
      </c>
      <c r="E211" s="23">
        <v>9.0000000000000002E-6</v>
      </c>
      <c r="F211" s="23">
        <v>1.1E-5</v>
      </c>
      <c r="G211" s="23">
        <v>1.2999999999999999E-5</v>
      </c>
      <c r="H211" s="23">
        <v>7.9999999999999996E-6</v>
      </c>
      <c r="I211" s="23">
        <v>1.2E-5</v>
      </c>
      <c r="J211" s="23">
        <v>6.9999999999999999E-6</v>
      </c>
      <c r="K211" s="23">
        <v>9.0000000000000002E-6</v>
      </c>
    </row>
    <row r="212" spans="1:11" ht="13.4" customHeight="1">
      <c r="A212" t="s">
        <v>148</v>
      </c>
      <c r="B212" t="s">
        <v>302</v>
      </c>
      <c r="C212" s="23">
        <v>-1.5999999999999999E-5</v>
      </c>
      <c r="D212" s="23">
        <v>-1.7E-5</v>
      </c>
      <c r="E212" s="23">
        <v>-1.7E-5</v>
      </c>
      <c r="F212" s="23">
        <v>-1.5E-5</v>
      </c>
      <c r="G212" s="23">
        <v>-1.5999999999999999E-5</v>
      </c>
      <c r="H212" s="23">
        <v>-1.0000000000000001E-5</v>
      </c>
      <c r="I212" s="23">
        <v>-1.5E-5</v>
      </c>
      <c r="J212" s="23">
        <v>-2.0999999999999999E-5</v>
      </c>
      <c r="K212" s="23">
        <v>-3.3000000000000003E-5</v>
      </c>
    </row>
    <row r="213" spans="1:11" ht="13.4" customHeight="1">
      <c r="A213" s="1" t="s">
        <v>301</v>
      </c>
      <c r="B213" s="1"/>
      <c r="C213" s="22">
        <v>2.7491000000000002E-2</v>
      </c>
      <c r="D213" s="22">
        <v>1.0541999999999999E-2</v>
      </c>
      <c r="E213" s="22">
        <v>6.692E-3</v>
      </c>
      <c r="F213" s="22">
        <v>3.5087E-2</v>
      </c>
      <c r="G213" s="22">
        <v>1.1769999999999999E-2</v>
      </c>
      <c r="H213" s="22">
        <v>9.5582E-2</v>
      </c>
      <c r="I213" s="22">
        <v>1.2696000000000001E-2</v>
      </c>
      <c r="J213" s="22">
        <v>5.0222000000000003E-2</v>
      </c>
      <c r="K213" s="22">
        <v>3.434E-3</v>
      </c>
    </row>
    <row r="214" spans="1:11" ht="13.4" customHeight="1">
      <c r="A214" t="s">
        <v>300</v>
      </c>
      <c r="C214" s="23">
        <v>-8.9999999999999998E-4</v>
      </c>
      <c r="D214" s="23">
        <v>1.0399999999999999E-4</v>
      </c>
      <c r="E214" s="23">
        <v>3.88E-4</v>
      </c>
      <c r="F214" s="23">
        <v>-1.428E-3</v>
      </c>
      <c r="G214" s="23">
        <v>3.8000000000000002E-5</v>
      </c>
      <c r="H214" s="23">
        <v>-3.4719999999999998E-3</v>
      </c>
      <c r="I214" s="23">
        <v>-1.0000000000000001E-5</v>
      </c>
      <c r="J214" s="23">
        <v>-1.957E-3</v>
      </c>
      <c r="K214" s="23">
        <v>3.77E-4</v>
      </c>
    </row>
    <row r="215" spans="1:11" ht="13.4" customHeight="1">
      <c r="A215" s="1" t="s">
        <v>299</v>
      </c>
      <c r="B215" s="1"/>
      <c r="C215" s="22">
        <v>2.6591E-2</v>
      </c>
      <c r="D215" s="22">
        <v>1.0647E-2</v>
      </c>
      <c r="E215" s="22">
        <v>7.0809999999999996E-3</v>
      </c>
      <c r="F215" s="22">
        <v>3.3660000000000002E-2</v>
      </c>
      <c r="G215" s="22">
        <v>1.1808000000000001E-2</v>
      </c>
      <c r="H215" s="22">
        <v>9.2109999999999997E-2</v>
      </c>
      <c r="I215" s="22">
        <v>1.2685999999999999E-2</v>
      </c>
      <c r="J215" s="22">
        <v>4.8264000000000001E-2</v>
      </c>
      <c r="K215" s="22">
        <v>3.8110000000000002E-3</v>
      </c>
    </row>
  </sheetData>
  <pageMargins left="0.7" right="0.7" top="0.75" bottom="0.75" header="0.3" footer="0.3"/>
  <pageSetup paperSize="9" orientation="portrait" r:id="rId1"/>
  <headerFooter>
    <oddHeader>&amp;C&amp;"Calibri"&amp;12&amp;KFF0000  OFFICIAL // Sensitive&amp;1#_x000D_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94251-E057-44D3-A2AB-CECBB93DAE5A}">
  <sheetPr codeName="Sheet32">
    <tabColor rgb="FFF4B123"/>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5" ht="21">
      <c r="A1" s="40" t="s">
        <v>450</v>
      </c>
      <c r="B1" s="40"/>
    </row>
    <row r="3" spans="1:5" ht="13.4" customHeight="1">
      <c r="A3" t="s">
        <v>366</v>
      </c>
      <c r="C3" t="s">
        <v>451</v>
      </c>
    </row>
    <row r="4" spans="1:5" ht="13.4" customHeight="1">
      <c r="A4" t="s">
        <v>364</v>
      </c>
      <c r="C4" t="s">
        <v>448</v>
      </c>
    </row>
    <row r="5" spans="1:5" ht="13.4" customHeight="1">
      <c r="A5" t="s">
        <v>362</v>
      </c>
      <c r="C5" s="38" t="s">
        <v>267</v>
      </c>
    </row>
    <row r="6" spans="1:5" ht="13.4" customHeight="1">
      <c r="C6" s="39"/>
    </row>
    <row r="7" spans="1:5" ht="13.4" customHeight="1">
      <c r="C7" s="39"/>
    </row>
    <row r="8" spans="1:5" ht="13.4" customHeight="1">
      <c r="C8" s="39"/>
    </row>
    <row r="10" spans="1:5" ht="17.149999999999999" customHeight="1">
      <c r="A10" s="6" t="s">
        <v>360</v>
      </c>
      <c r="B10" s="6"/>
      <c r="C10" s="37"/>
    </row>
    <row r="11" spans="1:5" ht="13.4" customHeight="1">
      <c r="A11" s="38" t="s">
        <v>475</v>
      </c>
    </row>
    <row r="14" spans="1:5" ht="17.149999999999999" customHeight="1">
      <c r="A14" s="6" t="s">
        <v>358</v>
      </c>
      <c r="B14" s="6"/>
      <c r="C14" s="37"/>
    </row>
    <row r="15" spans="1:5" ht="13.4" customHeight="1">
      <c r="A15" t="s">
        <v>357</v>
      </c>
      <c r="C15" s="23">
        <v>0.16231799999999999</v>
      </c>
      <c r="D15" s="30"/>
      <c r="E15" s="32"/>
    </row>
    <row r="16" spans="1:5" ht="13.4" customHeight="1">
      <c r="A16" t="s">
        <v>356</v>
      </c>
      <c r="C16" s="23">
        <v>6.9691000000000003E-2</v>
      </c>
      <c r="D16" s="30"/>
    </row>
    <row r="17" spans="1:5" ht="13.4" customHeight="1">
      <c r="A17" t="s">
        <v>355</v>
      </c>
      <c r="C17" s="23">
        <v>-0.157723</v>
      </c>
      <c r="D17" s="30"/>
    </row>
    <row r="18" spans="1:5" ht="13.4" customHeight="1">
      <c r="A18" t="s">
        <v>354</v>
      </c>
      <c r="C18" s="23">
        <v>-3.8538000000000003E-2</v>
      </c>
      <c r="D18" s="30"/>
    </row>
    <row r="19" spans="1:5" ht="13.4" customHeight="1">
      <c r="A19" t="s">
        <v>353</v>
      </c>
      <c r="C19" s="23">
        <v>0.599105</v>
      </c>
      <c r="D19" s="30"/>
    </row>
    <row r="20" spans="1:5" ht="13.4" customHeight="1">
      <c r="A20" t="s">
        <v>352</v>
      </c>
      <c r="C20" s="23">
        <v>-0.12621299999999999</v>
      </c>
      <c r="D20" s="30"/>
    </row>
    <row r="21" spans="1:5" ht="13.4" customHeight="1">
      <c r="A21" t="s">
        <v>351</v>
      </c>
      <c r="C21" s="23">
        <v>0.26164500000000002</v>
      </c>
      <c r="D21" s="30"/>
      <c r="E21" s="31"/>
    </row>
    <row r="22" spans="1:5" ht="13.4" customHeight="1">
      <c r="A22" t="s">
        <v>350</v>
      </c>
      <c r="C22" s="23">
        <v>0</v>
      </c>
      <c r="D22" s="30"/>
    </row>
    <row r="23" spans="1:5" ht="13.4" customHeight="1">
      <c r="A23" t="s">
        <v>349</v>
      </c>
      <c r="C23" s="23">
        <v>0</v>
      </c>
    </row>
    <row r="24" spans="1:5" ht="13.4" customHeight="1">
      <c r="A24" t="s">
        <v>348</v>
      </c>
      <c r="C24" s="23">
        <v>0.37070700000000001</v>
      </c>
    </row>
    <row r="25" spans="1:5" ht="13.4" customHeight="1">
      <c r="A25" t="s">
        <v>347</v>
      </c>
      <c r="C25" s="23">
        <v>0</v>
      </c>
    </row>
    <row r="26" spans="1:5" ht="13.4" customHeight="1">
      <c r="A26" t="s">
        <v>346</v>
      </c>
      <c r="C26" s="23">
        <v>-0.309365</v>
      </c>
      <c r="D26" s="30"/>
    </row>
    <row r="27" spans="1:5" ht="13.4" customHeight="1">
      <c r="A27" t="s">
        <v>345</v>
      </c>
      <c r="C27" s="23">
        <v>-0.422093</v>
      </c>
      <c r="D27" s="30"/>
    </row>
    <row r="28" spans="1:5" ht="13.4" customHeight="1">
      <c r="A28" t="s">
        <v>344</v>
      </c>
      <c r="C28" s="23">
        <v>-0.12041</v>
      </c>
      <c r="D28" s="30"/>
    </row>
    <row r="29" spans="1:5" ht="13.4" customHeight="1">
      <c r="A29" t="s">
        <v>343</v>
      </c>
      <c r="C29" s="23">
        <v>0</v>
      </c>
    </row>
    <row r="30" spans="1:5" ht="13.4" customHeight="1">
      <c r="A30" t="s">
        <v>342</v>
      </c>
      <c r="C30" s="23">
        <v>-0.12041</v>
      </c>
      <c r="D30" s="30"/>
    </row>
    <row r="31" spans="1:5" ht="13.4" customHeight="1">
      <c r="A31" t="s">
        <v>341</v>
      </c>
      <c r="C31" s="23">
        <v>-9.6529000000000004E-2</v>
      </c>
      <c r="D31" s="30"/>
    </row>
    <row r="32" spans="1:5" ht="13.4" customHeight="1">
      <c r="A32" t="s">
        <v>340</v>
      </c>
      <c r="C32" s="23">
        <v>-9.6529000000000004E-2</v>
      </c>
      <c r="D32" s="30"/>
    </row>
    <row r="33" spans="1:13" ht="13.4" customHeight="1">
      <c r="A33" t="s">
        <v>339</v>
      </c>
      <c r="C33" s="23">
        <v>-0.13345000000000001</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619.18713400000001</v>
      </c>
      <c r="D39" s="2">
        <v>0</v>
      </c>
      <c r="E39" s="2">
        <v>0</v>
      </c>
      <c r="F39" s="2">
        <v>0</v>
      </c>
      <c r="G39" s="2">
        <v>0</v>
      </c>
      <c r="H39" s="2">
        <v>0</v>
      </c>
      <c r="I39" s="2">
        <v>0</v>
      </c>
      <c r="J39" s="2">
        <v>0</v>
      </c>
      <c r="K39" s="2">
        <v>0</v>
      </c>
      <c r="L39" s="2">
        <f>SUM(D39:K39)</f>
        <v>0</v>
      </c>
      <c r="M39" s="2">
        <f>SUM(C39:K39)</f>
        <v>619.18713400000001</v>
      </c>
    </row>
    <row r="40" spans="1:13" ht="13.4" customHeight="1">
      <c r="A40" t="s">
        <v>13</v>
      </c>
      <c r="C40" s="2">
        <v>-1.96018</v>
      </c>
      <c r="D40" s="2">
        <v>15.584208</v>
      </c>
      <c r="E40" s="2">
        <v>22.074712999999999</v>
      </c>
      <c r="F40" s="2">
        <v>12.110704999999999</v>
      </c>
      <c r="G40" s="2">
        <v>5.2370590000000004</v>
      </c>
      <c r="H40" s="2">
        <v>3.7752889999999999</v>
      </c>
      <c r="I40" s="2">
        <v>1.2419880000000001</v>
      </c>
      <c r="J40" s="2">
        <v>3.8714999999999999E-2</v>
      </c>
      <c r="K40" s="2">
        <v>1.7776190000000001</v>
      </c>
      <c r="L40" s="2">
        <f t="shared" ref="L40:L48" si="0">SUM(D40:K40)</f>
        <v>61.840296000000009</v>
      </c>
      <c r="M40" s="2">
        <f t="shared" ref="M40:M48" si="1">SUM(C40:K40)</f>
        <v>59.880116000000001</v>
      </c>
    </row>
    <row r="41" spans="1:13" ht="13.4" customHeight="1">
      <c r="A41" s="29" t="s">
        <v>14</v>
      </c>
      <c r="B41" s="29"/>
      <c r="C41" s="2">
        <v>-270.17919899999998</v>
      </c>
      <c r="D41" s="2">
        <v>-35.077278</v>
      </c>
      <c r="E41" s="2">
        <v>-23.915592</v>
      </c>
      <c r="F41" s="2">
        <v>-16.052230999999999</v>
      </c>
      <c r="G41" s="2">
        <v>-4.6148110000000004</v>
      </c>
      <c r="H41" s="2">
        <v>-7.8044529999999996</v>
      </c>
      <c r="I41" s="2">
        <v>-1.3110299999999999</v>
      </c>
      <c r="J41" s="2">
        <v>-0.67877900000000002</v>
      </c>
      <c r="K41" s="2">
        <v>-0.979464</v>
      </c>
      <c r="L41" s="2">
        <f t="shared" si="0"/>
        <v>-90.433637999999988</v>
      </c>
      <c r="M41" s="2">
        <f t="shared" si="1"/>
        <v>-360.61283700000001</v>
      </c>
    </row>
    <row r="42" spans="1:13" ht="13.4" customHeight="1">
      <c r="A42" t="s">
        <v>15</v>
      </c>
      <c r="C42" s="2">
        <v>0</v>
      </c>
      <c r="D42" s="2">
        <v>-67.996055999999996</v>
      </c>
      <c r="E42" s="2">
        <v>-53.384723999999999</v>
      </c>
      <c r="F42" s="2">
        <v>-48.238731000000001</v>
      </c>
      <c r="G42" s="2">
        <v>-20.760899999999999</v>
      </c>
      <c r="H42" s="2">
        <v>-16.240231000000001</v>
      </c>
      <c r="I42" s="2">
        <v>-9.2274049999999992</v>
      </c>
      <c r="J42" s="2">
        <v>-10.282837000000001</v>
      </c>
      <c r="K42" s="2">
        <v>-4.3650960000000003</v>
      </c>
      <c r="L42" s="2">
        <f t="shared" si="0"/>
        <v>-230.49597999999997</v>
      </c>
      <c r="M42" s="2">
        <f t="shared" si="1"/>
        <v>-230.49597999999997</v>
      </c>
    </row>
    <row r="43" spans="1:13" ht="13.4" customHeight="1">
      <c r="A43" t="s">
        <v>16</v>
      </c>
      <c r="C43" s="2">
        <v>0</v>
      </c>
      <c r="D43" s="2">
        <v>-89.359420999999998</v>
      </c>
      <c r="E43" s="2">
        <v>-72.579475000000002</v>
      </c>
      <c r="F43" s="2">
        <v>-53.050362</v>
      </c>
      <c r="G43" s="2">
        <v>-16.978045999999999</v>
      </c>
      <c r="H43" s="2">
        <v>-30.92671</v>
      </c>
      <c r="I43" s="2">
        <v>-6.2906690000000003</v>
      </c>
      <c r="J43" s="2">
        <v>-5.4838009999999997</v>
      </c>
      <c r="K43" s="2">
        <v>-5.4934649999999996</v>
      </c>
      <c r="L43" s="2">
        <f t="shared" si="0"/>
        <v>-280.16194900000005</v>
      </c>
      <c r="M43" s="2">
        <f t="shared" si="1"/>
        <v>-280.16194900000005</v>
      </c>
    </row>
    <row r="44" spans="1:13" ht="13.4" customHeight="1">
      <c r="A44" t="s">
        <v>17</v>
      </c>
      <c r="C44" s="2">
        <v>-16.124320999999998</v>
      </c>
      <c r="D44" s="2">
        <v>-17.79468</v>
      </c>
      <c r="E44" s="2">
        <v>-17.183282999999999</v>
      </c>
      <c r="F44" s="2">
        <v>-16.298280999999999</v>
      </c>
      <c r="G44" s="2">
        <v>-5.5042580000000001</v>
      </c>
      <c r="H44" s="2">
        <v>-6.9195919999999997</v>
      </c>
      <c r="I44" s="2">
        <v>-1.334263</v>
      </c>
      <c r="J44" s="2">
        <v>-0.84953699999999999</v>
      </c>
      <c r="K44" s="2">
        <v>-0.94411800000000001</v>
      </c>
      <c r="L44" s="2">
        <f t="shared" si="0"/>
        <v>-66.828012000000001</v>
      </c>
      <c r="M44" s="2">
        <f t="shared" si="1"/>
        <v>-82.952332999999982</v>
      </c>
    </row>
    <row r="45" spans="1:13" ht="13.4" customHeight="1">
      <c r="A45" t="s">
        <v>18</v>
      </c>
      <c r="C45" s="2">
        <v>-7.5816559999999997</v>
      </c>
      <c r="D45" s="2">
        <v>-0.55566199999999999</v>
      </c>
      <c r="E45" s="2">
        <v>-0.98296399999999995</v>
      </c>
      <c r="F45" s="2">
        <v>-4.4030690000000003</v>
      </c>
      <c r="G45" s="2">
        <v>-2.7022999999999998E-2</v>
      </c>
      <c r="H45" s="2">
        <v>-0.28543099999999999</v>
      </c>
      <c r="I45" s="2">
        <v>-2.7022999999999998E-2</v>
      </c>
      <c r="J45" s="2">
        <v>-0.173961</v>
      </c>
      <c r="K45" s="2">
        <v>-0.233074</v>
      </c>
      <c r="L45" s="2">
        <f t="shared" si="0"/>
        <v>-6.6882070000000002</v>
      </c>
      <c r="M45" s="2">
        <f t="shared" si="1"/>
        <v>-14.269863000000001</v>
      </c>
    </row>
    <row r="46" spans="1:13" ht="13.4" customHeight="1">
      <c r="A46" t="s">
        <v>19</v>
      </c>
      <c r="C46" s="2">
        <v>-19.336687000000001</v>
      </c>
      <c r="D46" s="2">
        <v>-5.1867369999999999</v>
      </c>
      <c r="E46" s="2">
        <v>-0.91540600000000005</v>
      </c>
      <c r="F46" s="2">
        <v>-1.3916869999999999</v>
      </c>
      <c r="G46" s="2">
        <v>-0.41210200000000002</v>
      </c>
      <c r="H46" s="2">
        <v>-1.3393299999999999</v>
      </c>
      <c r="I46" s="2">
        <v>-0.47459200000000001</v>
      </c>
      <c r="J46" s="2">
        <v>-8.1069000000000002E-2</v>
      </c>
      <c r="K46" s="2">
        <v>-0.86136000000000001</v>
      </c>
      <c r="L46" s="2">
        <f t="shared" si="0"/>
        <v>-10.662282999999999</v>
      </c>
      <c r="M46" s="2">
        <f t="shared" si="1"/>
        <v>-29.998970000000007</v>
      </c>
    </row>
    <row r="47" spans="1:13" ht="13.4" customHeight="1">
      <c r="A47" t="s">
        <v>20</v>
      </c>
      <c r="C47" s="2">
        <v>-41.591858000000002</v>
      </c>
      <c r="D47" s="2">
        <v>-21.501905000000001</v>
      </c>
      <c r="E47" s="2">
        <v>-12.70759</v>
      </c>
      <c r="F47" s="2">
        <v>-26.460636000000001</v>
      </c>
      <c r="G47" s="2">
        <v>-4.3709800000000003</v>
      </c>
      <c r="H47" s="2">
        <v>-23.331026000000001</v>
      </c>
      <c r="I47" s="2">
        <v>-1.2734620000000001</v>
      </c>
      <c r="J47" s="2">
        <v>-1.3123069999999999</v>
      </c>
      <c r="K47" s="2">
        <v>-0.73806700000000003</v>
      </c>
      <c r="L47" s="2">
        <f t="shared" si="0"/>
        <v>-91.695973000000009</v>
      </c>
      <c r="M47" s="2">
        <f t="shared" si="1"/>
        <v>-133.28783100000001</v>
      </c>
    </row>
    <row r="48" spans="1:13" ht="13.4" customHeight="1">
      <c r="A48" t="s">
        <v>21</v>
      </c>
      <c r="C48" s="2">
        <v>262.41308600000002</v>
      </c>
      <c r="D48" s="2">
        <v>-221.88751199999999</v>
      </c>
      <c r="E48" s="2">
        <v>-159.59431499999999</v>
      </c>
      <c r="F48" s="2">
        <v>-153.784302</v>
      </c>
      <c r="G48" s="2">
        <v>-47.431057000000003</v>
      </c>
      <c r="H48" s="2">
        <v>-83.071479999999994</v>
      </c>
      <c r="I48" s="2">
        <v>-18.696456999999999</v>
      </c>
      <c r="J48" s="2">
        <v>-18.823575999999999</v>
      </c>
      <c r="K48" s="2">
        <v>-11.837025000000001</v>
      </c>
      <c r="L48" s="2">
        <f t="shared" si="0"/>
        <v>-715.12572399999999</v>
      </c>
      <c r="M48" s="2">
        <f t="shared" si="1"/>
        <v>-452.71263799999997</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-400.05706800000002</v>
      </c>
      <c r="D52" s="2">
        <v>-132.756393</v>
      </c>
      <c r="E52" s="2">
        <v>-121.62251999999999</v>
      </c>
      <c r="F52" s="2">
        <v>-81.636916999999997</v>
      </c>
      <c r="G52" s="2">
        <v>-31.034628000000001</v>
      </c>
      <c r="H52" s="2">
        <v>-52.775295</v>
      </c>
      <c r="I52" s="2">
        <v>-10.37717</v>
      </c>
      <c r="J52" s="2">
        <v>-8.6535960000000003</v>
      </c>
      <c r="K52" s="2">
        <v>-8.0600100000000001</v>
      </c>
      <c r="L52" s="2">
        <f t="shared" ref="L52:L61" si="2">SUM(D52:K52)</f>
        <v>-446.91652899999991</v>
      </c>
      <c r="M52" s="2">
        <f>SUM(C52:K52)</f>
        <v>-846.97359700000004</v>
      </c>
      <c r="O52" s="2"/>
    </row>
    <row r="53" spans="1:15" ht="13.4" customHeight="1">
      <c r="A53" t="s">
        <v>24</v>
      </c>
      <c r="C53" s="2">
        <v>-46.847842999999997</v>
      </c>
      <c r="D53" s="2">
        <v>-6.1832130000000003</v>
      </c>
      <c r="E53" s="2">
        <v>-5.453589</v>
      </c>
      <c r="F53" s="2">
        <v>-3.4961069999999999</v>
      </c>
      <c r="G53" s="2">
        <v>-1.055588</v>
      </c>
      <c r="H53" s="2">
        <v>-1.609561</v>
      </c>
      <c r="I53" s="2">
        <v>-0.41378999999999999</v>
      </c>
      <c r="J53" s="2">
        <v>-0.68908800000000003</v>
      </c>
      <c r="K53" s="2">
        <v>-0.90864999999999996</v>
      </c>
      <c r="L53" s="2">
        <f t="shared" si="2"/>
        <v>-19.809585999999999</v>
      </c>
      <c r="M53" s="2">
        <f t="shared" ref="M53:M61" si="3">SUM(C53:K53)</f>
        <v>-66.657429000000008</v>
      </c>
    </row>
    <row r="54" spans="1:15" ht="13.4" customHeight="1">
      <c r="A54" t="s">
        <v>25</v>
      </c>
      <c r="C54" s="2">
        <v>0</v>
      </c>
      <c r="D54" s="2">
        <v>0</v>
      </c>
      <c r="E54" s="2">
        <v>0</v>
      </c>
      <c r="F54" s="2">
        <v>0</v>
      </c>
      <c r="G54" s="2">
        <v>0</v>
      </c>
      <c r="H54" s="2">
        <v>0</v>
      </c>
      <c r="I54" s="2">
        <v>0</v>
      </c>
      <c r="J54" s="2">
        <v>-6.7559999999999999E-3</v>
      </c>
      <c r="K54" s="2">
        <v>0</v>
      </c>
      <c r="L54" s="2">
        <f t="shared" si="2"/>
        <v>-6.7559999999999999E-3</v>
      </c>
      <c r="M54" s="2">
        <f t="shared" si="3"/>
        <v>-6.7559999999999999E-3</v>
      </c>
    </row>
    <row r="55" spans="1:15" ht="13.4" customHeight="1">
      <c r="A55" t="s">
        <v>26</v>
      </c>
      <c r="C55" s="2">
        <v>-230.49597199999999</v>
      </c>
      <c r="D55" s="2">
        <v>0</v>
      </c>
      <c r="E55" s="2">
        <v>0</v>
      </c>
      <c r="F55" s="2">
        <v>0</v>
      </c>
      <c r="G55" s="2">
        <v>0</v>
      </c>
      <c r="H55" s="2">
        <v>0</v>
      </c>
      <c r="I55" s="2">
        <v>0</v>
      </c>
      <c r="J55" s="2">
        <v>0</v>
      </c>
      <c r="K55" s="2">
        <v>0</v>
      </c>
      <c r="L55" s="2">
        <f t="shared" si="2"/>
        <v>0</v>
      </c>
      <c r="M55" s="2">
        <f t="shared" si="3"/>
        <v>-230.49597199999999</v>
      </c>
    </row>
    <row r="56" spans="1:15" ht="13.4" customHeight="1">
      <c r="A56" t="s">
        <v>27</v>
      </c>
      <c r="C56" s="2">
        <v>-280.16195699999997</v>
      </c>
      <c r="D56" s="2">
        <v>0</v>
      </c>
      <c r="E56" s="2">
        <v>0</v>
      </c>
      <c r="F56" s="2">
        <v>0</v>
      </c>
      <c r="G56" s="2">
        <v>0</v>
      </c>
      <c r="H56" s="2">
        <v>0</v>
      </c>
      <c r="I56" s="2">
        <v>0</v>
      </c>
      <c r="J56" s="2">
        <v>0</v>
      </c>
      <c r="K56" s="2">
        <v>0</v>
      </c>
      <c r="L56" s="2">
        <f t="shared" si="2"/>
        <v>0</v>
      </c>
      <c r="M56" s="2">
        <f t="shared" si="3"/>
        <v>-280.16195699999997</v>
      </c>
    </row>
    <row r="57" spans="1:15" ht="13.4" customHeight="1">
      <c r="A57" t="s">
        <v>28</v>
      </c>
      <c r="C57" s="2">
        <v>-25.594213</v>
      </c>
      <c r="D57" s="2">
        <v>-5.7626670000000004</v>
      </c>
      <c r="E57" s="2">
        <v>-6.0616089999999998</v>
      </c>
      <c r="F57" s="2">
        <v>-3.521442</v>
      </c>
      <c r="G57" s="2">
        <v>-1.209282</v>
      </c>
      <c r="H57" s="2">
        <v>-1.6500950000000001</v>
      </c>
      <c r="I57" s="2">
        <v>-4.0535000000000002E-2</v>
      </c>
      <c r="J57" s="2">
        <v>-0.33103199999999999</v>
      </c>
      <c r="K57" s="2">
        <v>-3.3779999999999999E-3</v>
      </c>
      <c r="L57" s="2">
        <f t="shared" si="2"/>
        <v>-18.58004</v>
      </c>
      <c r="M57" s="2">
        <f t="shared" si="3"/>
        <v>-44.174253</v>
      </c>
    </row>
    <row r="58" spans="1:15" ht="13.4" customHeight="1">
      <c r="A58" t="s">
        <v>29</v>
      </c>
      <c r="C58" s="2">
        <v>-32.253708000000003</v>
      </c>
      <c r="D58" s="2">
        <v>-27.811789000000001</v>
      </c>
      <c r="E58" s="2">
        <v>-20.520631999999999</v>
      </c>
      <c r="F58" s="2">
        <v>-5.538036</v>
      </c>
      <c r="G58" s="2">
        <v>-0.95762899999999995</v>
      </c>
      <c r="H58" s="2">
        <v>-1.5268029999999999</v>
      </c>
      <c r="I58" s="2">
        <v>-0.212807</v>
      </c>
      <c r="J58" s="2">
        <v>-0.15876000000000001</v>
      </c>
      <c r="K58" s="2">
        <v>-1.023498</v>
      </c>
      <c r="L58" s="2">
        <f t="shared" si="2"/>
        <v>-57.749953999999988</v>
      </c>
      <c r="M58" s="2">
        <f t="shared" si="3"/>
        <v>-90.003662000000006</v>
      </c>
    </row>
    <row r="59" spans="1:15" ht="13.4" customHeight="1">
      <c r="A59" t="s">
        <v>30</v>
      </c>
      <c r="C59" s="2">
        <v>-849.42419400000006</v>
      </c>
      <c r="D59" s="2">
        <v>-13.971038</v>
      </c>
      <c r="E59" s="2">
        <v>-5.693206</v>
      </c>
      <c r="F59" s="2">
        <v>-6.61585</v>
      </c>
      <c r="G59" s="2">
        <v>-2.3906269999999998</v>
      </c>
      <c r="H59" s="2">
        <v>-2.960407</v>
      </c>
      <c r="I59" s="2">
        <v>-1.6069899999999999</v>
      </c>
      <c r="J59" s="2">
        <v>-0.94708499999999995</v>
      </c>
      <c r="K59" s="2">
        <v>-1.330503</v>
      </c>
      <c r="L59" s="2">
        <f t="shared" si="2"/>
        <v>-35.515706000000002</v>
      </c>
      <c r="M59" s="2">
        <f t="shared" si="3"/>
        <v>-884.93990000000019</v>
      </c>
    </row>
    <row r="60" spans="1:15" ht="13.4" customHeight="1">
      <c r="A60" t="s">
        <v>31</v>
      </c>
      <c r="C60" s="2">
        <v>-37.131371000000001</v>
      </c>
      <c r="D60" s="2">
        <v>-1.415332</v>
      </c>
      <c r="E60" s="2">
        <v>-3.9605670000000002</v>
      </c>
      <c r="F60" s="2">
        <v>-1.51498</v>
      </c>
      <c r="G60" s="2">
        <v>-0.668821</v>
      </c>
      <c r="H60" s="2">
        <v>-1.88148</v>
      </c>
      <c r="I60" s="2">
        <v>-6.7558000000000007E-2</v>
      </c>
      <c r="J60" s="2">
        <v>-0.19422800000000001</v>
      </c>
      <c r="K60" s="2">
        <v>-4.3912E-2</v>
      </c>
      <c r="L60" s="2">
        <f t="shared" si="2"/>
        <v>-9.7468780000000024</v>
      </c>
      <c r="M60" s="2">
        <f t="shared" si="3"/>
        <v>-46.878249000000004</v>
      </c>
    </row>
    <row r="61" spans="1:15" ht="13.4" customHeight="1">
      <c r="A61" t="s">
        <v>32</v>
      </c>
      <c r="C61" s="2">
        <v>-1901.9663089999999</v>
      </c>
      <c r="D61" s="2">
        <v>-187.900452</v>
      </c>
      <c r="E61" s="2">
        <v>-163.31213399999999</v>
      </c>
      <c r="F61" s="2">
        <v>-102.323334</v>
      </c>
      <c r="G61" s="2">
        <v>-37.316569999999999</v>
      </c>
      <c r="H61" s="2">
        <v>-62.403632999999999</v>
      </c>
      <c r="I61" s="2">
        <v>-12.718849000000001</v>
      </c>
      <c r="J61" s="2">
        <v>-10.980546</v>
      </c>
      <c r="K61" s="2">
        <v>-11.369951</v>
      </c>
      <c r="L61" s="2">
        <f t="shared" si="2"/>
        <v>-588.325469</v>
      </c>
      <c r="M61" s="2">
        <f t="shared" si="3"/>
        <v>-2490.2917779999993</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262.41308600000002</v>
      </c>
      <c r="D66" s="2">
        <f t="shared" ref="D66:M66" si="4">D48</f>
        <v>-221.88751199999999</v>
      </c>
      <c r="E66" s="2">
        <f t="shared" si="4"/>
        <v>-159.59431499999999</v>
      </c>
      <c r="F66" s="2">
        <f t="shared" si="4"/>
        <v>-153.784302</v>
      </c>
      <c r="G66" s="2">
        <f t="shared" si="4"/>
        <v>-47.431057000000003</v>
      </c>
      <c r="H66" s="2">
        <f t="shared" si="4"/>
        <v>-83.071479999999994</v>
      </c>
      <c r="I66" s="2">
        <f t="shared" si="4"/>
        <v>-18.696456999999999</v>
      </c>
      <c r="J66" s="2">
        <f t="shared" si="4"/>
        <v>-18.823575999999999</v>
      </c>
      <c r="K66" s="2">
        <f t="shared" si="4"/>
        <v>-11.837025000000001</v>
      </c>
      <c r="L66" s="2">
        <f t="shared" si="4"/>
        <v>-715.12572399999999</v>
      </c>
      <c r="M66" s="2">
        <f t="shared" si="4"/>
        <v>-452.71263799999997</v>
      </c>
    </row>
    <row r="67" spans="1:13" ht="13.4" customHeight="1">
      <c r="A67" t="s">
        <v>32</v>
      </c>
      <c r="C67" s="2">
        <f>C61</f>
        <v>-1901.9663089999999</v>
      </c>
      <c r="D67" s="2">
        <f t="shared" ref="D67:M67" si="5">D61</f>
        <v>-187.900452</v>
      </c>
      <c r="E67" s="2">
        <f t="shared" si="5"/>
        <v>-163.31213399999999</v>
      </c>
      <c r="F67" s="2">
        <f t="shared" si="5"/>
        <v>-102.323334</v>
      </c>
      <c r="G67" s="2">
        <f t="shared" si="5"/>
        <v>-37.316569999999999</v>
      </c>
      <c r="H67" s="2">
        <f t="shared" si="5"/>
        <v>-62.403632999999999</v>
      </c>
      <c r="I67" s="2">
        <f t="shared" si="5"/>
        <v>-12.718849000000001</v>
      </c>
      <c r="J67" s="2">
        <f t="shared" si="5"/>
        <v>-10.980546</v>
      </c>
      <c r="K67" s="2">
        <f t="shared" si="5"/>
        <v>-11.369951</v>
      </c>
      <c r="L67" s="2">
        <f>L61</f>
        <v>-588.325469</v>
      </c>
      <c r="M67" s="2">
        <f t="shared" si="5"/>
        <v>-2490.2917779999993</v>
      </c>
    </row>
    <row r="68" spans="1:13" ht="13.4" customHeight="1">
      <c r="A68" t="s">
        <v>34</v>
      </c>
      <c r="C68" s="2">
        <f>C66-C67</f>
        <v>2164.3793949999999</v>
      </c>
      <c r="D68" s="2">
        <f t="shared" ref="D68:M68" si="6">D66-D67</f>
        <v>-33.987059999999985</v>
      </c>
      <c r="E68" s="2">
        <f t="shared" si="6"/>
        <v>3.7178189999999915</v>
      </c>
      <c r="F68" s="2">
        <f t="shared" si="6"/>
        <v>-51.460967999999994</v>
      </c>
      <c r="G68" s="2">
        <f t="shared" si="6"/>
        <v>-10.114487000000004</v>
      </c>
      <c r="H68" s="2">
        <f t="shared" si="6"/>
        <v>-20.667846999999995</v>
      </c>
      <c r="I68" s="2">
        <f t="shared" si="6"/>
        <v>-5.9776079999999983</v>
      </c>
      <c r="J68" s="2">
        <f t="shared" si="6"/>
        <v>-7.8430299999999988</v>
      </c>
      <c r="K68" s="2">
        <f t="shared" si="6"/>
        <v>-0.46707400000000021</v>
      </c>
      <c r="L68" s="2">
        <f t="shared" si="6"/>
        <v>-126.80025499999999</v>
      </c>
      <c r="M68" s="2">
        <f t="shared" si="6"/>
        <v>2037.5791399999994</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-0.101074</v>
      </c>
    </row>
    <row r="74" spans="1:13" ht="13.4" customHeight="1">
      <c r="A74" t="s">
        <v>334</v>
      </c>
      <c r="C74" s="23">
        <v>-9.7278000000000003E-2</v>
      </c>
    </row>
    <row r="75" spans="1:13" ht="13.4" customHeight="1">
      <c r="A75" t="s">
        <v>333</v>
      </c>
      <c r="C75" s="23">
        <v>-8.4365999999999997E-2</v>
      </c>
    </row>
    <row r="76" spans="1:13" ht="13.4" customHeight="1">
      <c r="A76" t="s">
        <v>332</v>
      </c>
      <c r="C76" s="23">
        <v>-0.49344399999999999</v>
      </c>
    </row>
    <row r="77" spans="1:13" ht="13.4" customHeight="1">
      <c r="A77" t="s">
        <v>331</v>
      </c>
      <c r="C77" s="23">
        <v>-9.7597000000000003E-2</v>
      </c>
    </row>
    <row r="78" spans="1:13" ht="13.4" customHeight="1">
      <c r="A78" t="s">
        <v>330</v>
      </c>
      <c r="C78" s="23">
        <v>-0.120253</v>
      </c>
    </row>
    <row r="79" spans="1:13" ht="13.4" customHeight="1">
      <c r="A79" t="s">
        <v>329</v>
      </c>
      <c r="C79" s="23">
        <v>-7.2575000000000001E-2</v>
      </c>
    </row>
    <row r="80" spans="1:13" ht="13.4" customHeight="1">
      <c r="A80" t="s">
        <v>328</v>
      </c>
      <c r="C80" s="23">
        <v>-0.109621</v>
      </c>
    </row>
    <row r="81" spans="1:3" ht="13.4" customHeight="1">
      <c r="A81" t="s">
        <v>327</v>
      </c>
      <c r="C81" s="23">
        <v>-8.3703E-2</v>
      </c>
    </row>
    <row r="82" spans="1:3" ht="13.4" customHeight="1">
      <c r="A82" t="s">
        <v>326</v>
      </c>
      <c r="C82" s="23">
        <v>-0.13614399999999999</v>
      </c>
    </row>
    <row r="83" spans="1:3" ht="13.4" customHeight="1">
      <c r="A83" t="s">
        <v>325</v>
      </c>
      <c r="C83" s="23">
        <v>-0.123491</v>
      </c>
    </row>
    <row r="84" spans="1:3" ht="13.4" customHeight="1">
      <c r="C84" s="26"/>
    </row>
    <row r="85" spans="1:3" ht="15.5">
      <c r="A85" s="6" t="s">
        <v>324</v>
      </c>
      <c r="B85" s="6"/>
    </row>
    <row r="86" spans="1:3" ht="13.4" customHeight="1">
      <c r="A86" t="s">
        <v>2</v>
      </c>
      <c r="C86" s="25">
        <v>0.142513</v>
      </c>
    </row>
    <row r="87" spans="1:3" ht="13.4" customHeight="1">
      <c r="A87" t="s">
        <v>3</v>
      </c>
      <c r="C87" s="25">
        <v>0.133162</v>
      </c>
    </row>
    <row r="88" spans="1:3" ht="13.4" customHeight="1">
      <c r="A88" t="s">
        <v>4</v>
      </c>
      <c r="C88" s="25">
        <v>0.17369799999999999</v>
      </c>
    </row>
    <row r="89" spans="1:3" ht="13.4" customHeight="1">
      <c r="A89" t="s">
        <v>5</v>
      </c>
      <c r="C89" s="25">
        <v>0.15123</v>
      </c>
    </row>
    <row r="90" spans="1:3" ht="13.4" customHeight="1">
      <c r="A90" t="s">
        <v>6</v>
      </c>
      <c r="C90" s="25">
        <v>0.25189800000000001</v>
      </c>
    </row>
    <row r="91" spans="1:3" ht="13.4" customHeight="1">
      <c r="A91" t="s">
        <v>7</v>
      </c>
      <c r="C91" s="25">
        <v>0.14480699999999999</v>
      </c>
    </row>
    <row r="92" spans="1:3" ht="13.4" customHeight="1">
      <c r="A92" t="s">
        <v>8</v>
      </c>
      <c r="C92" s="25">
        <v>0.20047799999999999</v>
      </c>
    </row>
    <row r="93" spans="1:3" ht="13.4" customHeight="1">
      <c r="A93" t="s">
        <v>9</v>
      </c>
      <c r="C93" s="25">
        <v>7.8968999999999998E-2</v>
      </c>
    </row>
    <row r="94" spans="1:3" ht="13.4" customHeight="1">
      <c r="A94" t="s">
        <v>321</v>
      </c>
      <c r="C94" s="25">
        <v>0.16231799999999999</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1.8389999999999999E-3</v>
      </c>
      <c r="D99" s="23">
        <v>1.3780000000000001E-3</v>
      </c>
      <c r="E99" s="23">
        <v>1.6639999999999999E-3</v>
      </c>
      <c r="F99" s="23">
        <v>1.707E-3</v>
      </c>
      <c r="G99" s="23">
        <v>3.8449999999999999E-3</v>
      </c>
      <c r="H99" s="23">
        <v>2.0079999999999998E-3</v>
      </c>
      <c r="I99" s="23">
        <v>6.7749999999999998E-3</v>
      </c>
      <c r="J99" s="23">
        <v>4.1879999999999999E-3</v>
      </c>
      <c r="K99" s="23">
        <v>2.6999999999999999E-5</v>
      </c>
    </row>
    <row r="100" spans="1:11" ht="13.4" customHeight="1">
      <c r="A100" t="s">
        <v>36</v>
      </c>
      <c r="B100" t="s">
        <v>320</v>
      </c>
      <c r="C100" s="23">
        <v>9.7E-5</v>
      </c>
      <c r="D100" s="23">
        <v>1.0900000000000001E-4</v>
      </c>
      <c r="E100" s="23">
        <v>8.2999999999999998E-5</v>
      </c>
      <c r="F100" s="23">
        <v>9.7999999999999997E-5</v>
      </c>
      <c r="G100" s="23">
        <v>1.63E-4</v>
      </c>
      <c r="H100" s="23">
        <v>8.3999999999999995E-5</v>
      </c>
      <c r="I100" s="23">
        <v>1.2300000000000001E-4</v>
      </c>
      <c r="J100" s="23">
        <v>4.5000000000000003E-5</v>
      </c>
      <c r="K100" s="23">
        <v>6.9999999999999999E-6</v>
      </c>
    </row>
    <row r="101" spans="1:11" ht="13.4" customHeight="1">
      <c r="A101" t="s">
        <v>37</v>
      </c>
      <c r="B101" t="s">
        <v>320</v>
      </c>
      <c r="C101" s="23">
        <v>3.0200000000000002E-4</v>
      </c>
      <c r="D101" s="23">
        <v>1.55E-4</v>
      </c>
      <c r="E101" s="23">
        <v>2.8499999999999999E-4</v>
      </c>
      <c r="F101" s="23">
        <v>4.6099999999999998E-4</v>
      </c>
      <c r="G101" s="23">
        <v>8.12E-4</v>
      </c>
      <c r="H101" s="23">
        <v>2.12E-4</v>
      </c>
      <c r="I101" s="23">
        <v>1.14E-3</v>
      </c>
      <c r="J101" s="23">
        <v>1.6899999999999999E-4</v>
      </c>
      <c r="K101" s="23">
        <v>6.0000000000000002E-6</v>
      </c>
    </row>
    <row r="102" spans="1:11" ht="13.4" customHeight="1">
      <c r="A102" t="s">
        <v>38</v>
      </c>
      <c r="B102" t="s">
        <v>320</v>
      </c>
      <c r="C102" s="23">
        <v>-3.6999999999999998E-5</v>
      </c>
      <c r="D102" s="23">
        <v>-1.4E-5</v>
      </c>
      <c r="E102" s="23">
        <v>-3.9999999999999998E-6</v>
      </c>
      <c r="F102" s="23">
        <v>-1.8E-5</v>
      </c>
      <c r="G102" s="23">
        <v>-5.0000000000000002E-5</v>
      </c>
      <c r="H102" s="23">
        <v>-1.7E-5</v>
      </c>
      <c r="I102" s="23">
        <v>-1.2179999999999999E-3</v>
      </c>
      <c r="J102" s="23">
        <v>-1.9599999999999999E-4</v>
      </c>
      <c r="K102" s="23">
        <v>0</v>
      </c>
    </row>
    <row r="103" spans="1:11" ht="13.4" customHeight="1">
      <c r="A103" t="s">
        <v>39</v>
      </c>
      <c r="B103" t="s">
        <v>320</v>
      </c>
      <c r="C103" s="23">
        <v>1.9699999999999999E-4</v>
      </c>
      <c r="D103" s="23">
        <v>1.25E-4</v>
      </c>
      <c r="E103" s="23">
        <v>1.7799999999999999E-4</v>
      </c>
      <c r="F103" s="23">
        <v>9.6000000000000002E-5</v>
      </c>
      <c r="G103" s="23">
        <v>5.5599999999999996E-4</v>
      </c>
      <c r="H103" s="23">
        <v>2.1100000000000001E-4</v>
      </c>
      <c r="I103" s="23">
        <v>1.877E-3</v>
      </c>
      <c r="J103" s="23">
        <v>2.0900000000000001E-4</v>
      </c>
      <c r="K103" s="23">
        <v>6.0000000000000002E-6</v>
      </c>
    </row>
    <row r="104" spans="1:11" ht="13.4" customHeight="1">
      <c r="A104" t="s">
        <v>40</v>
      </c>
      <c r="B104" t="s">
        <v>320</v>
      </c>
      <c r="C104" s="23">
        <v>5.1999999999999997E-5</v>
      </c>
      <c r="D104" s="23">
        <v>1.1E-5</v>
      </c>
      <c r="E104" s="23">
        <v>1.4E-5</v>
      </c>
      <c r="F104" s="23">
        <v>2.3E-5</v>
      </c>
      <c r="G104" s="23">
        <v>1.94E-4</v>
      </c>
      <c r="H104" s="23">
        <v>1.6799999999999999E-4</v>
      </c>
      <c r="I104" s="23">
        <v>2.9599999999999998E-4</v>
      </c>
      <c r="J104" s="23">
        <v>0</v>
      </c>
      <c r="K104" s="23">
        <v>0</v>
      </c>
    </row>
    <row r="105" spans="1:11" ht="13.4" customHeight="1">
      <c r="A105" t="s">
        <v>41</v>
      </c>
      <c r="B105" t="s">
        <v>320</v>
      </c>
      <c r="C105" s="23">
        <v>4.2499999999999998E-4</v>
      </c>
      <c r="D105" s="23">
        <v>3.4699999999999998E-4</v>
      </c>
      <c r="E105" s="23">
        <v>3.6600000000000001E-4</v>
      </c>
      <c r="F105" s="23">
        <v>4.84E-4</v>
      </c>
      <c r="G105" s="23">
        <v>8.9999999999999998E-4</v>
      </c>
      <c r="H105" s="23">
        <v>3.7100000000000002E-4</v>
      </c>
      <c r="I105" s="23">
        <v>1.4009999999999999E-3</v>
      </c>
      <c r="J105" s="23">
        <v>4.7199999999999998E-4</v>
      </c>
      <c r="K105" s="23">
        <v>1.4E-5</v>
      </c>
    </row>
    <row r="106" spans="1:11" ht="13.4" customHeight="1">
      <c r="A106" t="s">
        <v>42</v>
      </c>
      <c r="B106" t="s">
        <v>319</v>
      </c>
      <c r="C106" s="23">
        <v>1.2619999999999999E-2</v>
      </c>
      <c r="D106" s="23">
        <v>1.4128E-2</v>
      </c>
      <c r="E106" s="23">
        <v>5.4699999999999996E-4</v>
      </c>
      <c r="F106" s="23">
        <v>3.9029000000000001E-2</v>
      </c>
      <c r="G106" s="23">
        <v>6.1700000000000004E-4</v>
      </c>
      <c r="H106" s="23">
        <v>3.2889999999999998E-3</v>
      </c>
      <c r="I106" s="23">
        <v>6.5899999999999997E-4</v>
      </c>
      <c r="J106" s="23">
        <v>3.614E-3</v>
      </c>
      <c r="K106" s="23">
        <v>0</v>
      </c>
    </row>
    <row r="107" spans="1:11" ht="13.4" customHeight="1">
      <c r="A107" t="s">
        <v>43</v>
      </c>
      <c r="B107" t="s">
        <v>319</v>
      </c>
      <c r="C107" s="23">
        <v>1.392E-2</v>
      </c>
      <c r="D107" s="23">
        <v>3.6000000000000002E-4</v>
      </c>
      <c r="E107" s="23">
        <v>3.7950000000000002E-3</v>
      </c>
      <c r="F107" s="23">
        <v>2.1205000000000002E-2</v>
      </c>
      <c r="G107" s="23">
        <v>8.3890000000000006E-3</v>
      </c>
      <c r="H107" s="23">
        <v>5.0395000000000002E-2</v>
      </c>
      <c r="I107" s="23">
        <v>6.9499999999999998E-4</v>
      </c>
      <c r="J107" s="23">
        <v>6.9500000000000006E-2</v>
      </c>
      <c r="K107" s="23">
        <v>0</v>
      </c>
    </row>
    <row r="108" spans="1:11" ht="13.4" customHeight="1">
      <c r="A108" t="s">
        <v>44</v>
      </c>
      <c r="B108" t="s">
        <v>319</v>
      </c>
      <c r="C108" s="23">
        <v>1.6518000000000001E-2</v>
      </c>
      <c r="D108" s="23">
        <v>2.04E-4</v>
      </c>
      <c r="E108" s="23">
        <v>2.7999999999999998E-4</v>
      </c>
      <c r="F108" s="23">
        <v>2.3779999999999999E-3</v>
      </c>
      <c r="G108" s="23">
        <v>2.1120000000000002E-3</v>
      </c>
      <c r="H108" s="23">
        <v>0.103851</v>
      </c>
      <c r="I108" s="23">
        <v>9.8960000000000003E-3</v>
      </c>
      <c r="J108" s="23">
        <v>5.653E-3</v>
      </c>
      <c r="K108" s="23">
        <v>0</v>
      </c>
    </row>
    <row r="109" spans="1:11" ht="13.4" customHeight="1">
      <c r="A109" t="s">
        <v>45</v>
      </c>
      <c r="B109" t="s">
        <v>319</v>
      </c>
      <c r="C109" s="23">
        <v>3.8890000000000001E-3</v>
      </c>
      <c r="D109" s="23">
        <v>9.4899999999999997E-4</v>
      </c>
      <c r="E109" s="23">
        <v>8.3600000000000005E-4</v>
      </c>
      <c r="F109" s="23">
        <v>3.372E-3</v>
      </c>
      <c r="G109" s="23">
        <v>4.052E-3</v>
      </c>
      <c r="H109" s="23">
        <v>1.3981E-2</v>
      </c>
      <c r="I109" s="23">
        <v>4.2750000000000002E-3</v>
      </c>
      <c r="J109" s="23">
        <v>2.8586E-2</v>
      </c>
      <c r="K109" s="23">
        <v>8.1000000000000004E-5</v>
      </c>
    </row>
    <row r="110" spans="1:11" ht="13.4" customHeight="1">
      <c r="A110" t="s">
        <v>46</v>
      </c>
      <c r="B110" t="s">
        <v>319</v>
      </c>
      <c r="C110" s="23">
        <v>2.9500000000000001E-4</v>
      </c>
      <c r="D110" s="23">
        <v>1.36E-4</v>
      </c>
      <c r="E110" s="23">
        <v>1.95E-4</v>
      </c>
      <c r="F110" s="23">
        <v>2.3900000000000001E-4</v>
      </c>
      <c r="G110" s="23">
        <v>1.65E-4</v>
      </c>
      <c r="H110" s="23">
        <v>9.5E-4</v>
      </c>
      <c r="I110" s="23">
        <v>2.9399999999999999E-4</v>
      </c>
      <c r="J110" s="23">
        <v>2.05E-4</v>
      </c>
      <c r="K110" s="23">
        <v>7.6000000000000004E-5</v>
      </c>
    </row>
    <row r="111" spans="1:11" ht="13.4" customHeight="1">
      <c r="A111" t="s">
        <v>47</v>
      </c>
      <c r="B111" t="s">
        <v>319</v>
      </c>
      <c r="C111" s="23">
        <v>1.3910000000000001E-3</v>
      </c>
      <c r="D111" s="23">
        <v>2.4499999999999999E-4</v>
      </c>
      <c r="E111" s="23">
        <v>2.33E-4</v>
      </c>
      <c r="F111" s="23">
        <v>1.2260000000000001E-3</v>
      </c>
      <c r="G111" s="23">
        <v>1.024E-3</v>
      </c>
      <c r="H111" s="23">
        <v>6.2709999999999997E-3</v>
      </c>
      <c r="I111" s="23">
        <v>4.3399999999999998E-4</v>
      </c>
      <c r="J111" s="23">
        <v>1.593E-3</v>
      </c>
      <c r="K111" s="23">
        <v>7.6000000000000004E-5</v>
      </c>
    </row>
    <row r="112" spans="1:11" ht="13.4" customHeight="1">
      <c r="A112" t="s">
        <v>48</v>
      </c>
      <c r="B112" t="s">
        <v>318</v>
      </c>
      <c r="C112" s="23">
        <v>5.5099999999999995E-4</v>
      </c>
      <c r="D112" s="23">
        <v>4.8899999999999996E-4</v>
      </c>
      <c r="E112" s="23">
        <v>5.0500000000000002E-4</v>
      </c>
      <c r="F112" s="23">
        <v>9.0899999999999998E-4</v>
      </c>
      <c r="G112" s="23">
        <v>7.6300000000000001E-4</v>
      </c>
      <c r="H112" s="23">
        <v>3.4400000000000001E-4</v>
      </c>
      <c r="I112" s="23">
        <v>4.3800000000000002E-4</v>
      </c>
      <c r="J112" s="23">
        <v>1.6699999999999999E-4</v>
      </c>
      <c r="K112" s="23">
        <v>0</v>
      </c>
    </row>
    <row r="113" spans="1:11" ht="13.4" customHeight="1">
      <c r="A113" t="s">
        <v>49</v>
      </c>
      <c r="B113" t="s">
        <v>318</v>
      </c>
      <c r="C113" s="23">
        <v>6.0000000000000002E-6</v>
      </c>
      <c r="D113" s="23">
        <v>3.0000000000000001E-6</v>
      </c>
      <c r="E113" s="23">
        <v>3.0000000000000001E-6</v>
      </c>
      <c r="F113" s="23">
        <v>5.0000000000000004E-6</v>
      </c>
      <c r="G113" s="23">
        <v>1.4E-5</v>
      </c>
      <c r="H113" s="23">
        <v>6.9999999999999999E-6</v>
      </c>
      <c r="I113" s="23">
        <v>7.6000000000000004E-5</v>
      </c>
      <c r="J113" s="23">
        <v>0</v>
      </c>
      <c r="K113" s="23">
        <v>0</v>
      </c>
    </row>
    <row r="114" spans="1:11" ht="13.4" customHeight="1">
      <c r="A114" t="s">
        <v>50</v>
      </c>
      <c r="B114" t="s">
        <v>318</v>
      </c>
      <c r="C114" s="23">
        <v>-7.9999999999999996E-6</v>
      </c>
      <c r="D114" s="23">
        <v>-5.0000000000000004E-6</v>
      </c>
      <c r="E114" s="23">
        <v>-2.0000000000000002E-5</v>
      </c>
      <c r="F114" s="23">
        <v>-3.9999999999999998E-6</v>
      </c>
      <c r="G114" s="23">
        <v>-6.0000000000000002E-6</v>
      </c>
      <c r="H114" s="23">
        <v>-1.9999999999999999E-6</v>
      </c>
      <c r="I114" s="23">
        <v>-2.3E-5</v>
      </c>
      <c r="J114" s="23">
        <v>-3.9999999999999998E-6</v>
      </c>
      <c r="K114" s="23">
        <v>-9.9999999999999995E-7</v>
      </c>
    </row>
    <row r="115" spans="1:11" ht="13.4" customHeight="1">
      <c r="A115" t="s">
        <v>51</v>
      </c>
      <c r="B115" t="s">
        <v>318</v>
      </c>
      <c r="C115" s="23">
        <v>9.2E-5</v>
      </c>
      <c r="D115" s="23">
        <v>6.7000000000000002E-5</v>
      </c>
      <c r="E115" s="23">
        <v>1.75E-4</v>
      </c>
      <c r="F115" s="23">
        <v>6.7999999999999999E-5</v>
      </c>
      <c r="G115" s="23">
        <v>7.7999999999999999E-5</v>
      </c>
      <c r="H115" s="23">
        <v>2.0999999999999999E-5</v>
      </c>
      <c r="I115" s="23">
        <v>5.3300000000000005E-4</v>
      </c>
      <c r="J115" s="23">
        <v>0</v>
      </c>
      <c r="K115" s="23">
        <v>0</v>
      </c>
    </row>
    <row r="116" spans="1:11" ht="13.4" customHeight="1">
      <c r="A116" t="s">
        <v>52</v>
      </c>
      <c r="B116" t="s">
        <v>318</v>
      </c>
      <c r="C116" s="23">
        <v>2.6999999999999999E-5</v>
      </c>
      <c r="D116" s="23">
        <v>3.4999999999999997E-5</v>
      </c>
      <c r="E116" s="23">
        <v>4.8999999999999998E-5</v>
      </c>
      <c r="F116" s="23">
        <v>1.2E-5</v>
      </c>
      <c r="G116" s="23">
        <v>9.0000000000000002E-6</v>
      </c>
      <c r="H116" s="23">
        <v>9.0000000000000002E-6</v>
      </c>
      <c r="I116" s="23">
        <v>0</v>
      </c>
      <c r="J116" s="23">
        <v>0</v>
      </c>
      <c r="K116" s="23">
        <v>0</v>
      </c>
    </row>
    <row r="117" spans="1:11" ht="13.4" customHeight="1">
      <c r="A117" t="s">
        <v>53</v>
      </c>
      <c r="B117" t="s">
        <v>318</v>
      </c>
      <c r="C117" s="23">
        <v>3.4E-5</v>
      </c>
      <c r="D117" s="23">
        <v>6.7999999999999999E-5</v>
      </c>
      <c r="E117" s="23">
        <v>2.8E-5</v>
      </c>
      <c r="F117" s="23">
        <v>9.0000000000000002E-6</v>
      </c>
      <c r="G117" s="23">
        <v>3.8999999999999999E-5</v>
      </c>
      <c r="H117" s="23">
        <v>1.1E-5</v>
      </c>
      <c r="I117" s="23">
        <v>7.9999999999999996E-6</v>
      </c>
      <c r="J117" s="23">
        <v>0</v>
      </c>
      <c r="K117" s="23">
        <v>0</v>
      </c>
    </row>
    <row r="118" spans="1:11" ht="13.4" customHeight="1">
      <c r="A118" t="s">
        <v>54</v>
      </c>
      <c r="B118" t="s">
        <v>318</v>
      </c>
      <c r="C118" s="23">
        <v>-1.2999999999999999E-4</v>
      </c>
      <c r="D118" s="23">
        <v>-1.3999999999999999E-4</v>
      </c>
      <c r="E118" s="23">
        <v>-1.4899999999999999E-4</v>
      </c>
      <c r="F118" s="23">
        <v>-1.21E-4</v>
      </c>
      <c r="G118" s="23">
        <v>-1.8699999999999999E-4</v>
      </c>
      <c r="H118" s="23">
        <v>-7.8999999999999996E-5</v>
      </c>
      <c r="I118" s="23">
        <v>-2.0000000000000001E-4</v>
      </c>
      <c r="J118" s="23">
        <v>-8.1000000000000004E-5</v>
      </c>
      <c r="K118" s="23">
        <v>-4.8999999999999998E-5</v>
      </c>
    </row>
    <row r="119" spans="1:11" ht="13.4" customHeight="1">
      <c r="A119" t="s">
        <v>55</v>
      </c>
      <c r="B119" t="s">
        <v>318</v>
      </c>
      <c r="C119" s="23">
        <v>1.9799999999999999E-4</v>
      </c>
      <c r="D119" s="23">
        <v>1.8000000000000001E-4</v>
      </c>
      <c r="E119" s="23">
        <v>2.31E-4</v>
      </c>
      <c r="F119" s="23">
        <v>3.7800000000000003E-4</v>
      </c>
      <c r="G119" s="23">
        <v>7.7000000000000001E-5</v>
      </c>
      <c r="H119" s="23">
        <v>2.0000000000000002E-5</v>
      </c>
      <c r="I119" s="23">
        <v>4.3600000000000003E-4</v>
      </c>
      <c r="J119" s="23">
        <v>0</v>
      </c>
      <c r="K119" s="23">
        <v>6.0000000000000002E-6</v>
      </c>
    </row>
    <row r="120" spans="1:11" ht="13.4" customHeight="1">
      <c r="A120" t="s">
        <v>56</v>
      </c>
      <c r="B120" t="s">
        <v>318</v>
      </c>
      <c r="C120" s="23">
        <v>3.0000000000000001E-6</v>
      </c>
      <c r="D120" s="23">
        <v>3.9999999999999998E-6</v>
      </c>
      <c r="E120" s="23">
        <v>3.9999999999999998E-6</v>
      </c>
      <c r="F120" s="23">
        <v>3.9999999999999998E-6</v>
      </c>
      <c r="G120" s="23">
        <v>3.0000000000000001E-6</v>
      </c>
      <c r="H120" s="23">
        <v>9.9999999999999995E-7</v>
      </c>
      <c r="I120" s="23">
        <v>3.0000000000000001E-6</v>
      </c>
      <c r="J120" s="23">
        <v>9.9999999999999995E-7</v>
      </c>
      <c r="K120" s="23">
        <v>0</v>
      </c>
    </row>
    <row r="121" spans="1:11" ht="13.4" customHeight="1">
      <c r="A121" t="s">
        <v>57</v>
      </c>
      <c r="B121" t="s">
        <v>318</v>
      </c>
      <c r="C121" s="23">
        <v>-9.0000000000000006E-5</v>
      </c>
      <c r="D121" s="23">
        <v>-1.06E-4</v>
      </c>
      <c r="E121" s="23">
        <v>-1.0399999999999999E-4</v>
      </c>
      <c r="F121" s="23">
        <v>-9.0000000000000006E-5</v>
      </c>
      <c r="G121" s="23">
        <v>-6.0999999999999999E-5</v>
      </c>
      <c r="H121" s="23">
        <v>-5.7000000000000003E-5</v>
      </c>
      <c r="I121" s="23">
        <v>-3.0000000000000001E-5</v>
      </c>
      <c r="J121" s="23">
        <v>-1.47E-4</v>
      </c>
      <c r="K121" s="23">
        <v>0</v>
      </c>
    </row>
    <row r="122" spans="1:11" ht="13.4" customHeight="1">
      <c r="A122" t="s">
        <v>58</v>
      </c>
      <c r="B122" t="s">
        <v>318</v>
      </c>
      <c r="C122" s="23">
        <v>-4.3999999999999999E-5</v>
      </c>
      <c r="D122" s="23">
        <v>-4.3999999999999999E-5</v>
      </c>
      <c r="E122" s="23">
        <v>-4.5000000000000003E-5</v>
      </c>
      <c r="F122" s="23">
        <v>-4.8000000000000001E-5</v>
      </c>
      <c r="G122" s="23">
        <v>-6.0000000000000002E-5</v>
      </c>
      <c r="H122" s="23">
        <v>-3.3000000000000003E-5</v>
      </c>
      <c r="I122" s="23">
        <v>-7.3999999999999996E-5</v>
      </c>
      <c r="J122" s="23">
        <v>-6.4999999999999994E-5</v>
      </c>
      <c r="K122" s="23">
        <v>-1.5999999999999999E-5</v>
      </c>
    </row>
    <row r="123" spans="1:11" ht="13.4" customHeight="1">
      <c r="A123" t="s">
        <v>59</v>
      </c>
      <c r="B123" t="s">
        <v>318</v>
      </c>
      <c r="C123" s="23">
        <v>2.0100000000000001E-4</v>
      </c>
      <c r="D123" s="23">
        <v>1.63E-4</v>
      </c>
      <c r="E123" s="23">
        <v>1.92E-4</v>
      </c>
      <c r="F123" s="23">
        <v>2.9E-5</v>
      </c>
      <c r="G123" s="23">
        <v>1.3270000000000001E-3</v>
      </c>
      <c r="H123" s="23">
        <v>1.21E-4</v>
      </c>
      <c r="I123" s="23">
        <v>3.9199999999999999E-4</v>
      </c>
      <c r="J123" s="23">
        <v>0</v>
      </c>
      <c r="K123" s="23">
        <v>7.9999999999999996E-6</v>
      </c>
    </row>
    <row r="124" spans="1:11" ht="13.4" customHeight="1">
      <c r="A124" t="s">
        <v>60</v>
      </c>
      <c r="B124" t="s">
        <v>318</v>
      </c>
      <c r="C124" s="23">
        <v>5.1E-5</v>
      </c>
      <c r="D124" s="23">
        <v>3.6000000000000001E-5</v>
      </c>
      <c r="E124" s="23">
        <v>8.3999999999999995E-5</v>
      </c>
      <c r="F124" s="23">
        <v>5.1999999999999997E-5</v>
      </c>
      <c r="G124" s="23">
        <v>1.0399999999999999E-4</v>
      </c>
      <c r="H124" s="23">
        <v>2.6999999999999999E-5</v>
      </c>
      <c r="I124" s="23">
        <v>0</v>
      </c>
      <c r="J124" s="23">
        <v>0</v>
      </c>
      <c r="K124" s="23">
        <v>0</v>
      </c>
    </row>
    <row r="125" spans="1:11" ht="13.4" customHeight="1">
      <c r="A125" t="s">
        <v>61</v>
      </c>
      <c r="B125" t="s">
        <v>318</v>
      </c>
      <c r="C125" s="23">
        <v>7.6000000000000004E-5</v>
      </c>
      <c r="D125" s="23">
        <v>6.9999999999999994E-5</v>
      </c>
      <c r="E125" s="23">
        <v>1.0900000000000001E-4</v>
      </c>
      <c r="F125" s="23">
        <v>1.15E-4</v>
      </c>
      <c r="G125" s="23">
        <v>4.3999999999999999E-5</v>
      </c>
      <c r="H125" s="23">
        <v>2.5999999999999998E-5</v>
      </c>
      <c r="I125" s="23">
        <v>0</v>
      </c>
      <c r="J125" s="23">
        <v>0</v>
      </c>
      <c r="K125" s="23">
        <v>0</v>
      </c>
    </row>
    <row r="126" spans="1:11" ht="13.4" customHeight="1">
      <c r="A126" t="s">
        <v>62</v>
      </c>
      <c r="B126" t="s">
        <v>318</v>
      </c>
      <c r="C126" s="23">
        <v>9.5000000000000005E-5</v>
      </c>
      <c r="D126" s="23">
        <v>7.3999999999999996E-5</v>
      </c>
      <c r="E126" s="23">
        <v>1.7899999999999999E-4</v>
      </c>
      <c r="F126" s="23">
        <v>7.4999999999999993E-5</v>
      </c>
      <c r="G126" s="23">
        <v>8.8999999999999995E-5</v>
      </c>
      <c r="H126" s="23">
        <v>5.8E-5</v>
      </c>
      <c r="I126" s="23">
        <v>6.0999999999999999E-5</v>
      </c>
      <c r="J126" s="23">
        <v>4.8999999999999998E-5</v>
      </c>
      <c r="K126" s="23">
        <v>0</v>
      </c>
    </row>
    <row r="127" spans="1:11" ht="13.4" customHeight="1">
      <c r="A127" t="s">
        <v>63</v>
      </c>
      <c r="B127" t="s">
        <v>318</v>
      </c>
      <c r="C127" s="23">
        <v>-3.1000000000000001E-5</v>
      </c>
      <c r="D127" s="23">
        <v>-1.8E-5</v>
      </c>
      <c r="E127" s="23">
        <v>-8.1000000000000004E-5</v>
      </c>
      <c r="F127" s="23">
        <v>-2.3E-5</v>
      </c>
      <c r="G127" s="23">
        <v>0</v>
      </c>
      <c r="H127" s="23">
        <v>0</v>
      </c>
      <c r="I127" s="23">
        <v>-7.6000000000000004E-5</v>
      </c>
      <c r="J127" s="23">
        <v>0</v>
      </c>
      <c r="K127" s="23">
        <v>0</v>
      </c>
    </row>
    <row r="128" spans="1:11" ht="13.4" customHeight="1">
      <c r="A128" t="s">
        <v>64</v>
      </c>
      <c r="B128" t="s">
        <v>318</v>
      </c>
      <c r="C128" s="23">
        <v>3.4600000000000001E-4</v>
      </c>
      <c r="D128" s="23">
        <v>3.88E-4</v>
      </c>
      <c r="E128" s="23">
        <v>4.9600000000000002E-4</v>
      </c>
      <c r="F128" s="23">
        <v>2.8299999999999999E-4</v>
      </c>
      <c r="G128" s="23">
        <v>2.4800000000000001E-4</v>
      </c>
      <c r="H128" s="23">
        <v>1.85E-4</v>
      </c>
      <c r="I128" s="23">
        <v>1.63E-4</v>
      </c>
      <c r="J128" s="23">
        <v>3.5399999999999999E-4</v>
      </c>
      <c r="K128" s="23">
        <v>1.2899999999999999E-4</v>
      </c>
    </row>
    <row r="129" spans="1:11" ht="13.4" customHeight="1">
      <c r="A129" t="s">
        <v>65</v>
      </c>
      <c r="B129" t="s">
        <v>318</v>
      </c>
      <c r="C129" s="23">
        <v>4.8000000000000001E-5</v>
      </c>
      <c r="D129" s="23">
        <v>4.3000000000000002E-5</v>
      </c>
      <c r="E129" s="23">
        <v>3.8000000000000002E-5</v>
      </c>
      <c r="F129" s="23">
        <v>1.5999999999999999E-5</v>
      </c>
      <c r="G129" s="23">
        <v>2.7900000000000001E-4</v>
      </c>
      <c r="H129" s="23">
        <v>3.1999999999999999E-5</v>
      </c>
      <c r="I129" s="23">
        <v>1.2899999999999999E-4</v>
      </c>
      <c r="J129" s="23">
        <v>0</v>
      </c>
      <c r="K129" s="23">
        <v>7.9999999999999996E-6</v>
      </c>
    </row>
    <row r="130" spans="1:11" ht="13.4" customHeight="1">
      <c r="A130" t="s">
        <v>66</v>
      </c>
      <c r="B130" t="s">
        <v>318</v>
      </c>
      <c r="C130" s="23">
        <v>1.85E-4</v>
      </c>
      <c r="D130" s="23">
        <v>1.36E-4</v>
      </c>
      <c r="E130" s="23">
        <v>1.84E-4</v>
      </c>
      <c r="F130" s="23">
        <v>2.1900000000000001E-4</v>
      </c>
      <c r="G130" s="23">
        <v>3.6099999999999999E-4</v>
      </c>
      <c r="H130" s="23">
        <v>1.4999999999999999E-4</v>
      </c>
      <c r="I130" s="23">
        <v>7.9900000000000001E-4</v>
      </c>
      <c r="J130" s="23">
        <v>0</v>
      </c>
      <c r="K130" s="23">
        <v>1.8E-5</v>
      </c>
    </row>
    <row r="131" spans="1:11" ht="13.4" customHeight="1">
      <c r="A131" t="s">
        <v>67</v>
      </c>
      <c r="B131" t="s">
        <v>318</v>
      </c>
      <c r="C131" s="23">
        <v>-2.2900000000000001E-4</v>
      </c>
      <c r="D131" s="23">
        <v>-2.6400000000000002E-4</v>
      </c>
      <c r="E131" s="23">
        <v>-2.4000000000000001E-4</v>
      </c>
      <c r="F131" s="23">
        <v>-2.41E-4</v>
      </c>
      <c r="G131" s="23">
        <v>-2.6699999999999998E-4</v>
      </c>
      <c r="H131" s="23">
        <v>-1.2799999999999999E-4</v>
      </c>
      <c r="I131" s="23">
        <v>-1.9799999999999999E-4</v>
      </c>
      <c r="J131" s="23">
        <v>-2.1100000000000001E-4</v>
      </c>
      <c r="K131" s="23">
        <v>-9.2999999999999997E-5</v>
      </c>
    </row>
    <row r="132" spans="1:11" ht="13.4" customHeight="1">
      <c r="A132" t="s">
        <v>68</v>
      </c>
      <c r="B132" t="s">
        <v>318</v>
      </c>
      <c r="C132" s="23">
        <v>1.2999999999999999E-4</v>
      </c>
      <c r="D132" s="23">
        <v>1.15E-4</v>
      </c>
      <c r="E132" s="23">
        <v>2.0100000000000001E-4</v>
      </c>
      <c r="F132" s="23">
        <v>1.03E-4</v>
      </c>
      <c r="G132" s="23">
        <v>5.8E-5</v>
      </c>
      <c r="H132" s="23">
        <v>3.8000000000000002E-5</v>
      </c>
      <c r="I132" s="23">
        <v>1.0480000000000001E-3</v>
      </c>
      <c r="J132" s="23">
        <v>0</v>
      </c>
      <c r="K132" s="23">
        <v>0</v>
      </c>
    </row>
    <row r="133" spans="1:11" ht="13.4" customHeight="1">
      <c r="A133" t="s">
        <v>69</v>
      </c>
      <c r="B133" t="s">
        <v>318</v>
      </c>
      <c r="C133" s="23">
        <v>-1.1E-4</v>
      </c>
      <c r="D133" s="23">
        <v>-1.07E-4</v>
      </c>
      <c r="E133" s="23">
        <v>-1.8799999999999999E-4</v>
      </c>
      <c r="F133" s="23">
        <v>-7.1000000000000005E-5</v>
      </c>
      <c r="G133" s="23">
        <v>-2.34E-4</v>
      </c>
      <c r="H133" s="23">
        <v>-3.1999999999999999E-5</v>
      </c>
      <c r="I133" s="23">
        <v>-2.0000000000000002E-5</v>
      </c>
      <c r="J133" s="23">
        <v>0</v>
      </c>
      <c r="K133" s="23">
        <v>0</v>
      </c>
    </row>
    <row r="134" spans="1:11" ht="13.4" customHeight="1">
      <c r="A134" t="s">
        <v>70</v>
      </c>
      <c r="B134" t="s">
        <v>318</v>
      </c>
      <c r="C134" s="23">
        <v>-9.2E-5</v>
      </c>
      <c r="D134" s="23">
        <v>-1.03E-4</v>
      </c>
      <c r="E134" s="23">
        <v>-1.3999999999999999E-4</v>
      </c>
      <c r="F134" s="23">
        <v>-6.7999999999999999E-5</v>
      </c>
      <c r="G134" s="23">
        <v>-7.4999999999999993E-5</v>
      </c>
      <c r="H134" s="23">
        <v>-4.5000000000000003E-5</v>
      </c>
      <c r="I134" s="23">
        <v>-5.5000000000000002E-5</v>
      </c>
      <c r="J134" s="23">
        <v>-6.3999999999999997E-5</v>
      </c>
      <c r="K134" s="23">
        <v>-2.5999999999999998E-5</v>
      </c>
    </row>
    <row r="135" spans="1:11" ht="13.4" customHeight="1">
      <c r="A135" t="s">
        <v>71</v>
      </c>
      <c r="B135" t="s">
        <v>318</v>
      </c>
      <c r="C135" s="23">
        <v>1.8100000000000001E-4</v>
      </c>
      <c r="D135" s="23">
        <v>1.15E-4</v>
      </c>
      <c r="E135" s="23">
        <v>2.8299999999999999E-4</v>
      </c>
      <c r="F135" s="23">
        <v>1.9100000000000001E-4</v>
      </c>
      <c r="G135" s="23">
        <v>5.5000000000000002E-5</v>
      </c>
      <c r="H135" s="23">
        <v>2.4800000000000001E-4</v>
      </c>
      <c r="I135" s="23">
        <v>4.3000000000000002E-5</v>
      </c>
      <c r="J135" s="23">
        <v>0</v>
      </c>
      <c r="K135" s="23">
        <v>0</v>
      </c>
    </row>
    <row r="136" spans="1:11" ht="13.4" customHeight="1">
      <c r="A136" t="s">
        <v>72</v>
      </c>
      <c r="B136" t="s">
        <v>318</v>
      </c>
      <c r="C136" s="23">
        <v>2.8600000000000001E-4</v>
      </c>
      <c r="D136" s="23">
        <v>3.5E-4</v>
      </c>
      <c r="E136" s="23">
        <v>5.2300000000000003E-4</v>
      </c>
      <c r="F136" s="23">
        <v>1.34E-4</v>
      </c>
      <c r="G136" s="23">
        <v>1.18E-4</v>
      </c>
      <c r="H136" s="23">
        <v>9.8999999999999994E-5</v>
      </c>
      <c r="I136" s="23">
        <v>1.5200000000000001E-4</v>
      </c>
      <c r="J136" s="23">
        <v>7.7000000000000001E-5</v>
      </c>
      <c r="K136" s="23">
        <v>1.5E-5</v>
      </c>
    </row>
    <row r="137" spans="1:11" ht="13.4" customHeight="1">
      <c r="A137" t="s">
        <v>73</v>
      </c>
      <c r="B137" t="s">
        <v>318</v>
      </c>
      <c r="C137" s="23">
        <v>4.3999999999999999E-5</v>
      </c>
      <c r="D137" s="23">
        <v>1.18E-4</v>
      </c>
      <c r="E137" s="23">
        <v>9.0000000000000002E-6</v>
      </c>
      <c r="F137" s="23">
        <v>1.5E-5</v>
      </c>
      <c r="G137" s="23">
        <v>2.0000000000000002E-5</v>
      </c>
      <c r="H137" s="23">
        <v>0</v>
      </c>
      <c r="I137" s="23">
        <v>0</v>
      </c>
      <c r="J137" s="23">
        <v>0</v>
      </c>
      <c r="K137" s="23">
        <v>0</v>
      </c>
    </row>
    <row r="138" spans="1:11" ht="13.4" customHeight="1">
      <c r="A138" t="s">
        <v>74</v>
      </c>
      <c r="B138" t="s">
        <v>318</v>
      </c>
      <c r="C138" s="23">
        <v>6.9999999999999999E-4</v>
      </c>
      <c r="D138" s="23">
        <v>4.8999999999999998E-4</v>
      </c>
      <c r="E138" s="23">
        <v>6.3199999999999997E-4</v>
      </c>
      <c r="F138" s="23">
        <v>9.7900000000000005E-4</v>
      </c>
      <c r="G138" s="23">
        <v>2.8600000000000001E-4</v>
      </c>
      <c r="H138" s="23">
        <v>1.186E-3</v>
      </c>
      <c r="I138" s="23">
        <v>2.9999999999999997E-4</v>
      </c>
      <c r="J138" s="23">
        <v>7.5500000000000003E-4</v>
      </c>
      <c r="K138" s="23">
        <v>2.6999999999999999E-5</v>
      </c>
    </row>
    <row r="139" spans="1:11" ht="13.4" customHeight="1">
      <c r="A139" t="s">
        <v>75</v>
      </c>
      <c r="B139" t="s">
        <v>318</v>
      </c>
      <c r="C139" s="23">
        <v>2.42E-4</v>
      </c>
      <c r="D139" s="23">
        <v>3.2499999999999999E-4</v>
      </c>
      <c r="E139" s="23">
        <v>3.6900000000000002E-4</v>
      </c>
      <c r="F139" s="23">
        <v>1.4899999999999999E-4</v>
      </c>
      <c r="G139" s="23">
        <v>1.9100000000000001E-4</v>
      </c>
      <c r="H139" s="23">
        <v>7.7000000000000001E-5</v>
      </c>
      <c r="I139" s="23">
        <v>3.4999999999999997E-5</v>
      </c>
      <c r="J139" s="23">
        <v>0</v>
      </c>
      <c r="K139" s="23">
        <v>0</v>
      </c>
    </row>
    <row r="140" spans="1:11" ht="13.4" customHeight="1">
      <c r="A140" t="s">
        <v>76</v>
      </c>
      <c r="B140" t="s">
        <v>318</v>
      </c>
      <c r="C140" s="23">
        <v>3.5100000000000002E-4</v>
      </c>
      <c r="D140" s="23">
        <v>2.9999999999999997E-4</v>
      </c>
      <c r="E140" s="23">
        <v>5.7600000000000001E-4</v>
      </c>
      <c r="F140" s="23">
        <v>3.2000000000000003E-4</v>
      </c>
      <c r="G140" s="23">
        <v>3.88E-4</v>
      </c>
      <c r="H140" s="23">
        <v>2.0599999999999999E-4</v>
      </c>
      <c r="I140" s="23">
        <v>1.36E-4</v>
      </c>
      <c r="J140" s="23">
        <v>2.3699999999999999E-4</v>
      </c>
      <c r="K140" s="23">
        <v>2.6999999999999999E-5</v>
      </c>
    </row>
    <row r="141" spans="1:11" ht="13.4" customHeight="1">
      <c r="A141" t="s">
        <v>77</v>
      </c>
      <c r="B141" t="s">
        <v>318</v>
      </c>
      <c r="C141" s="23">
        <v>6.0000000000000002E-5</v>
      </c>
      <c r="D141" s="23">
        <v>4.6999999999999997E-5</v>
      </c>
      <c r="E141" s="23">
        <v>8.0000000000000007E-5</v>
      </c>
      <c r="F141" s="23">
        <v>7.2000000000000002E-5</v>
      </c>
      <c r="G141" s="23">
        <v>2.4000000000000001E-5</v>
      </c>
      <c r="H141" s="23">
        <v>7.7000000000000001E-5</v>
      </c>
      <c r="I141" s="23">
        <v>0</v>
      </c>
      <c r="J141" s="23">
        <v>0</v>
      </c>
      <c r="K141" s="23">
        <v>0</v>
      </c>
    </row>
    <row r="142" spans="1:11" ht="13.4" customHeight="1">
      <c r="A142" t="s">
        <v>78</v>
      </c>
      <c r="B142" t="s">
        <v>318</v>
      </c>
      <c r="C142" s="23">
        <v>1.4E-5</v>
      </c>
      <c r="D142" s="23">
        <v>1.5E-5</v>
      </c>
      <c r="E142" s="23">
        <v>1.8E-5</v>
      </c>
      <c r="F142" s="23">
        <v>1.2999999999999999E-5</v>
      </c>
      <c r="G142" s="23">
        <v>3.3000000000000003E-5</v>
      </c>
      <c r="H142" s="23">
        <v>5.0000000000000004E-6</v>
      </c>
      <c r="I142" s="23">
        <v>6.9999999999999999E-6</v>
      </c>
      <c r="J142" s="23">
        <v>9.0000000000000002E-6</v>
      </c>
      <c r="K142" s="23">
        <v>3.9999999999999998E-6</v>
      </c>
    </row>
    <row r="143" spans="1:11" ht="13.4" customHeight="1">
      <c r="A143" t="s">
        <v>79</v>
      </c>
      <c r="B143" t="s">
        <v>318</v>
      </c>
      <c r="C143" s="23">
        <v>2.6999999999999999E-5</v>
      </c>
      <c r="D143" s="23">
        <v>2.6999999999999999E-5</v>
      </c>
      <c r="E143" s="23">
        <v>2.5000000000000001E-5</v>
      </c>
      <c r="F143" s="23">
        <v>1.0000000000000001E-5</v>
      </c>
      <c r="G143" s="23">
        <v>2.3E-5</v>
      </c>
      <c r="H143" s="23">
        <v>3.6999999999999998E-5</v>
      </c>
      <c r="I143" s="23">
        <v>2.5000000000000001E-5</v>
      </c>
      <c r="J143" s="23">
        <v>2.24E-4</v>
      </c>
      <c r="K143" s="23">
        <v>0</v>
      </c>
    </row>
    <row r="144" spans="1:11" ht="13.4" customHeight="1">
      <c r="A144" t="s">
        <v>80</v>
      </c>
      <c r="B144" t="s">
        <v>318</v>
      </c>
      <c r="C144" s="23">
        <v>-1.3100000000000001E-4</v>
      </c>
      <c r="D144" s="23">
        <v>-1.44E-4</v>
      </c>
      <c r="E144" s="23">
        <v>-8.5000000000000006E-5</v>
      </c>
      <c r="F144" s="23">
        <v>-1.8200000000000001E-4</v>
      </c>
      <c r="G144" s="23">
        <v>-1.16E-4</v>
      </c>
      <c r="H144" s="23">
        <v>-1.27E-4</v>
      </c>
      <c r="I144" s="23">
        <v>-1.93E-4</v>
      </c>
      <c r="J144" s="23">
        <v>-4.0000000000000003E-5</v>
      </c>
      <c r="K144" s="23">
        <v>-2.5000000000000001E-5</v>
      </c>
    </row>
    <row r="145" spans="1:11" ht="13.4" customHeight="1">
      <c r="A145" t="s">
        <v>81</v>
      </c>
      <c r="B145" t="s">
        <v>318</v>
      </c>
      <c r="C145" s="23">
        <v>-1.2E-5</v>
      </c>
      <c r="D145" s="23">
        <v>-1.2E-5</v>
      </c>
      <c r="E145" s="23">
        <v>-1.5999999999999999E-5</v>
      </c>
      <c r="F145" s="23">
        <v>-1.5E-5</v>
      </c>
      <c r="G145" s="23">
        <v>-1.0000000000000001E-5</v>
      </c>
      <c r="H145" s="23">
        <v>-6.9999999999999999E-6</v>
      </c>
      <c r="I145" s="23">
        <v>-1.5E-5</v>
      </c>
      <c r="J145" s="23">
        <v>-1.1E-5</v>
      </c>
      <c r="K145" s="23">
        <v>-9.9999999999999995E-7</v>
      </c>
    </row>
    <row r="146" spans="1:11" ht="13.4" customHeight="1">
      <c r="A146" t="s">
        <v>82</v>
      </c>
      <c r="B146" t="s">
        <v>318</v>
      </c>
      <c r="C146" s="23">
        <v>5.3999999999999998E-5</v>
      </c>
      <c r="D146" s="23">
        <v>4.8999999999999998E-5</v>
      </c>
      <c r="E146" s="23">
        <v>6.3999999999999997E-5</v>
      </c>
      <c r="F146" s="23">
        <v>6.6000000000000005E-5</v>
      </c>
      <c r="G146" s="23">
        <v>4.6999999999999997E-5</v>
      </c>
      <c r="H146" s="23">
        <v>2.8E-5</v>
      </c>
      <c r="I146" s="23">
        <v>4.6999999999999997E-5</v>
      </c>
      <c r="J146" s="23">
        <v>2.4899999999999998E-4</v>
      </c>
      <c r="K146" s="23">
        <v>1.2E-5</v>
      </c>
    </row>
    <row r="147" spans="1:11" ht="13.4" customHeight="1">
      <c r="A147" t="s">
        <v>83</v>
      </c>
      <c r="B147" t="s">
        <v>318</v>
      </c>
      <c r="C147" s="23">
        <v>3.1500000000000001E-4</v>
      </c>
      <c r="D147" s="23">
        <v>4.2400000000000001E-4</v>
      </c>
      <c r="E147" s="23">
        <v>2.6600000000000001E-4</v>
      </c>
      <c r="F147" s="23">
        <v>2.63E-4</v>
      </c>
      <c r="G147" s="23">
        <v>5.0500000000000002E-4</v>
      </c>
      <c r="H147" s="23">
        <v>2.2100000000000001E-4</v>
      </c>
      <c r="I147" s="23">
        <v>2.4000000000000001E-4</v>
      </c>
      <c r="J147" s="23">
        <v>1.01E-4</v>
      </c>
      <c r="K147" s="23">
        <v>2.1999999999999999E-5</v>
      </c>
    </row>
    <row r="148" spans="1:11" ht="13.4" customHeight="1">
      <c r="A148" t="s">
        <v>84</v>
      </c>
      <c r="B148" t="s">
        <v>318</v>
      </c>
      <c r="C148" s="23">
        <v>1.0529999999999999E-3</v>
      </c>
      <c r="D148" s="23">
        <v>3.9800000000000002E-4</v>
      </c>
      <c r="E148" s="23">
        <v>3.79E-4</v>
      </c>
      <c r="F148" s="23">
        <v>1.3799999999999999E-3</v>
      </c>
      <c r="G148" s="23">
        <v>6.9399999999999996E-4</v>
      </c>
      <c r="H148" s="23">
        <v>3.176E-3</v>
      </c>
      <c r="I148" s="23">
        <v>2.7789999999999998E-3</v>
      </c>
      <c r="J148" s="23">
        <v>1.008E-3</v>
      </c>
      <c r="K148" s="23">
        <v>2.0000000000000002E-5</v>
      </c>
    </row>
    <row r="149" spans="1:11" ht="13.4" customHeight="1">
      <c r="A149" t="s">
        <v>85</v>
      </c>
      <c r="B149" t="s">
        <v>318</v>
      </c>
      <c r="C149" s="23">
        <v>4.6E-5</v>
      </c>
      <c r="D149" s="23">
        <v>4.0000000000000003E-5</v>
      </c>
      <c r="E149" s="23">
        <v>1.9000000000000001E-5</v>
      </c>
      <c r="F149" s="23">
        <v>5.0000000000000002E-5</v>
      </c>
      <c r="G149" s="23">
        <v>0</v>
      </c>
      <c r="H149" s="23">
        <v>0</v>
      </c>
      <c r="I149" s="23">
        <v>0</v>
      </c>
      <c r="J149" s="23">
        <v>1.5590000000000001E-3</v>
      </c>
      <c r="K149" s="23">
        <v>0</v>
      </c>
    </row>
    <row r="150" spans="1:11" ht="13.4" customHeight="1">
      <c r="A150" t="s">
        <v>86</v>
      </c>
      <c r="B150" t="s">
        <v>318</v>
      </c>
      <c r="C150" s="23">
        <v>1.06E-4</v>
      </c>
      <c r="D150" s="23">
        <v>8.2999999999999998E-5</v>
      </c>
      <c r="E150" s="23">
        <v>1.11E-4</v>
      </c>
      <c r="F150" s="23">
        <v>1.4999999999999999E-4</v>
      </c>
      <c r="G150" s="23">
        <v>1.27E-4</v>
      </c>
      <c r="H150" s="23">
        <v>8.7999999999999998E-5</v>
      </c>
      <c r="I150" s="23">
        <v>1.3100000000000001E-4</v>
      </c>
      <c r="J150" s="23">
        <v>1.5100000000000001E-4</v>
      </c>
      <c r="K150" s="23">
        <v>1.2999999999999999E-5</v>
      </c>
    </row>
    <row r="151" spans="1:11" ht="13.4" customHeight="1">
      <c r="A151" t="s">
        <v>87</v>
      </c>
      <c r="B151" t="s">
        <v>318</v>
      </c>
      <c r="C151" s="23">
        <v>-1.1E-5</v>
      </c>
      <c r="D151" s="23">
        <v>-7.9999999999999996E-6</v>
      </c>
      <c r="E151" s="23">
        <v>-1.4E-5</v>
      </c>
      <c r="F151" s="23">
        <v>-1.2999999999999999E-5</v>
      </c>
      <c r="G151" s="23">
        <v>-2.1999999999999999E-5</v>
      </c>
      <c r="H151" s="23">
        <v>-1.0000000000000001E-5</v>
      </c>
      <c r="I151" s="23">
        <v>-3.9999999999999998E-6</v>
      </c>
      <c r="J151" s="23">
        <v>0</v>
      </c>
      <c r="K151" s="23">
        <v>-1.9999999999999999E-6</v>
      </c>
    </row>
    <row r="152" spans="1:11" ht="13.4" customHeight="1">
      <c r="A152" t="s">
        <v>88</v>
      </c>
      <c r="B152" t="s">
        <v>318</v>
      </c>
      <c r="C152" s="23">
        <v>9.2E-5</v>
      </c>
      <c r="D152" s="23">
        <v>7.8999999999999996E-5</v>
      </c>
      <c r="E152" s="23">
        <v>1.18E-4</v>
      </c>
      <c r="F152" s="23">
        <v>1.0399999999999999E-4</v>
      </c>
      <c r="G152" s="23">
        <v>6.3E-5</v>
      </c>
      <c r="H152" s="23">
        <v>9.7E-5</v>
      </c>
      <c r="I152" s="23">
        <v>4.6999999999999997E-5</v>
      </c>
      <c r="J152" s="23">
        <v>0</v>
      </c>
      <c r="K152" s="23">
        <v>9.0000000000000002E-6</v>
      </c>
    </row>
    <row r="153" spans="1:11" ht="13.4" customHeight="1">
      <c r="A153" t="s">
        <v>89</v>
      </c>
      <c r="B153" t="s">
        <v>318</v>
      </c>
      <c r="C153" s="23">
        <v>1.7000000000000001E-4</v>
      </c>
      <c r="D153" s="23">
        <v>8.2999999999999998E-5</v>
      </c>
      <c r="E153" s="23">
        <v>3.6699999999999998E-4</v>
      </c>
      <c r="F153" s="23">
        <v>1.94E-4</v>
      </c>
      <c r="G153" s="23">
        <v>1.4799999999999999E-4</v>
      </c>
      <c r="H153" s="23">
        <v>6.7999999999999999E-5</v>
      </c>
      <c r="I153" s="23">
        <v>3.6000000000000001E-5</v>
      </c>
      <c r="J153" s="23">
        <v>9.2E-5</v>
      </c>
      <c r="K153" s="23">
        <v>5.0000000000000004E-6</v>
      </c>
    </row>
    <row r="154" spans="1:11" ht="13.4" customHeight="1">
      <c r="A154" t="s">
        <v>90</v>
      </c>
      <c r="B154" t="s">
        <v>318</v>
      </c>
      <c r="C154" s="23">
        <v>1.63E-4</v>
      </c>
      <c r="D154" s="23">
        <v>1.15E-4</v>
      </c>
      <c r="E154" s="23">
        <v>6.2000000000000003E-5</v>
      </c>
      <c r="F154" s="23">
        <v>1.12E-4</v>
      </c>
      <c r="G154" s="23">
        <v>6.8300000000000001E-4</v>
      </c>
      <c r="H154" s="23">
        <v>2.7500000000000002E-4</v>
      </c>
      <c r="I154" s="23">
        <v>2.4600000000000002E-4</v>
      </c>
      <c r="J154" s="23">
        <v>4.5300000000000001E-4</v>
      </c>
      <c r="K154" s="23">
        <v>5.3000000000000001E-5</v>
      </c>
    </row>
    <row r="155" spans="1:11" ht="13.4" customHeight="1">
      <c r="A155" t="s">
        <v>91</v>
      </c>
      <c r="B155" t="s">
        <v>318</v>
      </c>
      <c r="C155" s="23">
        <v>1.2E-4</v>
      </c>
      <c r="D155" s="23">
        <v>1.47E-4</v>
      </c>
      <c r="E155" s="23">
        <v>1.3200000000000001E-4</v>
      </c>
      <c r="F155" s="23">
        <v>1.15E-4</v>
      </c>
      <c r="G155" s="23">
        <v>6.9999999999999994E-5</v>
      </c>
      <c r="H155" s="23">
        <v>1.08E-4</v>
      </c>
      <c r="I155" s="23">
        <v>0</v>
      </c>
      <c r="J155" s="23">
        <v>0</v>
      </c>
      <c r="K155" s="23">
        <v>0</v>
      </c>
    </row>
    <row r="156" spans="1:11" ht="13.4" customHeight="1">
      <c r="A156" t="s">
        <v>92</v>
      </c>
      <c r="B156" t="s">
        <v>318</v>
      </c>
      <c r="C156" s="23">
        <v>2.5300000000000002E-4</v>
      </c>
      <c r="D156" s="23">
        <v>1.8799999999999999E-4</v>
      </c>
      <c r="E156" s="23">
        <v>2.0599999999999999E-4</v>
      </c>
      <c r="F156" s="23">
        <v>5.0600000000000005E-4</v>
      </c>
      <c r="G156" s="23">
        <v>1.76E-4</v>
      </c>
      <c r="H156" s="23">
        <v>1.0900000000000001E-4</v>
      </c>
      <c r="I156" s="23">
        <v>2.5999999999999998E-5</v>
      </c>
      <c r="J156" s="23">
        <v>1.304E-3</v>
      </c>
      <c r="K156" s="23">
        <v>2.7300000000000002E-4</v>
      </c>
    </row>
    <row r="157" spans="1:11" ht="13.4" customHeight="1">
      <c r="A157" t="s">
        <v>93</v>
      </c>
      <c r="B157" t="s">
        <v>318</v>
      </c>
      <c r="C157" s="23">
        <v>9.0799999999999995E-4</v>
      </c>
      <c r="D157" s="23">
        <v>1.4970000000000001E-3</v>
      </c>
      <c r="E157" s="23">
        <v>8.1599999999999999E-4</v>
      </c>
      <c r="F157" s="23">
        <v>5.53E-4</v>
      </c>
      <c r="G157" s="23">
        <v>9.990000000000001E-4</v>
      </c>
      <c r="H157" s="23">
        <v>3.3599999999999998E-4</v>
      </c>
      <c r="I157" s="23">
        <v>1.5799999999999999E-4</v>
      </c>
      <c r="J157" s="23">
        <v>3.3599999999999998E-4</v>
      </c>
      <c r="K157" s="23">
        <v>9.5600000000000004E-4</v>
      </c>
    </row>
    <row r="158" spans="1:11" ht="13.4" customHeight="1">
      <c r="A158" t="s">
        <v>94</v>
      </c>
      <c r="B158" t="s">
        <v>318</v>
      </c>
      <c r="C158" s="23">
        <v>1.55E-4</v>
      </c>
      <c r="D158" s="23">
        <v>1.8900000000000001E-4</v>
      </c>
      <c r="E158" s="23">
        <v>1.9599999999999999E-4</v>
      </c>
      <c r="F158" s="23">
        <v>1.3100000000000001E-4</v>
      </c>
      <c r="G158" s="23">
        <v>1.13E-4</v>
      </c>
      <c r="H158" s="23">
        <v>8.0000000000000007E-5</v>
      </c>
      <c r="I158" s="23">
        <v>3.4E-5</v>
      </c>
      <c r="J158" s="23">
        <v>3.0600000000000001E-4</v>
      </c>
      <c r="K158" s="23">
        <v>1.0000000000000001E-5</v>
      </c>
    </row>
    <row r="159" spans="1:11" ht="13.4" customHeight="1">
      <c r="A159" t="s">
        <v>95</v>
      </c>
      <c r="B159" t="s">
        <v>318</v>
      </c>
      <c r="C159" s="23">
        <v>-8.5000000000000006E-5</v>
      </c>
      <c r="D159" s="23">
        <v>-1.17E-4</v>
      </c>
      <c r="E159" s="23">
        <v>-6.6000000000000005E-5</v>
      </c>
      <c r="F159" s="23">
        <v>-4.5000000000000003E-5</v>
      </c>
      <c r="G159" s="23">
        <v>-2.72E-4</v>
      </c>
      <c r="H159" s="23">
        <v>-5.0000000000000002E-5</v>
      </c>
      <c r="I159" s="23">
        <v>0</v>
      </c>
      <c r="J159" s="23">
        <v>0</v>
      </c>
      <c r="K159" s="23">
        <v>-1.0000000000000001E-5</v>
      </c>
    </row>
    <row r="160" spans="1:11" ht="13.4" customHeight="1">
      <c r="A160" t="s">
        <v>96</v>
      </c>
      <c r="B160" t="s">
        <v>318</v>
      </c>
      <c r="C160" s="23">
        <v>6.6699999999999995E-4</v>
      </c>
      <c r="D160" s="23">
        <v>6.4999999999999997E-4</v>
      </c>
      <c r="E160" s="23">
        <v>5.4199999999999995E-4</v>
      </c>
      <c r="F160" s="23">
        <v>7.8100000000000001E-4</v>
      </c>
      <c r="G160" s="23">
        <v>4.9799999999999996E-4</v>
      </c>
      <c r="H160" s="23">
        <v>9.6900000000000003E-4</v>
      </c>
      <c r="I160" s="23">
        <v>3.4200000000000002E-4</v>
      </c>
      <c r="J160" s="23">
        <v>3.3500000000000001E-4</v>
      </c>
      <c r="K160" s="23">
        <v>3.1000000000000001E-5</v>
      </c>
    </row>
    <row r="161" spans="1:11" ht="13.4" customHeight="1">
      <c r="A161" t="s">
        <v>97</v>
      </c>
      <c r="B161" t="s">
        <v>318</v>
      </c>
      <c r="C161" s="23">
        <v>-1.75E-4</v>
      </c>
      <c r="D161" s="23">
        <v>-1.4799999999999999E-4</v>
      </c>
      <c r="E161" s="23">
        <v>-2.4699999999999999E-4</v>
      </c>
      <c r="F161" s="23">
        <v>-2.04E-4</v>
      </c>
      <c r="G161" s="23">
        <v>-1.6100000000000001E-4</v>
      </c>
      <c r="H161" s="23">
        <v>-1.1900000000000001E-4</v>
      </c>
      <c r="I161" s="23">
        <v>-1.0900000000000001E-4</v>
      </c>
      <c r="J161" s="23">
        <v>-1.3899999999999999E-4</v>
      </c>
      <c r="K161" s="23">
        <v>-2.5999999999999998E-5</v>
      </c>
    </row>
    <row r="162" spans="1:11" ht="13.4" customHeight="1">
      <c r="A162" t="s">
        <v>98</v>
      </c>
      <c r="B162" t="s">
        <v>318</v>
      </c>
      <c r="C162" s="23">
        <v>3.0800000000000001E-4</v>
      </c>
      <c r="D162" s="23">
        <v>2.2100000000000001E-4</v>
      </c>
      <c r="E162" s="23">
        <v>4.5300000000000001E-4</v>
      </c>
      <c r="F162" s="23">
        <v>2.43E-4</v>
      </c>
      <c r="G162" s="23">
        <v>2.5999999999999998E-4</v>
      </c>
      <c r="H162" s="23">
        <v>3.7199999999999999E-4</v>
      </c>
      <c r="I162" s="23">
        <v>1.56E-4</v>
      </c>
      <c r="J162" s="23">
        <v>0</v>
      </c>
      <c r="K162" s="23">
        <v>6.0599999999999998E-4</v>
      </c>
    </row>
    <row r="163" spans="1:11" ht="13.4" customHeight="1">
      <c r="A163" t="s">
        <v>99</v>
      </c>
      <c r="B163" t="s">
        <v>317</v>
      </c>
      <c r="C163" s="23">
        <v>-1.8900000000000001E-4</v>
      </c>
      <c r="D163" s="23">
        <v>-1.2799999999999999E-4</v>
      </c>
      <c r="E163" s="23">
        <v>-1.8000000000000001E-4</v>
      </c>
      <c r="F163" s="23">
        <v>-3.0299999999999999E-4</v>
      </c>
      <c r="G163" s="23">
        <v>-1.8699999999999999E-4</v>
      </c>
      <c r="H163" s="23">
        <v>-1.65E-4</v>
      </c>
      <c r="I163" s="23">
        <v>-5.2899999999999996E-4</v>
      </c>
      <c r="J163" s="23">
        <v>-2.7700000000000001E-4</v>
      </c>
      <c r="K163" s="23">
        <v>-6.4999999999999994E-5</v>
      </c>
    </row>
    <row r="164" spans="1:11" ht="13.4" customHeight="1">
      <c r="A164" t="s">
        <v>100</v>
      </c>
      <c r="B164" t="s">
        <v>317</v>
      </c>
      <c r="C164" s="23">
        <v>-6.3E-5</v>
      </c>
      <c r="D164" s="23">
        <v>-5.1999999999999997E-5</v>
      </c>
      <c r="E164" s="23">
        <v>-7.3999999999999996E-5</v>
      </c>
      <c r="F164" s="23">
        <v>-7.7999999999999999E-5</v>
      </c>
      <c r="G164" s="23">
        <v>-1.02E-4</v>
      </c>
      <c r="H164" s="23">
        <v>-3.4999999999999997E-5</v>
      </c>
      <c r="I164" s="23">
        <v>-6.2000000000000003E-5</v>
      </c>
      <c r="J164" s="23">
        <v>-6.0999999999999999E-5</v>
      </c>
      <c r="K164" s="23">
        <v>-5.3000000000000001E-5</v>
      </c>
    </row>
    <row r="165" spans="1:11" ht="13.4" customHeight="1">
      <c r="A165" t="s">
        <v>101</v>
      </c>
      <c r="B165" t="s">
        <v>317</v>
      </c>
      <c r="C165" s="23">
        <v>3.1999999999999999E-5</v>
      </c>
      <c r="D165" s="23">
        <v>1.8E-5</v>
      </c>
      <c r="E165" s="23">
        <v>4.3999999999999999E-5</v>
      </c>
      <c r="F165" s="23">
        <v>2.8E-5</v>
      </c>
      <c r="G165" s="23">
        <v>4.1E-5</v>
      </c>
      <c r="H165" s="23">
        <v>4.6999999999999997E-5</v>
      </c>
      <c r="I165" s="23">
        <v>2.8E-5</v>
      </c>
      <c r="J165" s="23">
        <v>2.6999999999999999E-5</v>
      </c>
      <c r="K165" s="23">
        <v>2.0999999999999999E-5</v>
      </c>
    </row>
    <row r="166" spans="1:11" ht="13.4" customHeight="1">
      <c r="A166" t="s">
        <v>102</v>
      </c>
      <c r="B166" t="s">
        <v>317</v>
      </c>
      <c r="C166" s="23">
        <v>-9.5E-4</v>
      </c>
      <c r="D166" s="23">
        <v>-8.4500000000000005E-4</v>
      </c>
      <c r="E166" s="23">
        <v>-1.052E-3</v>
      </c>
      <c r="F166" s="23">
        <v>-9.5799999999999998E-4</v>
      </c>
      <c r="G166" s="23">
        <v>-1.457E-3</v>
      </c>
      <c r="H166" s="23">
        <v>-8.3000000000000001E-4</v>
      </c>
      <c r="I166" s="23">
        <v>-9.68E-4</v>
      </c>
      <c r="J166" s="23">
        <v>-2.6499999999999999E-4</v>
      </c>
      <c r="K166" s="23">
        <v>-1.2600000000000001E-3</v>
      </c>
    </row>
    <row r="167" spans="1:11" ht="13.4" customHeight="1">
      <c r="A167" t="s">
        <v>103</v>
      </c>
      <c r="B167" t="s">
        <v>317</v>
      </c>
      <c r="C167" s="23">
        <v>1.2899999999999999E-4</v>
      </c>
      <c r="D167" s="23">
        <v>1.22E-4</v>
      </c>
      <c r="E167" s="23">
        <v>1.3300000000000001E-4</v>
      </c>
      <c r="F167" s="23">
        <v>1.5300000000000001E-4</v>
      </c>
      <c r="G167" s="23">
        <v>2.1100000000000001E-4</v>
      </c>
      <c r="H167" s="23">
        <v>9.2E-5</v>
      </c>
      <c r="I167" s="23">
        <v>8.7999999999999998E-5</v>
      </c>
      <c r="J167" s="23">
        <v>7.1000000000000005E-5</v>
      </c>
      <c r="K167" s="23">
        <v>7.4999999999999993E-5</v>
      </c>
    </row>
    <row r="168" spans="1:11" ht="13.4" customHeight="1">
      <c r="A168" t="s">
        <v>104</v>
      </c>
      <c r="B168" t="s">
        <v>316</v>
      </c>
      <c r="C168" s="23">
        <v>-2.748E-3</v>
      </c>
      <c r="D168" s="23">
        <v>-3.1819999999999999E-3</v>
      </c>
      <c r="E168" s="23">
        <v>-3.284E-3</v>
      </c>
      <c r="F168" s="23">
        <v>-2.4599999999999999E-3</v>
      </c>
      <c r="G168" s="23">
        <v>-2.264E-3</v>
      </c>
      <c r="H168" s="23">
        <v>-1.5449999999999999E-3</v>
      </c>
      <c r="I168" s="23">
        <v>-2.9320000000000001E-3</v>
      </c>
      <c r="J168" s="23">
        <v>-1.4220000000000001E-3</v>
      </c>
      <c r="K168" s="23">
        <v>-3.215E-3</v>
      </c>
    </row>
    <row r="169" spans="1:11" ht="13.4" customHeight="1">
      <c r="A169" t="s">
        <v>105</v>
      </c>
      <c r="B169" t="s">
        <v>316</v>
      </c>
      <c r="C169" s="23">
        <v>-2.2880000000000001E-3</v>
      </c>
      <c r="D169" s="23">
        <v>-2.562E-3</v>
      </c>
      <c r="E169" s="23">
        <v>-2.6050000000000001E-3</v>
      </c>
      <c r="F169" s="23">
        <v>-2.2079999999999999E-3</v>
      </c>
      <c r="G169" s="23">
        <v>-2.225E-3</v>
      </c>
      <c r="H169" s="23">
        <v>-1.266E-3</v>
      </c>
      <c r="I169" s="23">
        <v>-1.6169999999999999E-3</v>
      </c>
      <c r="J169" s="23">
        <v>-1.792E-3</v>
      </c>
      <c r="K169" s="23">
        <v>-3.6280000000000001E-3</v>
      </c>
    </row>
    <row r="170" spans="1:11" ht="13.4" customHeight="1">
      <c r="A170" t="s">
        <v>106</v>
      </c>
      <c r="B170" t="s">
        <v>316</v>
      </c>
      <c r="C170" s="23">
        <v>-4.7689999999999998E-3</v>
      </c>
      <c r="D170" s="23">
        <v>-4.7000000000000002E-3</v>
      </c>
      <c r="E170" s="23">
        <v>-4.8469999999999997E-3</v>
      </c>
      <c r="F170" s="23">
        <v>-5.0140000000000002E-3</v>
      </c>
      <c r="G170" s="23">
        <v>-4.5180000000000003E-3</v>
      </c>
      <c r="H170" s="23">
        <v>-5.1139999999999996E-3</v>
      </c>
      <c r="I170" s="23">
        <v>-3.323E-3</v>
      </c>
      <c r="J170" s="23">
        <v>-4.7689999999999998E-3</v>
      </c>
      <c r="K170" s="23">
        <v>-1.8860000000000001E-3</v>
      </c>
    </row>
    <row r="171" spans="1:11" ht="13.4" customHeight="1">
      <c r="A171" t="s">
        <v>107</v>
      </c>
      <c r="B171" t="s">
        <v>316</v>
      </c>
      <c r="C171" s="23">
        <v>6.9890000000000004E-3</v>
      </c>
      <c r="D171" s="23">
        <v>6.9519999999999998E-3</v>
      </c>
      <c r="E171" s="23">
        <v>7.4790000000000004E-3</v>
      </c>
      <c r="F171" s="23">
        <v>7.4099999999999999E-3</v>
      </c>
      <c r="G171" s="23">
        <v>7.7070000000000003E-3</v>
      </c>
      <c r="H171" s="23">
        <v>5.2550000000000001E-3</v>
      </c>
      <c r="I171" s="23">
        <v>7.4289999999999998E-3</v>
      </c>
      <c r="J171" s="23">
        <v>7.5989999999999999E-3</v>
      </c>
      <c r="K171" s="23">
        <v>8.1099999999999992E-3</v>
      </c>
    </row>
    <row r="172" spans="1:11" ht="13.4" customHeight="1">
      <c r="A172" t="s">
        <v>108</v>
      </c>
      <c r="B172" t="s">
        <v>315</v>
      </c>
      <c r="C172" s="23">
        <v>8.9300000000000002E-4</v>
      </c>
      <c r="D172" s="23">
        <v>8.92E-4</v>
      </c>
      <c r="E172" s="23">
        <v>1.011E-3</v>
      </c>
      <c r="F172" s="23">
        <v>8.83E-4</v>
      </c>
      <c r="G172" s="23">
        <v>1.0269999999999999E-3</v>
      </c>
      <c r="H172" s="23">
        <v>6.9899999999999997E-4</v>
      </c>
      <c r="I172" s="23">
        <v>1.026E-3</v>
      </c>
      <c r="J172" s="23">
        <v>7.8700000000000005E-4</v>
      </c>
      <c r="K172" s="23">
        <v>6.4400000000000004E-4</v>
      </c>
    </row>
    <row r="173" spans="1:11" ht="13.4" customHeight="1">
      <c r="A173" t="s">
        <v>109</v>
      </c>
      <c r="B173" t="s">
        <v>314</v>
      </c>
      <c r="C173" s="23">
        <v>-1.1441E-2</v>
      </c>
      <c r="D173" s="23">
        <v>-1.2052E-2</v>
      </c>
      <c r="E173" s="23">
        <v>-1.2831E-2</v>
      </c>
      <c r="F173" s="23">
        <v>-1.1233E-2</v>
      </c>
      <c r="G173" s="23">
        <v>-1.3226999999999999E-2</v>
      </c>
      <c r="H173" s="23">
        <v>-7.8270000000000006E-3</v>
      </c>
      <c r="I173" s="23">
        <v>-1.2578000000000001E-2</v>
      </c>
      <c r="J173" s="23">
        <v>-9.0740000000000005E-3</v>
      </c>
      <c r="K173" s="23">
        <v>-9.8250000000000004E-3</v>
      </c>
    </row>
    <row r="174" spans="1:11" ht="13.4" customHeight="1">
      <c r="A174" t="s">
        <v>110</v>
      </c>
      <c r="B174" t="s">
        <v>313</v>
      </c>
      <c r="C174" s="23">
        <v>1.6689999999999999E-3</v>
      </c>
      <c r="D174" s="23">
        <v>1.751E-3</v>
      </c>
      <c r="E174" s="23">
        <v>1.2930000000000001E-3</v>
      </c>
      <c r="F174" s="23">
        <v>2.1389999999999998E-3</v>
      </c>
      <c r="G174" s="23">
        <v>1.9550000000000001E-3</v>
      </c>
      <c r="H174" s="23">
        <v>1.1869999999999999E-3</v>
      </c>
      <c r="I174" s="23">
        <v>2.5200000000000001E-3</v>
      </c>
      <c r="J174" s="23">
        <v>3.9060000000000002E-3</v>
      </c>
      <c r="K174" s="23">
        <v>1.041E-3</v>
      </c>
    </row>
    <row r="175" spans="1:11" ht="13.4" customHeight="1">
      <c r="A175" t="s">
        <v>111</v>
      </c>
      <c r="B175" t="s">
        <v>313</v>
      </c>
      <c r="C175" s="23">
        <v>-3.2599999999999999E-3</v>
      </c>
      <c r="D175" s="23">
        <v>-3.6350000000000002E-3</v>
      </c>
      <c r="E175" s="23">
        <v>-3.0469999999999998E-3</v>
      </c>
      <c r="F175" s="23">
        <v>-3.5349999999999999E-3</v>
      </c>
      <c r="G175" s="23">
        <v>-3.836E-3</v>
      </c>
      <c r="H175" s="23">
        <v>-2.287E-3</v>
      </c>
      <c r="I175" s="23">
        <v>-3.2959999999999999E-3</v>
      </c>
      <c r="J175" s="23">
        <v>-3.1099999999999999E-3</v>
      </c>
      <c r="K175" s="23">
        <v>-2.928E-3</v>
      </c>
    </row>
    <row r="176" spans="1:11" ht="13.4" customHeight="1">
      <c r="A176" t="s">
        <v>112</v>
      </c>
      <c r="B176" t="s">
        <v>312</v>
      </c>
      <c r="C176" s="23">
        <v>8.2600000000000002E-4</v>
      </c>
      <c r="D176" s="23">
        <v>8.0099999999999995E-4</v>
      </c>
      <c r="E176" s="23">
        <v>8.5800000000000004E-4</v>
      </c>
      <c r="F176" s="23">
        <v>9.1500000000000001E-4</v>
      </c>
      <c r="G176" s="23">
        <v>9.7999999999999997E-4</v>
      </c>
      <c r="H176" s="23">
        <v>7.0399999999999998E-4</v>
      </c>
      <c r="I176" s="23">
        <v>1E-3</v>
      </c>
      <c r="J176" s="23">
        <v>6.1300000000000005E-4</v>
      </c>
      <c r="K176" s="23">
        <v>4.66E-4</v>
      </c>
    </row>
    <row r="177" spans="1:11" ht="13.4" customHeight="1">
      <c r="A177" t="s">
        <v>113</v>
      </c>
      <c r="B177" t="s">
        <v>312</v>
      </c>
      <c r="C177" s="23">
        <v>8.8400000000000002E-4</v>
      </c>
      <c r="D177" s="23">
        <v>9.0300000000000005E-4</v>
      </c>
      <c r="E177" s="23">
        <v>6.78E-4</v>
      </c>
      <c r="F177" s="23">
        <v>9.5500000000000001E-4</v>
      </c>
      <c r="G177" s="23">
        <v>2.5999999999999998E-4</v>
      </c>
      <c r="H177" s="23">
        <v>1.537E-3</v>
      </c>
      <c r="I177" s="23">
        <v>1.9699999999999999E-4</v>
      </c>
      <c r="J177" s="23">
        <v>2.2000000000000001E-4</v>
      </c>
      <c r="K177" s="23">
        <v>1.5300000000000001E-4</v>
      </c>
    </row>
    <row r="178" spans="1:11" ht="13.4" customHeight="1">
      <c r="A178" t="s">
        <v>114</v>
      </c>
      <c r="B178" t="s">
        <v>312</v>
      </c>
      <c r="C178" s="23">
        <v>6.6000000000000005E-5</v>
      </c>
      <c r="D178" s="23">
        <v>5.8999999999999998E-5</v>
      </c>
      <c r="E178" s="23">
        <v>4.6E-5</v>
      </c>
      <c r="F178" s="23">
        <v>7.8999999999999996E-5</v>
      </c>
      <c r="G178" s="23">
        <v>9.2E-5</v>
      </c>
      <c r="H178" s="23">
        <v>6.8999999999999997E-5</v>
      </c>
      <c r="I178" s="23">
        <v>2.1599999999999999E-4</v>
      </c>
      <c r="J178" s="23">
        <v>1.35E-4</v>
      </c>
      <c r="K178" s="23">
        <v>9.0000000000000002E-6</v>
      </c>
    </row>
    <row r="179" spans="1:11" ht="13.4" customHeight="1">
      <c r="A179" t="s">
        <v>115</v>
      </c>
      <c r="B179" t="s">
        <v>312</v>
      </c>
      <c r="C179" s="23">
        <v>-3.57E-4</v>
      </c>
      <c r="D179" s="23">
        <v>-4.4999999999999999E-4</v>
      </c>
      <c r="E179" s="23">
        <v>-2.6800000000000001E-4</v>
      </c>
      <c r="F179" s="23">
        <v>-4.2000000000000002E-4</v>
      </c>
      <c r="G179" s="23">
        <v>-2.7999999999999998E-4</v>
      </c>
      <c r="H179" s="23">
        <v>-2.8499999999999999E-4</v>
      </c>
      <c r="I179" s="23">
        <v>-1.4899999999999999E-4</v>
      </c>
      <c r="J179" s="23">
        <v>-5.6700000000000001E-4</v>
      </c>
      <c r="K179" s="23">
        <v>-1.11E-4</v>
      </c>
    </row>
    <row r="180" spans="1:11" ht="13.4" customHeight="1">
      <c r="A180" t="s">
        <v>116</v>
      </c>
      <c r="B180" t="s">
        <v>312</v>
      </c>
      <c r="C180" s="23">
        <v>2.0599999999999999E-4</v>
      </c>
      <c r="D180" s="23">
        <v>2.2499999999999999E-4</v>
      </c>
      <c r="E180" s="23">
        <v>2.6899999999999998E-4</v>
      </c>
      <c r="F180" s="23">
        <v>1.85E-4</v>
      </c>
      <c r="G180" s="23">
        <v>1.7799999999999999E-4</v>
      </c>
      <c r="H180" s="23">
        <v>1.1900000000000001E-4</v>
      </c>
      <c r="I180" s="23">
        <v>2.0900000000000001E-4</v>
      </c>
      <c r="J180" s="23">
        <v>8.8999999999999995E-5</v>
      </c>
      <c r="K180" s="23">
        <v>1.26E-4</v>
      </c>
    </row>
    <row r="181" spans="1:11" ht="13.4" customHeight="1">
      <c r="A181" t="s">
        <v>117</v>
      </c>
      <c r="B181" t="s">
        <v>312</v>
      </c>
      <c r="C181" s="23">
        <v>1.9900000000000001E-4</v>
      </c>
      <c r="D181" s="23">
        <v>2.23E-4</v>
      </c>
      <c r="E181" s="23">
        <v>2.12E-4</v>
      </c>
      <c r="F181" s="23">
        <v>2.1800000000000001E-4</v>
      </c>
      <c r="G181" s="23">
        <v>1.4899999999999999E-4</v>
      </c>
      <c r="H181" s="23">
        <v>1.47E-4</v>
      </c>
      <c r="I181" s="23">
        <v>1.18E-4</v>
      </c>
      <c r="J181" s="23">
        <v>1.6000000000000001E-4</v>
      </c>
      <c r="K181" s="23">
        <v>7.6000000000000004E-5</v>
      </c>
    </row>
    <row r="182" spans="1:11" ht="13.4" customHeight="1">
      <c r="A182" t="s">
        <v>118</v>
      </c>
      <c r="B182" t="s">
        <v>311</v>
      </c>
      <c r="C182" s="23">
        <v>1.36E-4</v>
      </c>
      <c r="D182" s="23">
        <v>2.22E-4</v>
      </c>
      <c r="E182" s="23">
        <v>1.47E-4</v>
      </c>
      <c r="F182" s="23">
        <v>6.4999999999999994E-5</v>
      </c>
      <c r="G182" s="23">
        <v>7.1000000000000005E-5</v>
      </c>
      <c r="H182" s="23">
        <v>4.0000000000000003E-5</v>
      </c>
      <c r="I182" s="23">
        <v>1.8699999999999999E-4</v>
      </c>
      <c r="J182" s="23">
        <v>1.5E-5</v>
      </c>
      <c r="K182" s="23">
        <v>2.4699999999999999E-4</v>
      </c>
    </row>
    <row r="183" spans="1:11" ht="13.4" customHeight="1">
      <c r="A183" t="s">
        <v>119</v>
      </c>
      <c r="B183" t="s">
        <v>311</v>
      </c>
      <c r="C183" s="23">
        <v>-1.13E-4</v>
      </c>
      <c r="D183" s="23">
        <v>-1.74E-4</v>
      </c>
      <c r="E183" s="23">
        <v>-1.15E-4</v>
      </c>
      <c r="F183" s="23">
        <v>-8.8999999999999995E-5</v>
      </c>
      <c r="G183" s="23">
        <v>-1.01E-4</v>
      </c>
      <c r="H183" s="23">
        <v>-3.0000000000000001E-5</v>
      </c>
      <c r="I183" s="23">
        <v>-6.7999999999999999E-5</v>
      </c>
      <c r="J183" s="23">
        <v>-5.5999999999999999E-5</v>
      </c>
      <c r="K183" s="23">
        <v>-4.1999999999999998E-5</v>
      </c>
    </row>
    <row r="184" spans="1:11" ht="13.4" customHeight="1">
      <c r="A184" t="s">
        <v>120</v>
      </c>
      <c r="B184" t="s">
        <v>311</v>
      </c>
      <c r="C184" s="23">
        <v>-1.54E-4</v>
      </c>
      <c r="D184" s="23">
        <v>-2.61E-4</v>
      </c>
      <c r="E184" s="23">
        <v>-1.0900000000000001E-4</v>
      </c>
      <c r="F184" s="23">
        <v>-8.3999999999999995E-5</v>
      </c>
      <c r="G184" s="23">
        <v>-1.2E-4</v>
      </c>
      <c r="H184" s="23">
        <v>-9.1000000000000003E-5</v>
      </c>
      <c r="I184" s="23">
        <v>-2.42E-4</v>
      </c>
      <c r="J184" s="23">
        <v>-8.0000000000000007E-5</v>
      </c>
      <c r="K184" s="23">
        <v>-1.6699999999999999E-4</v>
      </c>
    </row>
    <row r="185" spans="1:11" ht="13.4" customHeight="1">
      <c r="A185" t="s">
        <v>121</v>
      </c>
      <c r="B185" t="s">
        <v>311</v>
      </c>
      <c r="C185" s="23">
        <v>2.4800000000000001E-4</v>
      </c>
      <c r="D185" s="23">
        <v>3.8499999999999998E-4</v>
      </c>
      <c r="E185" s="23">
        <v>2.5799999999999998E-4</v>
      </c>
      <c r="F185" s="23">
        <v>1.47E-4</v>
      </c>
      <c r="G185" s="23">
        <v>1.9000000000000001E-4</v>
      </c>
      <c r="H185" s="23">
        <v>9.8999999999999994E-5</v>
      </c>
      <c r="I185" s="23">
        <v>2.5500000000000002E-4</v>
      </c>
      <c r="J185" s="23">
        <v>2.5000000000000001E-5</v>
      </c>
      <c r="K185" s="23">
        <v>3.1599999999999998E-4</v>
      </c>
    </row>
    <row r="186" spans="1:11" ht="13.4" customHeight="1">
      <c r="A186" t="s">
        <v>122</v>
      </c>
      <c r="B186" t="s">
        <v>311</v>
      </c>
      <c r="C186" s="23">
        <v>-1.0989999999999999E-3</v>
      </c>
      <c r="D186" s="23">
        <v>-1.2819999999999999E-3</v>
      </c>
      <c r="E186" s="23">
        <v>-1.714E-3</v>
      </c>
      <c r="F186" s="23">
        <v>-5.8100000000000003E-4</v>
      </c>
      <c r="G186" s="23">
        <v>-1.0020000000000001E-3</v>
      </c>
      <c r="H186" s="23">
        <v>-4.1399999999999998E-4</v>
      </c>
      <c r="I186" s="23">
        <v>-1.56E-3</v>
      </c>
      <c r="J186" s="23">
        <v>-1.8599999999999999E-4</v>
      </c>
      <c r="K186" s="23">
        <v>-1.4239999999999999E-3</v>
      </c>
    </row>
    <row r="187" spans="1:11" ht="13.4" customHeight="1">
      <c r="A187" t="s">
        <v>123</v>
      </c>
      <c r="B187" t="s">
        <v>311</v>
      </c>
      <c r="C187" s="23">
        <v>-2.9E-5</v>
      </c>
      <c r="D187" s="23">
        <v>-1.9000000000000001E-5</v>
      </c>
      <c r="E187" s="23">
        <v>-3.3000000000000003E-5</v>
      </c>
      <c r="F187" s="23">
        <v>-2.5000000000000001E-5</v>
      </c>
      <c r="G187" s="23">
        <v>-2.8E-5</v>
      </c>
      <c r="H187" s="23">
        <v>-1.4E-5</v>
      </c>
      <c r="I187" s="23">
        <v>-1.2799999999999999E-4</v>
      </c>
      <c r="J187" s="23">
        <v>-1.5999999999999999E-5</v>
      </c>
      <c r="K187" s="23">
        <v>-2.42E-4</v>
      </c>
    </row>
    <row r="188" spans="1:11" ht="13.4" customHeight="1">
      <c r="A188" t="s">
        <v>124</v>
      </c>
      <c r="B188" t="s">
        <v>310</v>
      </c>
      <c r="C188" s="23">
        <v>1.7739000000000001E-2</v>
      </c>
      <c r="D188" s="23">
        <v>2.3605000000000001E-2</v>
      </c>
      <c r="E188" s="23">
        <v>2.2879E-2</v>
      </c>
      <c r="F188" s="23">
        <v>1.1231E-2</v>
      </c>
      <c r="G188" s="23">
        <v>1.7486000000000002E-2</v>
      </c>
      <c r="H188" s="23">
        <v>8.6210000000000002E-3</v>
      </c>
      <c r="I188" s="23">
        <v>1.2158E-2</v>
      </c>
      <c r="J188" s="23">
        <v>5.7949999999999998E-3</v>
      </c>
      <c r="K188" s="23">
        <v>5.3930000000000002E-3</v>
      </c>
    </row>
    <row r="189" spans="1:11" ht="13.4" customHeight="1">
      <c r="A189" t="s">
        <v>125</v>
      </c>
      <c r="B189" t="s">
        <v>310</v>
      </c>
      <c r="C189" s="23">
        <v>-9.2199999999999997E-4</v>
      </c>
      <c r="D189" s="23">
        <v>-1.122E-3</v>
      </c>
      <c r="E189" s="23">
        <v>-1.0529999999999999E-3</v>
      </c>
      <c r="F189" s="23">
        <v>-9.1E-4</v>
      </c>
      <c r="G189" s="23">
        <v>-8.25E-4</v>
      </c>
      <c r="H189" s="23">
        <v>-4.73E-4</v>
      </c>
      <c r="I189" s="23">
        <v>-6.6200000000000005E-4</v>
      </c>
      <c r="J189" s="23">
        <v>-3.6200000000000002E-4</v>
      </c>
      <c r="K189" s="23">
        <v>-4.8099999999999998E-4</v>
      </c>
    </row>
    <row r="190" spans="1:11" ht="13.4" customHeight="1">
      <c r="A190" t="s">
        <v>126</v>
      </c>
      <c r="B190" t="s">
        <v>310</v>
      </c>
      <c r="C190" s="23">
        <v>-1.8900000000000001E-4</v>
      </c>
      <c r="D190" s="23">
        <v>-2.6899999999999998E-4</v>
      </c>
      <c r="E190" s="23">
        <v>-1.9699999999999999E-4</v>
      </c>
      <c r="F190" s="23">
        <v>-1.54E-4</v>
      </c>
      <c r="G190" s="23">
        <v>-1.25E-4</v>
      </c>
      <c r="H190" s="23">
        <v>-1.01E-4</v>
      </c>
      <c r="I190" s="23">
        <v>-1.12E-4</v>
      </c>
      <c r="J190" s="23">
        <v>-5.7000000000000003E-5</v>
      </c>
      <c r="K190" s="23">
        <v>-1.3899999999999999E-4</v>
      </c>
    </row>
    <row r="191" spans="1:11" ht="13.4" customHeight="1">
      <c r="A191" t="s">
        <v>127</v>
      </c>
      <c r="B191" t="s">
        <v>309</v>
      </c>
      <c r="C191" s="23">
        <v>6.2200000000000005E-4</v>
      </c>
      <c r="D191" s="23">
        <v>7.3200000000000001E-4</v>
      </c>
      <c r="E191" s="23">
        <v>5.4600000000000004E-4</v>
      </c>
      <c r="F191" s="23">
        <v>7.8399999999999997E-4</v>
      </c>
      <c r="G191" s="23">
        <v>3.97E-4</v>
      </c>
      <c r="H191" s="23">
        <v>5.0299999999999997E-4</v>
      </c>
      <c r="I191" s="23">
        <v>2.9E-4</v>
      </c>
      <c r="J191" s="23">
        <v>3.4699999999999998E-4</v>
      </c>
      <c r="K191" s="23">
        <v>1.76E-4</v>
      </c>
    </row>
    <row r="192" spans="1:11" ht="13.4" customHeight="1">
      <c r="A192" t="s">
        <v>128</v>
      </c>
      <c r="B192" t="s">
        <v>309</v>
      </c>
      <c r="C192" s="23">
        <v>0.136513</v>
      </c>
      <c r="D192" s="23">
        <v>0.14580499999999999</v>
      </c>
      <c r="E192" s="23">
        <v>0.14871699999999999</v>
      </c>
      <c r="F192" s="23">
        <v>0.13523199999999999</v>
      </c>
      <c r="G192" s="23">
        <v>0.16028400000000001</v>
      </c>
      <c r="H192" s="23">
        <v>9.2159000000000005E-2</v>
      </c>
      <c r="I192" s="23">
        <v>0.152693</v>
      </c>
      <c r="J192" s="23">
        <v>0.11605699999999999</v>
      </c>
      <c r="K192" s="23">
        <v>0.12113</v>
      </c>
    </row>
    <row r="193" spans="1:11" ht="13.4" customHeight="1">
      <c r="A193" t="s">
        <v>129</v>
      </c>
      <c r="B193" t="s">
        <v>309</v>
      </c>
      <c r="C193" s="23">
        <v>-6.7699999999999998E-4</v>
      </c>
      <c r="D193" s="23">
        <v>-1.0579999999999999E-3</v>
      </c>
      <c r="E193" s="23">
        <v>-7.0699999999999995E-4</v>
      </c>
      <c r="F193" s="23">
        <v>-5.62E-4</v>
      </c>
      <c r="G193" s="23">
        <v>-2.8499999999999999E-4</v>
      </c>
      <c r="H193" s="23">
        <v>-2.5500000000000002E-4</v>
      </c>
      <c r="I193" s="23">
        <v>-1.75E-4</v>
      </c>
      <c r="J193" s="23">
        <v>-1.3799999999999999E-4</v>
      </c>
      <c r="K193" s="23">
        <v>-3.21E-4</v>
      </c>
    </row>
    <row r="194" spans="1:11" ht="13.4" customHeight="1">
      <c r="A194" t="s">
        <v>130</v>
      </c>
      <c r="B194" t="s">
        <v>308</v>
      </c>
      <c r="C194" s="23">
        <v>-1.2960000000000001E-3</v>
      </c>
      <c r="D194" s="23">
        <v>-1.4679999999999999E-3</v>
      </c>
      <c r="E194" s="23">
        <v>-1.4530000000000001E-3</v>
      </c>
      <c r="F194" s="23">
        <v>-1.1460000000000001E-3</v>
      </c>
      <c r="G194" s="23">
        <v>-1.0150000000000001E-3</v>
      </c>
      <c r="H194" s="23">
        <v>-1.0399999999999999E-3</v>
      </c>
      <c r="I194" s="23">
        <v>-6.7000000000000002E-4</v>
      </c>
      <c r="J194" s="23">
        <v>-9.6400000000000001E-4</v>
      </c>
      <c r="K194" s="23">
        <v>-1.523E-3</v>
      </c>
    </row>
    <row r="195" spans="1:11" ht="13.4" customHeight="1">
      <c r="A195" t="s">
        <v>131</v>
      </c>
      <c r="B195" t="s">
        <v>308</v>
      </c>
      <c r="C195" s="23">
        <v>-3.0200000000000002E-4</v>
      </c>
      <c r="D195" s="23">
        <v>-4.2099999999999999E-4</v>
      </c>
      <c r="E195" s="23">
        <v>-3.77E-4</v>
      </c>
      <c r="F195" s="23">
        <v>-1.9100000000000001E-4</v>
      </c>
      <c r="G195" s="23">
        <v>-1.76E-4</v>
      </c>
      <c r="H195" s="23">
        <v>-1.18E-4</v>
      </c>
      <c r="I195" s="23">
        <v>-6.4999999999999994E-5</v>
      </c>
      <c r="J195" s="23">
        <v>-1.4200000000000001E-4</v>
      </c>
      <c r="K195" s="23">
        <v>-5.9199999999999997E-4</v>
      </c>
    </row>
    <row r="196" spans="1:11" ht="13.4" customHeight="1">
      <c r="A196" t="s">
        <v>132</v>
      </c>
      <c r="B196" t="s">
        <v>307</v>
      </c>
      <c r="C196" s="23">
        <v>2.4699999999999999E-4</v>
      </c>
      <c r="D196" s="23">
        <v>3.0600000000000001E-4</v>
      </c>
      <c r="E196" s="23">
        <v>2.7399999999999999E-4</v>
      </c>
      <c r="F196" s="23">
        <v>2.22E-4</v>
      </c>
      <c r="G196" s="23">
        <v>1.9699999999999999E-4</v>
      </c>
      <c r="H196" s="23">
        <v>1.5200000000000001E-4</v>
      </c>
      <c r="I196" s="23">
        <v>1.2300000000000001E-4</v>
      </c>
      <c r="J196" s="23">
        <v>1.2999999999999999E-4</v>
      </c>
      <c r="K196" s="23">
        <v>2.34E-4</v>
      </c>
    </row>
    <row r="197" spans="1:11" ht="13.4" customHeight="1">
      <c r="A197" t="s">
        <v>133</v>
      </c>
      <c r="B197" t="s">
        <v>307</v>
      </c>
      <c r="C197" s="23">
        <v>8.0000000000000007E-5</v>
      </c>
      <c r="D197" s="23">
        <v>9.0000000000000006E-5</v>
      </c>
      <c r="E197" s="23">
        <v>1.01E-4</v>
      </c>
      <c r="F197" s="23">
        <v>6.0999999999999999E-5</v>
      </c>
      <c r="G197" s="23">
        <v>8.5000000000000006E-5</v>
      </c>
      <c r="H197" s="23">
        <v>5.3999999999999998E-5</v>
      </c>
      <c r="I197" s="23">
        <v>4.3999999999999999E-5</v>
      </c>
      <c r="J197" s="23">
        <v>5.5999999999999999E-5</v>
      </c>
      <c r="K197" s="23">
        <v>7.4999999999999993E-5</v>
      </c>
    </row>
    <row r="198" spans="1:11" ht="13.4" customHeight="1">
      <c r="A198" t="s">
        <v>134</v>
      </c>
      <c r="B198" t="s">
        <v>306</v>
      </c>
      <c r="C198" s="23">
        <v>-1.0319999999999999E-3</v>
      </c>
      <c r="D198" s="23">
        <v>-8.7399999999999999E-4</v>
      </c>
      <c r="E198" s="23">
        <v>-9.8999999999999999E-4</v>
      </c>
      <c r="F198" s="23">
        <v>-9.4899999999999997E-4</v>
      </c>
      <c r="G198" s="23">
        <v>-1.06E-3</v>
      </c>
      <c r="H198" s="23">
        <v>-6.2699999999999995E-4</v>
      </c>
      <c r="I198" s="23">
        <v>-1.5510000000000001E-3</v>
      </c>
      <c r="J198" s="23">
        <v>-2.029E-3</v>
      </c>
      <c r="K198" s="23">
        <v>-6.9040000000000004E-3</v>
      </c>
    </row>
    <row r="199" spans="1:11" ht="13.4" customHeight="1">
      <c r="A199" t="s">
        <v>135</v>
      </c>
      <c r="B199" t="s">
        <v>306</v>
      </c>
      <c r="C199" s="23">
        <v>-3.8200000000000002E-4</v>
      </c>
      <c r="D199" s="23">
        <v>-3.3500000000000001E-4</v>
      </c>
      <c r="E199" s="23">
        <v>-3.79E-4</v>
      </c>
      <c r="F199" s="23">
        <v>-3.8200000000000002E-4</v>
      </c>
      <c r="G199" s="23">
        <v>-4.75E-4</v>
      </c>
      <c r="H199" s="23">
        <v>-2.5900000000000001E-4</v>
      </c>
      <c r="I199" s="23">
        <v>-5.1199999999999998E-4</v>
      </c>
      <c r="J199" s="23">
        <v>-7.0200000000000004E-4</v>
      </c>
      <c r="K199" s="23">
        <v>-1.5629999999999999E-3</v>
      </c>
    </row>
    <row r="200" spans="1:11" ht="13.4" customHeight="1">
      <c r="A200" t="s">
        <v>136</v>
      </c>
      <c r="B200" t="s">
        <v>306</v>
      </c>
      <c r="C200" s="23">
        <v>-2.4600000000000002E-4</v>
      </c>
      <c r="D200" s="23">
        <v>-2.05E-4</v>
      </c>
      <c r="E200" s="23">
        <v>-2.7599999999999999E-4</v>
      </c>
      <c r="F200" s="23">
        <v>-2.5000000000000001E-4</v>
      </c>
      <c r="G200" s="23">
        <v>-2.7999999999999998E-4</v>
      </c>
      <c r="H200" s="23">
        <v>-2.1800000000000001E-4</v>
      </c>
      <c r="I200" s="23">
        <v>-2.9999999999999997E-4</v>
      </c>
      <c r="J200" s="23">
        <v>-4.5800000000000002E-4</v>
      </c>
      <c r="K200" s="23">
        <v>-4.4799999999999999E-4</v>
      </c>
    </row>
    <row r="201" spans="1:11" ht="13.4" customHeight="1">
      <c r="A201" t="s">
        <v>137</v>
      </c>
      <c r="B201" t="s">
        <v>305</v>
      </c>
      <c r="C201" s="23">
        <v>-2.8779999999999999E-3</v>
      </c>
      <c r="D201" s="23">
        <v>-2.8270000000000001E-3</v>
      </c>
      <c r="E201" s="23">
        <v>-2.885E-3</v>
      </c>
      <c r="F201" s="23">
        <v>-3.1619999999999999E-3</v>
      </c>
      <c r="G201" s="23">
        <v>-3.823E-3</v>
      </c>
      <c r="H201" s="23">
        <v>-2.1540000000000001E-3</v>
      </c>
      <c r="I201" s="23">
        <v>-3.7309999999999999E-3</v>
      </c>
      <c r="J201" s="23">
        <v>-3.588E-3</v>
      </c>
      <c r="K201" s="23">
        <v>-2.5509999999999999E-3</v>
      </c>
    </row>
    <row r="202" spans="1:11" ht="13.4" customHeight="1">
      <c r="A202" t="s">
        <v>138</v>
      </c>
      <c r="B202" t="s">
        <v>305</v>
      </c>
      <c r="C202" s="23">
        <v>1.954E-3</v>
      </c>
      <c r="D202" s="23">
        <v>1.98E-3</v>
      </c>
      <c r="E202" s="23">
        <v>2.2629999999999998E-3</v>
      </c>
      <c r="F202" s="23">
        <v>1.8E-3</v>
      </c>
      <c r="G202" s="23">
        <v>2.4529999999999999E-3</v>
      </c>
      <c r="H202" s="23">
        <v>1.193E-3</v>
      </c>
      <c r="I202" s="23">
        <v>2.3259999999999999E-3</v>
      </c>
      <c r="J202" s="23">
        <v>1.591E-3</v>
      </c>
      <c r="K202" s="23">
        <v>3.6449999999999998E-3</v>
      </c>
    </row>
    <row r="203" spans="1:11" ht="13.4" customHeight="1">
      <c r="A203" t="s">
        <v>139</v>
      </c>
      <c r="B203" t="s">
        <v>304</v>
      </c>
      <c r="C203" s="23">
        <v>-3.6299999999999999E-4</v>
      </c>
      <c r="D203" s="23">
        <v>-3.48E-4</v>
      </c>
      <c r="E203" s="23">
        <v>-4.1199999999999999E-4</v>
      </c>
      <c r="F203" s="23">
        <v>-3.6400000000000001E-4</v>
      </c>
      <c r="G203" s="23">
        <v>-4.55E-4</v>
      </c>
      <c r="H203" s="23">
        <v>-2.6200000000000003E-4</v>
      </c>
      <c r="I203" s="23">
        <v>-3.0800000000000001E-4</v>
      </c>
      <c r="J203" s="23">
        <v>-4.17E-4</v>
      </c>
      <c r="K203" s="23">
        <v>-5.1900000000000004E-4</v>
      </c>
    </row>
    <row r="204" spans="1:11" ht="13.4" customHeight="1">
      <c r="A204" t="s">
        <v>140</v>
      </c>
      <c r="B204" t="s">
        <v>304</v>
      </c>
      <c r="C204" s="23">
        <v>-4.1580000000000002E-3</v>
      </c>
      <c r="D204" s="23">
        <v>-3.5999999999999999E-3</v>
      </c>
      <c r="E204" s="23">
        <v>-4.3959999999999997E-3</v>
      </c>
      <c r="F204" s="23">
        <v>-4.7060000000000001E-3</v>
      </c>
      <c r="G204" s="23">
        <v>-5.6969999999999998E-3</v>
      </c>
      <c r="H204" s="23">
        <v>-3.2070000000000002E-3</v>
      </c>
      <c r="I204" s="23">
        <v>-6.4219999999999998E-3</v>
      </c>
      <c r="J204" s="23">
        <v>-4.9890000000000004E-3</v>
      </c>
      <c r="K204" s="23">
        <v>-5.574E-3</v>
      </c>
    </row>
    <row r="205" spans="1:11" ht="13.4" customHeight="1">
      <c r="A205" t="s">
        <v>141</v>
      </c>
      <c r="B205" t="s">
        <v>304</v>
      </c>
      <c r="C205" s="23">
        <v>-3.0439999999999998E-3</v>
      </c>
      <c r="D205" s="23">
        <v>-2.905E-3</v>
      </c>
      <c r="E205" s="23">
        <v>-3.3119999999999998E-3</v>
      </c>
      <c r="F205" s="23">
        <v>-3.0010000000000002E-3</v>
      </c>
      <c r="G205" s="23">
        <v>-4.4850000000000003E-3</v>
      </c>
      <c r="H205" s="23">
        <v>-2.0860000000000002E-3</v>
      </c>
      <c r="I205" s="23">
        <v>-5.8250000000000003E-3</v>
      </c>
      <c r="J205" s="23">
        <v>-2.9520000000000002E-3</v>
      </c>
      <c r="K205" s="23">
        <v>-3.434E-3</v>
      </c>
    </row>
    <row r="206" spans="1:11" ht="13.4" customHeight="1">
      <c r="A206" t="s">
        <v>142</v>
      </c>
      <c r="B206" t="s">
        <v>303</v>
      </c>
      <c r="C206" s="23">
        <v>-1.26E-4</v>
      </c>
      <c r="D206" s="23">
        <v>-1.5200000000000001E-4</v>
      </c>
      <c r="E206" s="23">
        <v>-1.6100000000000001E-4</v>
      </c>
      <c r="F206" s="23">
        <v>-8.2000000000000001E-5</v>
      </c>
      <c r="G206" s="23">
        <v>-8.8999999999999995E-5</v>
      </c>
      <c r="H206" s="23">
        <v>-5.1E-5</v>
      </c>
      <c r="I206" s="23">
        <v>-2.2699999999999999E-4</v>
      </c>
      <c r="J206" s="23">
        <v>-2.6400000000000002E-4</v>
      </c>
      <c r="K206" s="23">
        <v>-2.23E-4</v>
      </c>
    </row>
    <row r="207" spans="1:11" ht="13.4" customHeight="1">
      <c r="A207" t="s">
        <v>143</v>
      </c>
      <c r="B207" t="s">
        <v>303</v>
      </c>
      <c r="C207" s="23">
        <v>-4.9299999999999995E-4</v>
      </c>
      <c r="D207" s="23">
        <v>-4.2400000000000001E-4</v>
      </c>
      <c r="E207" s="23">
        <v>-7.3200000000000001E-4</v>
      </c>
      <c r="F207" s="23">
        <v>-4.9799999999999996E-4</v>
      </c>
      <c r="G207" s="23">
        <v>-4.7100000000000001E-4</v>
      </c>
      <c r="H207" s="23">
        <v>-2.8600000000000001E-4</v>
      </c>
      <c r="I207" s="23">
        <v>-4.2900000000000002E-4</v>
      </c>
      <c r="J207" s="23">
        <v>-4.06E-4</v>
      </c>
      <c r="K207" s="23">
        <v>-4.2000000000000002E-4</v>
      </c>
    </row>
    <row r="208" spans="1:11" ht="13.4" customHeight="1">
      <c r="A208" t="s">
        <v>144</v>
      </c>
      <c r="B208" t="s">
        <v>303</v>
      </c>
      <c r="C208" s="23">
        <v>-5.0100000000000003E-4</v>
      </c>
      <c r="D208" s="23">
        <v>-4.4900000000000002E-4</v>
      </c>
      <c r="E208" s="23">
        <v>-6.6299999999999996E-4</v>
      </c>
      <c r="F208" s="23">
        <v>-5.2800000000000004E-4</v>
      </c>
      <c r="G208" s="23">
        <v>-2.92E-4</v>
      </c>
      <c r="H208" s="23">
        <v>-3.9800000000000002E-4</v>
      </c>
      <c r="I208" s="23">
        <v>-5.0900000000000001E-4</v>
      </c>
      <c r="J208" s="23">
        <v>-1.1199999999999999E-3</v>
      </c>
      <c r="K208" s="23">
        <v>-8.7000000000000001E-5</v>
      </c>
    </row>
    <row r="209" spans="1:11" ht="13.4" customHeight="1">
      <c r="A209" t="s">
        <v>145</v>
      </c>
      <c r="B209" t="s">
        <v>302</v>
      </c>
      <c r="C209" s="23">
        <v>-3.3300000000000002E-4</v>
      </c>
      <c r="D209" s="23">
        <v>-3.2699999999999998E-4</v>
      </c>
      <c r="E209" s="23">
        <v>-3.4900000000000003E-4</v>
      </c>
      <c r="F209" s="23">
        <v>-3.6400000000000001E-4</v>
      </c>
      <c r="G209" s="23">
        <v>-3.8400000000000001E-4</v>
      </c>
      <c r="H209" s="23">
        <v>-2.7599999999999999E-4</v>
      </c>
      <c r="I209" s="23">
        <v>-3.0200000000000002E-4</v>
      </c>
      <c r="J209" s="23">
        <v>-3.0499999999999999E-4</v>
      </c>
      <c r="K209" s="23">
        <v>-2.5999999999999998E-4</v>
      </c>
    </row>
    <row r="210" spans="1:11" ht="13.4" customHeight="1">
      <c r="A210" t="s">
        <v>146</v>
      </c>
      <c r="B210" t="s">
        <v>302</v>
      </c>
      <c r="C210" s="23">
        <v>2.8899999999999998E-4</v>
      </c>
      <c r="D210" s="23">
        <v>2.7500000000000002E-4</v>
      </c>
      <c r="E210" s="23">
        <v>2.5000000000000001E-4</v>
      </c>
      <c r="F210" s="23">
        <v>3.5199999999999999E-4</v>
      </c>
      <c r="G210" s="23">
        <v>2.8499999999999999E-4</v>
      </c>
      <c r="H210" s="23">
        <v>3.2299999999999999E-4</v>
      </c>
      <c r="I210" s="23">
        <v>2.32E-4</v>
      </c>
      <c r="J210" s="23">
        <v>3.4600000000000001E-4</v>
      </c>
      <c r="K210" s="23">
        <v>1.6000000000000001E-4</v>
      </c>
    </row>
    <row r="211" spans="1:11" ht="13.4" customHeight="1">
      <c r="A211" t="s">
        <v>147</v>
      </c>
      <c r="B211" t="s">
        <v>302</v>
      </c>
      <c r="C211" s="23">
        <v>-6.4599999999999998E-4</v>
      </c>
      <c r="D211" s="23">
        <v>-5.1199999999999998E-4</v>
      </c>
      <c r="E211" s="23">
        <v>-6.5700000000000003E-4</v>
      </c>
      <c r="F211" s="23">
        <v>-7.8799999999999996E-4</v>
      </c>
      <c r="G211" s="23">
        <v>-9.6000000000000002E-4</v>
      </c>
      <c r="H211" s="23">
        <v>-5.9999999999999995E-4</v>
      </c>
      <c r="I211" s="23">
        <v>-8.7500000000000002E-4</v>
      </c>
      <c r="J211" s="23">
        <v>-5.2400000000000005E-4</v>
      </c>
      <c r="K211" s="23">
        <v>-6.6500000000000001E-4</v>
      </c>
    </row>
    <row r="212" spans="1:11" ht="13.4" customHeight="1">
      <c r="A212" t="s">
        <v>148</v>
      </c>
      <c r="B212" t="s">
        <v>302</v>
      </c>
      <c r="C212" s="23">
        <v>-1.238E-3</v>
      </c>
      <c r="D212" s="23">
        <v>-1.3339999999999999E-3</v>
      </c>
      <c r="E212" s="23">
        <v>-1.3179999999999999E-3</v>
      </c>
      <c r="F212" s="23">
        <v>-1.175E-3</v>
      </c>
      <c r="G212" s="23">
        <v>-1.2899999999999999E-3</v>
      </c>
      <c r="H212" s="23">
        <v>-7.6599999999999997E-4</v>
      </c>
      <c r="I212" s="23">
        <v>-1.137E-3</v>
      </c>
      <c r="J212" s="23">
        <v>-1.6750000000000001E-3</v>
      </c>
      <c r="K212" s="23">
        <v>-2.5860000000000002E-3</v>
      </c>
    </row>
    <row r="213" spans="1:11" ht="13.4" customHeight="1">
      <c r="A213" s="1" t="s">
        <v>301</v>
      </c>
      <c r="B213" s="1"/>
      <c r="C213" s="22">
        <v>0.18216099999999999</v>
      </c>
      <c r="D213" s="22">
        <v>0.16211</v>
      </c>
      <c r="E213" s="22">
        <v>0.15278700000000001</v>
      </c>
      <c r="F213" s="22">
        <v>0.19463800000000001</v>
      </c>
      <c r="G213" s="22">
        <v>0.17283399999999999</v>
      </c>
      <c r="H213" s="22">
        <v>0.26991999999999999</v>
      </c>
      <c r="I213" s="22">
        <v>0.164553</v>
      </c>
      <c r="J213" s="22">
        <v>0.216248</v>
      </c>
      <c r="K213" s="22">
        <v>9.1257000000000005E-2</v>
      </c>
    </row>
    <row r="214" spans="1:11" ht="13.4" customHeight="1">
      <c r="A214" t="s">
        <v>300</v>
      </c>
      <c r="C214" s="23">
        <v>-1.9973999999999999E-2</v>
      </c>
      <c r="D214" s="23">
        <v>-1.9699000000000001E-2</v>
      </c>
      <c r="E214" s="23">
        <v>-1.9713999999999999E-2</v>
      </c>
      <c r="F214" s="23">
        <v>-2.1090999999999999E-2</v>
      </c>
      <c r="G214" s="23">
        <v>-2.1718000000000001E-2</v>
      </c>
      <c r="H214" s="23">
        <v>-1.8338E-2</v>
      </c>
      <c r="I214" s="23">
        <v>-1.9851000000000001E-2</v>
      </c>
      <c r="J214" s="23">
        <v>-1.5970999999999999E-2</v>
      </c>
      <c r="K214" s="23">
        <v>-1.2319999999999999E-2</v>
      </c>
    </row>
    <row r="215" spans="1:11" ht="13.4" customHeight="1">
      <c r="A215" s="1" t="s">
        <v>299</v>
      </c>
      <c r="B215" s="1"/>
      <c r="C215" s="22">
        <v>0.162187</v>
      </c>
      <c r="D215" s="22">
        <v>0.14241100000000001</v>
      </c>
      <c r="E215" s="22">
        <v>0.133073</v>
      </c>
      <c r="F215" s="22">
        <v>0.17354700000000001</v>
      </c>
      <c r="G215" s="22">
        <v>0.151116</v>
      </c>
      <c r="H215" s="22">
        <v>0.25158199999999997</v>
      </c>
      <c r="I215" s="22">
        <v>0.144702</v>
      </c>
      <c r="J215" s="22">
        <v>0.20027800000000001</v>
      </c>
      <c r="K215" s="22">
        <v>7.8937999999999994E-2</v>
      </c>
    </row>
  </sheetData>
  <pageMargins left="0.7" right="0.7" top="0.75" bottom="0.75" header="0.3" footer="0.3"/>
  <pageSetup paperSize="9" orientation="portrait" r:id="rId1"/>
  <headerFooter>
    <oddHeader>&amp;C&amp;"Calibri"&amp;12&amp;KFF0000  OFFICIAL // Sensitive&amp;1#_x000D_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78513-36C8-465B-BE8D-F102EA378B81}">
  <sheetPr codeName="Sheet33">
    <tabColor rgb="FFF4B123"/>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5" ht="21">
      <c r="A1" s="5" t="s">
        <v>554</v>
      </c>
      <c r="B1" s="5"/>
    </row>
    <row r="3" spans="1:5" ht="13.4" customHeight="1">
      <c r="A3" t="s">
        <v>366</v>
      </c>
      <c r="C3" t="s">
        <v>529</v>
      </c>
    </row>
    <row r="4" spans="1:5" ht="13.4" customHeight="1">
      <c r="A4" t="s">
        <v>364</v>
      </c>
      <c r="C4" t="s">
        <v>448</v>
      </c>
    </row>
    <row r="5" spans="1:5" ht="13.4" customHeight="1">
      <c r="A5" t="s">
        <v>362</v>
      </c>
      <c r="C5" s="38" t="s">
        <v>267</v>
      </c>
    </row>
    <row r="6" spans="1:5" ht="13.4" customHeight="1">
      <c r="C6" s="39"/>
    </row>
    <row r="7" spans="1:5" ht="13.4" customHeight="1">
      <c r="C7" s="39"/>
    </row>
    <row r="8" spans="1:5" ht="13.4" customHeight="1">
      <c r="C8" s="39"/>
    </row>
    <row r="10" spans="1:5" ht="17.149999999999999" customHeight="1">
      <c r="A10" s="6" t="s">
        <v>360</v>
      </c>
      <c r="B10" s="6"/>
      <c r="C10" s="7"/>
    </row>
    <row r="11" spans="1:5" ht="13.4" customHeight="1">
      <c r="A11" s="38" t="s">
        <v>476</v>
      </c>
    </row>
    <row r="14" spans="1:5" ht="17.149999999999999" customHeight="1">
      <c r="A14" s="6" t="s">
        <v>358</v>
      </c>
      <c r="B14" s="6"/>
      <c r="C14" s="7"/>
    </row>
    <row r="15" spans="1:5" ht="13.4" customHeight="1">
      <c r="A15" t="s">
        <v>357</v>
      </c>
      <c r="C15" s="23">
        <v>4.8426999999999998E-2</v>
      </c>
      <c r="D15" s="30"/>
      <c r="E15" s="32"/>
    </row>
    <row r="16" spans="1:5" ht="13.4" customHeight="1">
      <c r="A16" t="s">
        <v>356</v>
      </c>
      <c r="C16" s="23">
        <v>2.1229000000000001E-2</v>
      </c>
      <c r="D16" s="30"/>
    </row>
    <row r="17" spans="1:5" ht="13.4" customHeight="1">
      <c r="A17" t="s">
        <v>355</v>
      </c>
      <c r="C17" s="23">
        <v>-4.6899000000000003E-2</v>
      </c>
      <c r="D17" s="30"/>
    </row>
    <row r="18" spans="1:5" ht="13.4" customHeight="1">
      <c r="A18" t="s">
        <v>354</v>
      </c>
      <c r="C18" s="23">
        <v>-1.1524E-2</v>
      </c>
      <c r="D18" s="30"/>
    </row>
    <row r="19" spans="1:5" ht="13.4" customHeight="1">
      <c r="A19" t="s">
        <v>353</v>
      </c>
      <c r="C19" s="23">
        <v>0.17774699999999999</v>
      </c>
      <c r="D19" s="30"/>
    </row>
    <row r="20" spans="1:5" ht="13.4" customHeight="1">
      <c r="A20" t="s">
        <v>352</v>
      </c>
      <c r="C20" s="23">
        <v>-3.7576999999999999E-2</v>
      </c>
      <c r="D20" s="30"/>
    </row>
    <row r="21" spans="1:5" ht="13.4" customHeight="1">
      <c r="A21" t="s">
        <v>351</v>
      </c>
      <c r="C21" s="23">
        <v>7.8127000000000002E-2</v>
      </c>
      <c r="D21" s="30"/>
      <c r="E21" s="31"/>
    </row>
    <row r="22" spans="1:5" ht="13.4" customHeight="1">
      <c r="A22" t="s">
        <v>350</v>
      </c>
      <c r="C22" s="23">
        <v>0</v>
      </c>
      <c r="D22" s="30"/>
    </row>
    <row r="23" spans="1:5" ht="13.4" customHeight="1">
      <c r="A23" t="s">
        <v>349</v>
      </c>
      <c r="C23" s="23">
        <v>0</v>
      </c>
    </row>
    <row r="24" spans="1:5" ht="13.4" customHeight="1">
      <c r="A24" t="s">
        <v>348</v>
      </c>
      <c r="C24" s="23">
        <v>0.110028</v>
      </c>
    </row>
    <row r="25" spans="1:5" ht="13.4" customHeight="1">
      <c r="A25" t="s">
        <v>347</v>
      </c>
      <c r="C25" s="23">
        <v>0</v>
      </c>
    </row>
    <row r="26" spans="1:5" ht="13.4" customHeight="1">
      <c r="A26" t="s">
        <v>346</v>
      </c>
      <c r="C26" s="23">
        <v>-9.2448000000000002E-2</v>
      </c>
      <c r="D26" s="30"/>
    </row>
    <row r="27" spans="1:5" ht="13.4" customHeight="1">
      <c r="A27" t="s">
        <v>345</v>
      </c>
      <c r="C27" s="23">
        <v>-0.12621399999999999</v>
      </c>
      <c r="D27" s="30"/>
    </row>
    <row r="28" spans="1:5" ht="13.4" customHeight="1">
      <c r="A28" t="s">
        <v>344</v>
      </c>
      <c r="C28" s="23">
        <v>-3.5816000000000001E-2</v>
      </c>
      <c r="D28" s="30"/>
    </row>
    <row r="29" spans="1:5" ht="13.4" customHeight="1">
      <c r="A29" t="s">
        <v>343</v>
      </c>
      <c r="C29" s="23">
        <v>0</v>
      </c>
    </row>
    <row r="30" spans="1:5" ht="13.4" customHeight="1">
      <c r="A30" t="s">
        <v>342</v>
      </c>
      <c r="C30" s="23">
        <v>-3.5816000000000001E-2</v>
      </c>
      <c r="D30" s="30"/>
    </row>
    <row r="31" spans="1:5" ht="13.4" customHeight="1">
      <c r="A31" t="s">
        <v>341</v>
      </c>
      <c r="C31" s="23">
        <v>-2.8788999999999999E-2</v>
      </c>
      <c r="D31" s="30"/>
    </row>
    <row r="32" spans="1:5" ht="13.4" customHeight="1">
      <c r="A32" t="s">
        <v>340</v>
      </c>
      <c r="C32" s="23">
        <v>-2.8788999999999999E-2</v>
      </c>
      <c r="D32" s="30"/>
    </row>
    <row r="33" spans="1:13" ht="13.4" customHeight="1">
      <c r="A33" t="s">
        <v>339</v>
      </c>
      <c r="C33" s="23">
        <v>-3.9806000000000001E-2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183.187592</v>
      </c>
      <c r="D39" s="2">
        <v>0</v>
      </c>
      <c r="E39" s="2">
        <v>0</v>
      </c>
      <c r="F39" s="2">
        <v>0</v>
      </c>
      <c r="G39" s="2">
        <v>0</v>
      </c>
      <c r="H39" s="2">
        <v>0</v>
      </c>
      <c r="I39" s="2">
        <v>0</v>
      </c>
      <c r="J39" s="2">
        <v>0</v>
      </c>
      <c r="K39" s="2">
        <v>0</v>
      </c>
      <c r="L39" s="2">
        <f>SUM(D39:K39)</f>
        <v>0</v>
      </c>
      <c r="M39" s="2">
        <f t="shared" ref="M39:M48" si="0">SUM(C39:K39)</f>
        <v>183.187592</v>
      </c>
    </row>
    <row r="40" spans="1:13" ht="13.4" customHeight="1">
      <c r="A40" t="s">
        <v>13</v>
      </c>
      <c r="C40" s="2">
        <v>-0.58466300000000004</v>
      </c>
      <c r="D40" s="2">
        <v>4.5932440000000003</v>
      </c>
      <c r="E40" s="2">
        <v>6.5244840000000002</v>
      </c>
      <c r="F40" s="2">
        <v>3.5759919999999998</v>
      </c>
      <c r="G40" s="2">
        <v>1.5486070000000001</v>
      </c>
      <c r="H40" s="2">
        <v>1.105783</v>
      </c>
      <c r="I40" s="2">
        <v>0.36699999999999999</v>
      </c>
      <c r="J40" s="2">
        <v>1.0743000000000001E-2</v>
      </c>
      <c r="K40" s="2">
        <v>0.52513200000000004</v>
      </c>
      <c r="L40" s="2">
        <f t="shared" ref="L40:L48" si="1">SUM(D40:K40)</f>
        <v>18.250985</v>
      </c>
      <c r="M40" s="2">
        <f t="shared" si="0"/>
        <v>17.666322000000001</v>
      </c>
    </row>
    <row r="41" spans="1:13" ht="13.4" customHeight="1">
      <c r="A41" s="29" t="s">
        <v>14</v>
      </c>
      <c r="B41" s="29"/>
      <c r="C41" s="2">
        <v>-80.546295000000001</v>
      </c>
      <c r="D41" s="2">
        <v>-10.550762000000001</v>
      </c>
      <c r="E41" s="2">
        <v>-7.1992630000000002</v>
      </c>
      <c r="F41" s="2">
        <v>-4.8282959999999999</v>
      </c>
      <c r="G41" s="2">
        <v>-1.38523</v>
      </c>
      <c r="H41" s="2">
        <v>-2.344061</v>
      </c>
      <c r="I41" s="2">
        <v>-0.39353900000000003</v>
      </c>
      <c r="J41" s="2">
        <v>-0.20399100000000001</v>
      </c>
      <c r="K41" s="2">
        <v>-0.29483999999999999</v>
      </c>
      <c r="L41" s="2">
        <f t="shared" si="1"/>
        <v>-27.199982000000002</v>
      </c>
      <c r="M41" s="2">
        <f t="shared" si="0"/>
        <v>-107.74627700000001</v>
      </c>
    </row>
    <row r="42" spans="1:13" ht="13.4" customHeight="1">
      <c r="A42" t="s">
        <v>15</v>
      </c>
      <c r="C42" s="2">
        <v>0</v>
      </c>
      <c r="D42" s="2">
        <v>-20.25902</v>
      </c>
      <c r="E42" s="2">
        <v>-15.905663000000001</v>
      </c>
      <c r="F42" s="2">
        <v>-14.372446</v>
      </c>
      <c r="G42" s="2">
        <v>-6.1855869999999999</v>
      </c>
      <c r="H42" s="2">
        <v>-4.8386810000000002</v>
      </c>
      <c r="I42" s="2">
        <v>-2.74925</v>
      </c>
      <c r="J42" s="2">
        <v>-3.0637099999999999</v>
      </c>
      <c r="K42" s="2">
        <v>-1.300554</v>
      </c>
      <c r="L42" s="2">
        <f t="shared" si="1"/>
        <v>-68.674910999999994</v>
      </c>
      <c r="M42" s="2">
        <f t="shared" si="0"/>
        <v>-68.674910999999994</v>
      </c>
    </row>
    <row r="43" spans="1:13" ht="13.4" customHeight="1">
      <c r="A43" t="s">
        <v>16</v>
      </c>
      <c r="C43" s="2">
        <v>0</v>
      </c>
      <c r="D43" s="2">
        <v>-26.720244999999998</v>
      </c>
      <c r="E43" s="2">
        <v>-21.702703</v>
      </c>
      <c r="F43" s="2">
        <v>-15.863113</v>
      </c>
      <c r="G43" s="2">
        <v>-5.0767749999999996</v>
      </c>
      <c r="H43" s="2">
        <v>-9.2477049999999998</v>
      </c>
      <c r="I43" s="2">
        <v>-1.8810359999999999</v>
      </c>
      <c r="J43" s="2">
        <v>-1.639767</v>
      </c>
      <c r="K43" s="2">
        <v>-1.6426559999999999</v>
      </c>
      <c r="L43" s="2">
        <f t="shared" si="1"/>
        <v>-83.774000000000001</v>
      </c>
      <c r="M43" s="2">
        <f t="shared" si="0"/>
        <v>-83.774000000000001</v>
      </c>
    </row>
    <row r="44" spans="1:13" ht="13.4" customHeight="1">
      <c r="A44" t="s">
        <v>17</v>
      </c>
      <c r="C44" s="2">
        <v>-4.8155659999999996</v>
      </c>
      <c r="D44" s="2">
        <v>-5.3144229999999997</v>
      </c>
      <c r="E44" s="2">
        <v>-5.1318260000000002</v>
      </c>
      <c r="F44" s="2">
        <v>-4.8675170000000003</v>
      </c>
      <c r="G44" s="2">
        <v>-1.6438600000000001</v>
      </c>
      <c r="H44" s="2">
        <v>-2.066551</v>
      </c>
      <c r="I44" s="2">
        <v>-0.39848099999999997</v>
      </c>
      <c r="J44" s="2">
        <v>-0.253716</v>
      </c>
      <c r="K44" s="2">
        <v>-0.28196300000000002</v>
      </c>
      <c r="L44" s="2">
        <f t="shared" si="1"/>
        <v>-19.958337000000004</v>
      </c>
      <c r="M44" s="2">
        <f t="shared" si="0"/>
        <v>-24.773903000000001</v>
      </c>
    </row>
    <row r="45" spans="1:13" ht="13.4" customHeight="1">
      <c r="A45" t="s">
        <v>18</v>
      </c>
      <c r="C45" s="2">
        <v>-2.2642790000000002</v>
      </c>
      <c r="D45" s="2">
        <v>-0.16594999999999999</v>
      </c>
      <c r="E45" s="2">
        <v>-0.29356399999999999</v>
      </c>
      <c r="F45" s="2">
        <v>-1.3149869999999999</v>
      </c>
      <c r="G45" s="2">
        <v>-8.0700000000000008E-3</v>
      </c>
      <c r="H45" s="2">
        <v>-8.5245000000000001E-2</v>
      </c>
      <c r="I45" s="2">
        <v>-8.0700000000000008E-3</v>
      </c>
      <c r="J45" s="2">
        <v>-5.1954E-2</v>
      </c>
      <c r="K45" s="2">
        <v>-6.9608000000000003E-2</v>
      </c>
      <c r="L45" s="2">
        <f t="shared" si="1"/>
        <v>-1.9974479999999999</v>
      </c>
      <c r="M45" s="2">
        <f t="shared" si="0"/>
        <v>-4.2617269999999996</v>
      </c>
    </row>
    <row r="46" spans="1:13" ht="13.4" customHeight="1">
      <c r="A46" t="s">
        <v>19</v>
      </c>
      <c r="C46" s="2">
        <v>-5.7749449999999998</v>
      </c>
      <c r="D46" s="2">
        <v>-1.549031</v>
      </c>
      <c r="E46" s="2">
        <v>-0.27338800000000002</v>
      </c>
      <c r="F46" s="2">
        <v>-0.41563099999999997</v>
      </c>
      <c r="G46" s="2">
        <v>-0.123075</v>
      </c>
      <c r="H46" s="2">
        <v>-0.39999400000000002</v>
      </c>
      <c r="I46" s="2">
        <v>-0.141738</v>
      </c>
      <c r="J46" s="2">
        <v>-2.4211E-2</v>
      </c>
      <c r="K46" s="2">
        <v>-0.257247</v>
      </c>
      <c r="L46" s="2">
        <f t="shared" si="1"/>
        <v>-3.1843150000000002</v>
      </c>
      <c r="M46" s="2">
        <f t="shared" si="0"/>
        <v>-8.9592599999999987</v>
      </c>
    </row>
    <row r="47" spans="1:13" ht="13.4" customHeight="1">
      <c r="A47" t="s">
        <v>20</v>
      </c>
      <c r="C47" s="2">
        <v>-12.421504000000001</v>
      </c>
      <c r="D47" s="2">
        <v>-6.4215939999999998</v>
      </c>
      <c r="E47" s="2">
        <v>-3.7951510000000002</v>
      </c>
      <c r="F47" s="2">
        <v>-7.9025309999999998</v>
      </c>
      <c r="G47" s="2">
        <v>-1.3054030000000001</v>
      </c>
      <c r="H47" s="2">
        <v>-6.9678659999999999</v>
      </c>
      <c r="I47" s="2">
        <v>-0.38032199999999999</v>
      </c>
      <c r="J47" s="2">
        <v>-0.39192399999999999</v>
      </c>
      <c r="K47" s="2">
        <v>-0.22042500000000001</v>
      </c>
      <c r="L47" s="2">
        <f t="shared" si="1"/>
        <v>-27.385215999999996</v>
      </c>
      <c r="M47" s="2">
        <f t="shared" si="0"/>
        <v>-39.806720000000006</v>
      </c>
    </row>
    <row r="48" spans="1:13" ht="13.4" customHeight="1">
      <c r="A48" t="s">
        <v>21</v>
      </c>
      <c r="C48" s="2">
        <v>76.780333999999996</v>
      </c>
      <c r="D48" s="2">
        <v>-66.387778999999995</v>
      </c>
      <c r="E48" s="2">
        <v>-47.777076999999998</v>
      </c>
      <c r="F48" s="2">
        <v>-45.988525000000003</v>
      </c>
      <c r="G48" s="2">
        <v>-14.179392999999999</v>
      </c>
      <c r="H48" s="2">
        <v>-24.844321999999998</v>
      </c>
      <c r="I48" s="2">
        <v>-5.5854369999999998</v>
      </c>
      <c r="J48" s="2">
        <v>-5.6185299999999998</v>
      </c>
      <c r="K48" s="2">
        <v>-3.5421610000000001</v>
      </c>
      <c r="L48" s="2">
        <f t="shared" si="1"/>
        <v>-213.923224</v>
      </c>
      <c r="M48" s="2">
        <f t="shared" si="0"/>
        <v>-137.14288999999999</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-119.455482</v>
      </c>
      <c r="D52" s="2">
        <v>-39.652672000000003</v>
      </c>
      <c r="E52" s="2">
        <v>-36.319965000000003</v>
      </c>
      <c r="F52" s="2">
        <v>-24.394337</v>
      </c>
      <c r="G52" s="2">
        <v>-9.2690450000000002</v>
      </c>
      <c r="H52" s="2">
        <v>-15.762157</v>
      </c>
      <c r="I52" s="2">
        <v>-3.0995699999999999</v>
      </c>
      <c r="J52" s="2">
        <v>-2.5850550000000001</v>
      </c>
      <c r="K52" s="2">
        <v>-2.4071859999999998</v>
      </c>
      <c r="L52" s="2">
        <f t="shared" ref="L52:L61" si="2">SUM(D52:K52)</f>
        <v>-133.48998700000001</v>
      </c>
      <c r="M52" s="2">
        <f t="shared" ref="M52:M61" si="3">SUM(C52:K52)</f>
        <v>-252.94546900000003</v>
      </c>
      <c r="O52" s="2"/>
    </row>
    <row r="53" spans="1:15" ht="13.4" customHeight="1">
      <c r="A53" t="s">
        <v>24</v>
      </c>
      <c r="C53" s="2">
        <v>-13.991217000000001</v>
      </c>
      <c r="D53" s="2">
        <v>-1.8466309999999999</v>
      </c>
      <c r="E53" s="2">
        <v>-1.628727</v>
      </c>
      <c r="F53" s="2">
        <v>-1.0441210000000001</v>
      </c>
      <c r="G53" s="2">
        <v>-0.31525399999999998</v>
      </c>
      <c r="H53" s="2">
        <v>-0.48069899999999999</v>
      </c>
      <c r="I53" s="2">
        <v>-0.12358</v>
      </c>
      <c r="J53" s="2">
        <v>-0.20579800000000001</v>
      </c>
      <c r="K53" s="2">
        <v>-0.27137099999999997</v>
      </c>
      <c r="L53" s="2">
        <f t="shared" si="2"/>
        <v>-5.9161810000000008</v>
      </c>
      <c r="M53" s="2">
        <f t="shared" si="3"/>
        <v>-19.907398000000004</v>
      </c>
    </row>
    <row r="54" spans="1:15" ht="13.4" customHeight="1">
      <c r="A54" t="s">
        <v>25</v>
      </c>
      <c r="C54" s="2">
        <v>0</v>
      </c>
      <c r="D54" s="2">
        <v>0</v>
      </c>
      <c r="E54" s="2">
        <v>0</v>
      </c>
      <c r="F54" s="2">
        <v>0</v>
      </c>
      <c r="G54" s="2">
        <v>0</v>
      </c>
      <c r="H54" s="2">
        <v>0</v>
      </c>
      <c r="I54" s="2">
        <v>0</v>
      </c>
      <c r="J54" s="2">
        <v>-2.0179999999999998E-3</v>
      </c>
      <c r="K54" s="2">
        <v>0</v>
      </c>
      <c r="L54" s="2">
        <f t="shared" si="2"/>
        <v>-2.0179999999999998E-3</v>
      </c>
      <c r="M54" s="2">
        <f t="shared" si="3"/>
        <v>-2.0179999999999998E-3</v>
      </c>
    </row>
    <row r="55" spans="1:15" ht="13.4" customHeight="1">
      <c r="A55" t="s">
        <v>26</v>
      </c>
      <c r="C55" s="2">
        <v>-68.674910999999994</v>
      </c>
      <c r="D55" s="2">
        <v>0</v>
      </c>
      <c r="E55" s="2">
        <v>0</v>
      </c>
      <c r="F55" s="2">
        <v>0</v>
      </c>
      <c r="G55" s="2">
        <v>0</v>
      </c>
      <c r="H55" s="2">
        <v>0</v>
      </c>
      <c r="I55" s="2">
        <v>0</v>
      </c>
      <c r="J55" s="2">
        <v>0</v>
      </c>
      <c r="K55" s="2">
        <v>0</v>
      </c>
      <c r="L55" s="2">
        <f t="shared" si="2"/>
        <v>0</v>
      </c>
      <c r="M55" s="2">
        <f t="shared" si="3"/>
        <v>-68.674910999999994</v>
      </c>
    </row>
    <row r="56" spans="1:15" ht="13.4" customHeight="1">
      <c r="A56" t="s">
        <v>27</v>
      </c>
      <c r="C56" s="2">
        <v>-83.774001999999996</v>
      </c>
      <c r="D56" s="2">
        <v>0</v>
      </c>
      <c r="E56" s="2">
        <v>0</v>
      </c>
      <c r="F56" s="2">
        <v>0</v>
      </c>
      <c r="G56" s="2">
        <v>0</v>
      </c>
      <c r="H56" s="2">
        <v>0</v>
      </c>
      <c r="I56" s="2">
        <v>0</v>
      </c>
      <c r="J56" s="2">
        <v>0</v>
      </c>
      <c r="K56" s="2">
        <v>0</v>
      </c>
      <c r="L56" s="2">
        <f t="shared" si="2"/>
        <v>0</v>
      </c>
      <c r="M56" s="2">
        <f t="shared" si="3"/>
        <v>-83.774001999999996</v>
      </c>
    </row>
    <row r="57" spans="1:15" ht="13.4" customHeight="1">
      <c r="A57" t="s">
        <v>28</v>
      </c>
      <c r="C57" s="2">
        <v>-7.6437720000000002</v>
      </c>
      <c r="D57" s="2">
        <v>-1.721034</v>
      </c>
      <c r="E57" s="2">
        <v>-1.8103130000000001</v>
      </c>
      <c r="F57" s="2">
        <v>-1.051687</v>
      </c>
      <c r="G57" s="2">
        <v>-0.361155</v>
      </c>
      <c r="H57" s="2">
        <v>-0.49280499999999999</v>
      </c>
      <c r="I57" s="2">
        <v>-1.2106E-2</v>
      </c>
      <c r="J57" s="2">
        <v>-9.8863999999999994E-2</v>
      </c>
      <c r="K57" s="2">
        <v>-1.0089999999999999E-3</v>
      </c>
      <c r="L57" s="2">
        <f t="shared" si="2"/>
        <v>-5.5489730000000002</v>
      </c>
      <c r="M57" s="2">
        <f t="shared" si="3"/>
        <v>-13.192745</v>
      </c>
    </row>
    <row r="58" spans="1:15" ht="13.4" customHeight="1">
      <c r="A58" t="s">
        <v>29</v>
      </c>
      <c r="C58" s="2">
        <v>-9.6326429999999998</v>
      </c>
      <c r="D58" s="2">
        <v>-8.3060580000000002</v>
      </c>
      <c r="E58" s="2">
        <v>-6.1285340000000001</v>
      </c>
      <c r="F58" s="2">
        <v>-1.653948</v>
      </c>
      <c r="G58" s="2">
        <v>-0.28599799999999997</v>
      </c>
      <c r="H58" s="2">
        <v>-0.45598300000000003</v>
      </c>
      <c r="I58" s="2">
        <v>-6.3555E-2</v>
      </c>
      <c r="J58" s="2">
        <v>-4.7413999999999998E-2</v>
      </c>
      <c r="K58" s="2">
        <v>-0.30567</v>
      </c>
      <c r="L58" s="2">
        <f t="shared" si="2"/>
        <v>-17.247160000000001</v>
      </c>
      <c r="M58" s="2">
        <f t="shared" si="3"/>
        <v>-26.879803000000003</v>
      </c>
    </row>
    <row r="59" spans="1:15" ht="13.4" customHeight="1">
      <c r="A59" t="s">
        <v>30</v>
      </c>
      <c r="C59" s="2">
        <v>-253.99473599999999</v>
      </c>
      <c r="D59" s="2">
        <v>-4.1673460000000002</v>
      </c>
      <c r="E59" s="2">
        <v>-1.698196</v>
      </c>
      <c r="F59" s="2">
        <v>-1.973406</v>
      </c>
      <c r="G59" s="2">
        <v>-0.71308700000000003</v>
      </c>
      <c r="H59" s="2">
        <v>-0.88304400000000005</v>
      </c>
      <c r="I59" s="2">
        <v>-0.47934100000000002</v>
      </c>
      <c r="J59" s="2">
        <v>-0.282501</v>
      </c>
      <c r="K59" s="2">
        <v>-0.396868</v>
      </c>
      <c r="L59" s="2">
        <f t="shared" si="2"/>
        <v>-10.593788999999999</v>
      </c>
      <c r="M59" s="2">
        <f t="shared" si="3"/>
        <v>-264.58852499999995</v>
      </c>
    </row>
    <row r="60" spans="1:15" ht="13.4" customHeight="1">
      <c r="A60" t="s">
        <v>31</v>
      </c>
      <c r="C60" s="2">
        <v>-11.089369</v>
      </c>
      <c r="D60" s="2">
        <v>-0.42269200000000001</v>
      </c>
      <c r="E60" s="2">
        <v>-1.1828320000000001</v>
      </c>
      <c r="F60" s="2">
        <v>-0.45245200000000002</v>
      </c>
      <c r="G60" s="2">
        <v>-0.19974500000000001</v>
      </c>
      <c r="H60" s="2">
        <v>-0.56190799999999996</v>
      </c>
      <c r="I60" s="2">
        <v>-2.0175999999999999E-2</v>
      </c>
      <c r="J60" s="2">
        <v>-5.8007000000000003E-2</v>
      </c>
      <c r="K60" s="2">
        <v>-1.3115E-2</v>
      </c>
      <c r="L60" s="2">
        <f t="shared" si="2"/>
        <v>-2.910927</v>
      </c>
      <c r="M60" s="2">
        <f t="shared" si="3"/>
        <v>-14.000295999999999</v>
      </c>
    </row>
    <row r="61" spans="1:15" ht="13.4" customHeight="1">
      <c r="A61" t="s">
        <v>32</v>
      </c>
      <c r="C61" s="2">
        <v>0</v>
      </c>
      <c r="D61" s="2">
        <v>0</v>
      </c>
      <c r="E61" s="2">
        <v>0</v>
      </c>
      <c r="F61" s="2">
        <v>0</v>
      </c>
      <c r="G61" s="2">
        <v>0</v>
      </c>
      <c r="H61" s="2">
        <v>0</v>
      </c>
      <c r="I61" s="2">
        <v>0</v>
      </c>
      <c r="J61" s="2">
        <v>0</v>
      </c>
      <c r="K61" s="2">
        <v>0</v>
      </c>
      <c r="L61" s="2">
        <f t="shared" si="2"/>
        <v>0</v>
      </c>
      <c r="M61" s="2">
        <f t="shared" si="3"/>
        <v>0</v>
      </c>
    </row>
    <row r="62" spans="1:15" ht="13.4" customHeight="1">
      <c r="C62" s="2">
        <v>-568.25610400000005</v>
      </c>
      <c r="D62" s="2">
        <v>-56.116432000000003</v>
      </c>
      <c r="E62" s="2">
        <v>-48.768569999999997</v>
      </c>
      <c r="F62" s="2">
        <v>-30.569952000000001</v>
      </c>
      <c r="G62" s="2">
        <v>-11.144284000000001</v>
      </c>
      <c r="H62" s="2">
        <v>-18.636596999999998</v>
      </c>
      <c r="I62" s="2">
        <v>-3.798327</v>
      </c>
      <c r="J62" s="2">
        <v>-3.2796560000000001</v>
      </c>
      <c r="K62" s="2">
        <v>-3.3952179999999998</v>
      </c>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76.780333999999996</v>
      </c>
      <c r="D66" s="2">
        <f t="shared" ref="D66:M66" si="4">D48</f>
        <v>-66.387778999999995</v>
      </c>
      <c r="E66" s="2">
        <f t="shared" si="4"/>
        <v>-47.777076999999998</v>
      </c>
      <c r="F66" s="2">
        <f t="shared" si="4"/>
        <v>-45.988525000000003</v>
      </c>
      <c r="G66" s="2">
        <f t="shared" si="4"/>
        <v>-14.179392999999999</v>
      </c>
      <c r="H66" s="2">
        <f t="shared" si="4"/>
        <v>-24.844321999999998</v>
      </c>
      <c r="I66" s="2">
        <f t="shared" si="4"/>
        <v>-5.5854369999999998</v>
      </c>
      <c r="J66" s="2">
        <f t="shared" si="4"/>
        <v>-5.6185299999999998</v>
      </c>
      <c r="K66" s="2">
        <f t="shared" si="4"/>
        <v>-3.5421610000000001</v>
      </c>
      <c r="L66" s="2">
        <f t="shared" si="4"/>
        <v>-213.923224</v>
      </c>
      <c r="M66" s="2">
        <f t="shared" si="4"/>
        <v>-137.14288999999999</v>
      </c>
    </row>
    <row r="67" spans="1:13" ht="13.4" customHeight="1">
      <c r="A67" t="s">
        <v>32</v>
      </c>
      <c r="C67" s="2">
        <f>C61</f>
        <v>0</v>
      </c>
      <c r="D67" s="2">
        <f t="shared" ref="D67:M67" si="5">D61</f>
        <v>0</v>
      </c>
      <c r="E67" s="2">
        <f t="shared" si="5"/>
        <v>0</v>
      </c>
      <c r="F67" s="2">
        <f t="shared" si="5"/>
        <v>0</v>
      </c>
      <c r="G67" s="2">
        <f t="shared" si="5"/>
        <v>0</v>
      </c>
      <c r="H67" s="2">
        <f t="shared" si="5"/>
        <v>0</v>
      </c>
      <c r="I67" s="2">
        <f t="shared" si="5"/>
        <v>0</v>
      </c>
      <c r="J67" s="2">
        <f t="shared" si="5"/>
        <v>0</v>
      </c>
      <c r="K67" s="2">
        <f t="shared" si="5"/>
        <v>0</v>
      </c>
      <c r="L67" s="2">
        <f>L61</f>
        <v>0</v>
      </c>
      <c r="M67" s="2">
        <f t="shared" si="5"/>
        <v>0</v>
      </c>
    </row>
    <row r="68" spans="1:13" ht="13.4" customHeight="1">
      <c r="A68" t="s">
        <v>34</v>
      </c>
      <c r="C68" s="2">
        <f>C66-C67</f>
        <v>76.780333999999996</v>
      </c>
      <c r="D68" s="2">
        <f t="shared" ref="D68:M68" si="6">D66-D67</f>
        <v>-66.387778999999995</v>
      </c>
      <c r="E68" s="2">
        <f t="shared" si="6"/>
        <v>-47.777076999999998</v>
      </c>
      <c r="F68" s="2">
        <f t="shared" si="6"/>
        <v>-45.988525000000003</v>
      </c>
      <c r="G68" s="2">
        <f t="shared" si="6"/>
        <v>-14.179392999999999</v>
      </c>
      <c r="H68" s="2">
        <f t="shared" si="6"/>
        <v>-24.844321999999998</v>
      </c>
      <c r="I68" s="2">
        <f t="shared" si="6"/>
        <v>-5.5854369999999998</v>
      </c>
      <c r="J68" s="2">
        <f t="shared" si="6"/>
        <v>-5.6185299999999998</v>
      </c>
      <c r="K68" s="2">
        <f t="shared" si="6"/>
        <v>-3.5421610000000001</v>
      </c>
      <c r="L68" s="2">
        <f t="shared" si="6"/>
        <v>-213.923224</v>
      </c>
      <c r="M68" s="2">
        <f t="shared" si="6"/>
        <v>-137.14288999999999</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-2.937E-2</v>
      </c>
    </row>
    <row r="74" spans="1:13" ht="13.4" customHeight="1">
      <c r="A74" t="s">
        <v>334</v>
      </c>
      <c r="C74" s="23">
        <v>-2.8317999999999999E-2</v>
      </c>
    </row>
    <row r="75" spans="1:13" ht="13.4" customHeight="1">
      <c r="A75" t="s">
        <v>333</v>
      </c>
      <c r="C75" s="23">
        <v>-2.8173E-2</v>
      </c>
    </row>
    <row r="76" spans="1:13" ht="13.4" customHeight="1">
      <c r="A76" t="s">
        <v>332</v>
      </c>
      <c r="C76" s="23">
        <v>-4.8327000000000002E-2</v>
      </c>
    </row>
    <row r="77" spans="1:13" ht="13.4" customHeight="1">
      <c r="A77" t="s">
        <v>331</v>
      </c>
      <c r="C77" s="23">
        <v>-2.6643E-2</v>
      </c>
    </row>
    <row r="78" spans="1:13" ht="13.4" customHeight="1">
      <c r="A78" t="s">
        <v>330</v>
      </c>
      <c r="C78" s="23">
        <v>-2.7251999999999998E-2</v>
      </c>
    </row>
    <row r="79" spans="1:13" ht="13.4" customHeight="1">
      <c r="A79" t="s">
        <v>329</v>
      </c>
      <c r="C79" s="23">
        <v>-2.8486000000000001E-2</v>
      </c>
    </row>
    <row r="80" spans="1:13" ht="13.4" customHeight="1">
      <c r="A80" t="s">
        <v>328</v>
      </c>
      <c r="C80" s="23">
        <v>-2.2363000000000001E-2</v>
      </c>
    </row>
    <row r="81" spans="1:3" ht="13.4" customHeight="1">
      <c r="A81" t="s">
        <v>327</v>
      </c>
      <c r="C81" s="23">
        <v>-2.6839999999999999E-2</v>
      </c>
    </row>
    <row r="82" spans="1:3" ht="13.4" customHeight="1">
      <c r="A82" t="s">
        <v>326</v>
      </c>
      <c r="C82" s="23">
        <v>-2.4402E-2</v>
      </c>
    </row>
    <row r="83" spans="1:3" ht="13.4" customHeight="1">
      <c r="A83" t="s">
        <v>325</v>
      </c>
      <c r="C83" s="23">
        <v>-3.2114999999999998E-2</v>
      </c>
    </row>
    <row r="84" spans="1:3" ht="13.4" customHeight="1">
      <c r="C84" s="26"/>
    </row>
    <row r="85" spans="1:3" ht="15.5">
      <c r="A85" s="6" t="s">
        <v>324</v>
      </c>
      <c r="B85" s="6"/>
    </row>
    <row r="86" spans="1:3" ht="13.4" customHeight="1">
      <c r="A86" t="s">
        <v>2</v>
      </c>
      <c r="C86" s="25">
        <v>4.2566E-2</v>
      </c>
    </row>
    <row r="87" spans="1:3" ht="13.4" customHeight="1">
      <c r="A87" t="s">
        <v>3</v>
      </c>
      <c r="C87" s="25">
        <v>3.9789999999999999E-2</v>
      </c>
    </row>
    <row r="88" spans="1:3" ht="13.4" customHeight="1">
      <c r="A88" t="s">
        <v>4</v>
      </c>
      <c r="C88" s="25">
        <v>5.1840999999999998E-2</v>
      </c>
    </row>
    <row r="89" spans="1:3" ht="13.4" customHeight="1">
      <c r="A89" t="s">
        <v>5</v>
      </c>
      <c r="C89" s="25">
        <v>4.5183000000000001E-2</v>
      </c>
    </row>
    <row r="90" spans="1:3" ht="13.4" customHeight="1">
      <c r="A90" t="s">
        <v>6</v>
      </c>
      <c r="C90" s="25">
        <v>7.5041999999999998E-2</v>
      </c>
    </row>
    <row r="91" spans="1:3" ht="13.4" customHeight="1">
      <c r="A91" t="s">
        <v>7</v>
      </c>
      <c r="C91" s="25">
        <v>4.3268000000000001E-2</v>
      </c>
    </row>
    <row r="92" spans="1:3" ht="13.4" customHeight="1">
      <c r="A92" t="s">
        <v>8</v>
      </c>
      <c r="C92" s="25">
        <v>5.9785999999999999E-2</v>
      </c>
    </row>
    <row r="93" spans="1:3" ht="13.4" customHeight="1">
      <c r="A93" t="s">
        <v>9</v>
      </c>
      <c r="C93" s="25">
        <v>2.3636999999999998E-2</v>
      </c>
    </row>
    <row r="94" spans="1:3" ht="13.4" customHeight="1">
      <c r="A94" t="s">
        <v>321</v>
      </c>
      <c r="C94" s="25">
        <v>4.8452000000000002E-2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5.4799999999999998E-4</v>
      </c>
      <c r="D99" s="23">
        <v>4.1100000000000002E-4</v>
      </c>
      <c r="E99" s="23">
        <v>4.9600000000000002E-4</v>
      </c>
      <c r="F99" s="23">
        <v>5.0799999999999999E-4</v>
      </c>
      <c r="G99" s="23">
        <v>1.145E-3</v>
      </c>
      <c r="H99" s="23">
        <v>5.9800000000000001E-4</v>
      </c>
      <c r="I99" s="23">
        <v>2.0179999999999998E-3</v>
      </c>
      <c r="J99" s="23">
        <v>1.2470000000000001E-3</v>
      </c>
      <c r="K99" s="23">
        <v>7.9999999999999996E-6</v>
      </c>
    </row>
    <row r="100" spans="1:11" ht="13.4" customHeight="1">
      <c r="A100" t="s">
        <v>36</v>
      </c>
      <c r="B100" t="s">
        <v>320</v>
      </c>
      <c r="C100" s="23">
        <v>2.9E-5</v>
      </c>
      <c r="D100" s="23">
        <v>3.1999999999999999E-5</v>
      </c>
      <c r="E100" s="23">
        <v>2.5000000000000001E-5</v>
      </c>
      <c r="F100" s="23">
        <v>2.9E-5</v>
      </c>
      <c r="G100" s="23">
        <v>4.8999999999999998E-5</v>
      </c>
      <c r="H100" s="23">
        <v>2.5000000000000001E-5</v>
      </c>
      <c r="I100" s="23">
        <v>3.6999999999999998E-5</v>
      </c>
      <c r="J100" s="23">
        <v>1.2999999999999999E-5</v>
      </c>
      <c r="K100" s="23">
        <v>1.9999999999999999E-6</v>
      </c>
    </row>
    <row r="101" spans="1:11" ht="13.4" customHeight="1">
      <c r="A101" t="s">
        <v>37</v>
      </c>
      <c r="B101" t="s">
        <v>320</v>
      </c>
      <c r="C101" s="23">
        <v>9.0000000000000006E-5</v>
      </c>
      <c r="D101" s="23">
        <v>4.6E-5</v>
      </c>
      <c r="E101" s="23">
        <v>8.5000000000000006E-5</v>
      </c>
      <c r="F101" s="23">
        <v>1.3799999999999999E-4</v>
      </c>
      <c r="G101" s="23">
        <v>2.43E-4</v>
      </c>
      <c r="H101" s="23">
        <v>6.3E-5</v>
      </c>
      <c r="I101" s="23">
        <v>3.4099999999999999E-4</v>
      </c>
      <c r="J101" s="23">
        <v>5.1E-5</v>
      </c>
      <c r="K101" s="23">
        <v>1.9999999999999999E-6</v>
      </c>
    </row>
    <row r="102" spans="1:11" ht="13.4" customHeight="1">
      <c r="A102" t="s">
        <v>38</v>
      </c>
      <c r="B102" t="s">
        <v>320</v>
      </c>
      <c r="C102" s="23">
        <v>-1.1E-5</v>
      </c>
      <c r="D102" s="23">
        <v>-3.9999999999999998E-6</v>
      </c>
      <c r="E102" s="23">
        <v>-9.9999999999999995E-7</v>
      </c>
      <c r="F102" s="23">
        <v>-5.0000000000000004E-6</v>
      </c>
      <c r="G102" s="23">
        <v>-1.5E-5</v>
      </c>
      <c r="H102" s="23">
        <v>-5.0000000000000004E-6</v>
      </c>
      <c r="I102" s="23">
        <v>-3.6200000000000002E-4</v>
      </c>
      <c r="J102" s="23">
        <v>-5.8E-5</v>
      </c>
      <c r="K102" s="23">
        <v>0</v>
      </c>
    </row>
    <row r="103" spans="1:11" ht="13.4" customHeight="1">
      <c r="A103" t="s">
        <v>39</v>
      </c>
      <c r="B103" t="s">
        <v>320</v>
      </c>
      <c r="C103" s="23">
        <v>5.8999999999999998E-5</v>
      </c>
      <c r="D103" s="23">
        <v>3.6999999999999998E-5</v>
      </c>
      <c r="E103" s="23">
        <v>5.3000000000000001E-5</v>
      </c>
      <c r="F103" s="23">
        <v>2.9E-5</v>
      </c>
      <c r="G103" s="23">
        <v>1.66E-4</v>
      </c>
      <c r="H103" s="23">
        <v>6.3E-5</v>
      </c>
      <c r="I103" s="23">
        <v>5.5900000000000004E-4</v>
      </c>
      <c r="J103" s="23">
        <v>6.2000000000000003E-5</v>
      </c>
      <c r="K103" s="23">
        <v>1.9999999999999999E-6</v>
      </c>
    </row>
    <row r="104" spans="1:11" ht="13.4" customHeight="1">
      <c r="A104" t="s">
        <v>40</v>
      </c>
      <c r="B104" t="s">
        <v>320</v>
      </c>
      <c r="C104" s="23">
        <v>1.5999999999999999E-5</v>
      </c>
      <c r="D104" s="23">
        <v>3.0000000000000001E-6</v>
      </c>
      <c r="E104" s="23">
        <v>3.9999999999999998E-6</v>
      </c>
      <c r="F104" s="23">
        <v>6.9999999999999999E-6</v>
      </c>
      <c r="G104" s="23">
        <v>5.8E-5</v>
      </c>
      <c r="H104" s="23">
        <v>5.0000000000000002E-5</v>
      </c>
      <c r="I104" s="23">
        <v>8.7999999999999998E-5</v>
      </c>
      <c r="J104" s="23">
        <v>0</v>
      </c>
      <c r="K104" s="23">
        <v>0</v>
      </c>
    </row>
    <row r="105" spans="1:11" ht="13.4" customHeight="1">
      <c r="A105" t="s">
        <v>41</v>
      </c>
      <c r="B105" t="s">
        <v>320</v>
      </c>
      <c r="C105" s="23">
        <v>1.26E-4</v>
      </c>
      <c r="D105" s="23">
        <v>1.03E-4</v>
      </c>
      <c r="E105" s="23">
        <v>1.0900000000000001E-4</v>
      </c>
      <c r="F105" s="23">
        <v>1.44E-4</v>
      </c>
      <c r="G105" s="23">
        <v>2.6800000000000001E-4</v>
      </c>
      <c r="H105" s="23">
        <v>1.1E-4</v>
      </c>
      <c r="I105" s="23">
        <v>4.17E-4</v>
      </c>
      <c r="J105" s="23">
        <v>1.4100000000000001E-4</v>
      </c>
      <c r="K105" s="23">
        <v>3.9999999999999998E-6</v>
      </c>
    </row>
    <row r="106" spans="1:11" ht="13.4" customHeight="1">
      <c r="A106" t="s">
        <v>42</v>
      </c>
      <c r="B106" t="s">
        <v>319</v>
      </c>
      <c r="C106" s="23">
        <v>3.7569999999999999E-3</v>
      </c>
      <c r="D106" s="23">
        <v>4.2059999999999997E-3</v>
      </c>
      <c r="E106" s="23">
        <v>1.63E-4</v>
      </c>
      <c r="F106" s="23">
        <v>1.162E-2</v>
      </c>
      <c r="G106" s="23">
        <v>1.84E-4</v>
      </c>
      <c r="H106" s="23">
        <v>9.7900000000000005E-4</v>
      </c>
      <c r="I106" s="23">
        <v>1.9599999999999999E-4</v>
      </c>
      <c r="J106" s="23">
        <v>1.0759999999999999E-3</v>
      </c>
      <c r="K106" s="23">
        <v>0</v>
      </c>
    </row>
    <row r="107" spans="1:11" ht="13.4" customHeight="1">
      <c r="A107" t="s">
        <v>43</v>
      </c>
      <c r="B107" t="s">
        <v>319</v>
      </c>
      <c r="C107" s="23">
        <v>4.1450000000000002E-3</v>
      </c>
      <c r="D107" s="23">
        <v>1.07E-4</v>
      </c>
      <c r="E107" s="23">
        <v>1.1299999999999999E-3</v>
      </c>
      <c r="F107" s="23">
        <v>6.3140000000000002E-3</v>
      </c>
      <c r="G107" s="23">
        <v>2.4979999999999998E-3</v>
      </c>
      <c r="H107" s="23">
        <v>1.5006E-2</v>
      </c>
      <c r="I107" s="23">
        <v>2.0699999999999999E-4</v>
      </c>
      <c r="J107" s="23">
        <v>2.0695000000000002E-2</v>
      </c>
      <c r="K107" s="23">
        <v>0</v>
      </c>
    </row>
    <row r="108" spans="1:11" ht="13.4" customHeight="1">
      <c r="A108" t="s">
        <v>44</v>
      </c>
      <c r="B108" t="s">
        <v>319</v>
      </c>
      <c r="C108" s="23">
        <v>4.9179999999999996E-3</v>
      </c>
      <c r="D108" s="23">
        <v>6.0999999999999999E-5</v>
      </c>
      <c r="E108" s="23">
        <v>8.2999999999999998E-5</v>
      </c>
      <c r="F108" s="23">
        <v>7.0799999999999997E-4</v>
      </c>
      <c r="G108" s="23">
        <v>6.29E-4</v>
      </c>
      <c r="H108" s="23">
        <v>3.0918999999999999E-2</v>
      </c>
      <c r="I108" s="23">
        <v>2.9459999999999998E-3</v>
      </c>
      <c r="J108" s="23">
        <v>1.683E-3</v>
      </c>
      <c r="K108" s="23">
        <v>0</v>
      </c>
    </row>
    <row r="109" spans="1:11" ht="13.4" customHeight="1">
      <c r="A109" t="s">
        <v>45</v>
      </c>
      <c r="B109" t="s">
        <v>319</v>
      </c>
      <c r="C109" s="23">
        <v>1.158E-3</v>
      </c>
      <c r="D109" s="23">
        <v>2.8200000000000002E-4</v>
      </c>
      <c r="E109" s="23">
        <v>2.4899999999999998E-4</v>
      </c>
      <c r="F109" s="23">
        <v>1.0039999999999999E-3</v>
      </c>
      <c r="G109" s="23">
        <v>1.206E-3</v>
      </c>
      <c r="H109" s="23">
        <v>4.163E-3</v>
      </c>
      <c r="I109" s="23">
        <v>1.273E-3</v>
      </c>
      <c r="J109" s="23">
        <v>8.5120000000000005E-3</v>
      </c>
      <c r="K109" s="23">
        <v>2.4000000000000001E-5</v>
      </c>
    </row>
    <row r="110" spans="1:11" ht="13.4" customHeight="1">
      <c r="A110" t="s">
        <v>46</v>
      </c>
      <c r="B110" t="s">
        <v>319</v>
      </c>
      <c r="C110" s="23">
        <v>8.7999999999999998E-5</v>
      </c>
      <c r="D110" s="23">
        <v>4.0000000000000003E-5</v>
      </c>
      <c r="E110" s="23">
        <v>5.8E-5</v>
      </c>
      <c r="F110" s="23">
        <v>7.1000000000000005E-5</v>
      </c>
      <c r="G110" s="23">
        <v>4.8999999999999998E-5</v>
      </c>
      <c r="H110" s="23">
        <v>2.8200000000000002E-4</v>
      </c>
      <c r="I110" s="23">
        <v>8.7999999999999998E-5</v>
      </c>
      <c r="J110" s="23">
        <v>6.0999999999999999E-5</v>
      </c>
      <c r="K110" s="23">
        <v>2.3E-5</v>
      </c>
    </row>
    <row r="111" spans="1:11" ht="13.4" customHeight="1">
      <c r="A111" t="s">
        <v>47</v>
      </c>
      <c r="B111" t="s">
        <v>319</v>
      </c>
      <c r="C111" s="23">
        <v>4.1399999999999998E-4</v>
      </c>
      <c r="D111" s="23">
        <v>7.2999999999999999E-5</v>
      </c>
      <c r="E111" s="23">
        <v>6.8999999999999997E-5</v>
      </c>
      <c r="F111" s="23">
        <v>3.6499999999999998E-4</v>
      </c>
      <c r="G111" s="23">
        <v>3.0499999999999999E-4</v>
      </c>
      <c r="H111" s="23">
        <v>1.867E-3</v>
      </c>
      <c r="I111" s="23">
        <v>1.2899999999999999E-4</v>
      </c>
      <c r="J111" s="23">
        <v>4.7399999999999997E-4</v>
      </c>
      <c r="K111" s="23">
        <v>2.3E-5</v>
      </c>
    </row>
    <row r="112" spans="1:11" ht="13.4" customHeight="1">
      <c r="A112" t="s">
        <v>48</v>
      </c>
      <c r="B112" t="s">
        <v>318</v>
      </c>
      <c r="C112" s="23">
        <v>1.64E-4</v>
      </c>
      <c r="D112" s="23">
        <v>1.46E-4</v>
      </c>
      <c r="E112" s="23">
        <v>1.4999999999999999E-4</v>
      </c>
      <c r="F112" s="23">
        <v>2.7099999999999997E-4</v>
      </c>
      <c r="G112" s="23">
        <v>2.2699999999999999E-4</v>
      </c>
      <c r="H112" s="23">
        <v>1.03E-4</v>
      </c>
      <c r="I112" s="23">
        <v>1.2999999999999999E-4</v>
      </c>
      <c r="J112" s="23">
        <v>5.0000000000000002E-5</v>
      </c>
      <c r="K112" s="23">
        <v>0</v>
      </c>
    </row>
    <row r="113" spans="1:11" ht="13.4" customHeight="1">
      <c r="A113" t="s">
        <v>49</v>
      </c>
      <c r="B113" t="s">
        <v>318</v>
      </c>
      <c r="C113" s="23">
        <v>1.9999999999999999E-6</v>
      </c>
      <c r="D113" s="23">
        <v>9.9999999999999995E-7</v>
      </c>
      <c r="E113" s="23">
        <v>9.9999999999999995E-7</v>
      </c>
      <c r="F113" s="23">
        <v>9.9999999999999995E-7</v>
      </c>
      <c r="G113" s="23">
        <v>3.9999999999999998E-6</v>
      </c>
      <c r="H113" s="23">
        <v>1.9999999999999999E-6</v>
      </c>
      <c r="I113" s="23">
        <v>2.3E-5</v>
      </c>
      <c r="J113" s="23">
        <v>0</v>
      </c>
      <c r="K113" s="23">
        <v>0</v>
      </c>
    </row>
    <row r="114" spans="1:11" ht="13.4" customHeight="1">
      <c r="A114" t="s">
        <v>50</v>
      </c>
      <c r="B114" t="s">
        <v>318</v>
      </c>
      <c r="C114" s="23">
        <v>-1.9999999999999999E-6</v>
      </c>
      <c r="D114" s="23">
        <v>-9.9999999999999995E-7</v>
      </c>
      <c r="E114" s="23">
        <v>-6.0000000000000002E-6</v>
      </c>
      <c r="F114" s="23">
        <v>-9.9999999999999995E-7</v>
      </c>
      <c r="G114" s="23">
        <v>-1.9999999999999999E-6</v>
      </c>
      <c r="H114" s="23">
        <v>-9.9999999999999995E-7</v>
      </c>
      <c r="I114" s="23">
        <v>-6.9999999999999999E-6</v>
      </c>
      <c r="J114" s="23">
        <v>-9.9999999999999995E-7</v>
      </c>
      <c r="K114" s="23">
        <v>0</v>
      </c>
    </row>
    <row r="115" spans="1:11" ht="13.4" customHeight="1">
      <c r="A115" t="s">
        <v>51</v>
      </c>
      <c r="B115" t="s">
        <v>318</v>
      </c>
      <c r="C115" s="23">
        <v>2.8E-5</v>
      </c>
      <c r="D115" s="23">
        <v>2.0000000000000002E-5</v>
      </c>
      <c r="E115" s="23">
        <v>5.1999999999999997E-5</v>
      </c>
      <c r="F115" s="23">
        <v>2.0000000000000002E-5</v>
      </c>
      <c r="G115" s="23">
        <v>2.3E-5</v>
      </c>
      <c r="H115" s="23">
        <v>6.0000000000000002E-6</v>
      </c>
      <c r="I115" s="23">
        <v>1.5899999999999999E-4</v>
      </c>
      <c r="J115" s="23">
        <v>0</v>
      </c>
      <c r="K115" s="23">
        <v>0</v>
      </c>
    </row>
    <row r="116" spans="1:11" ht="13.4" customHeight="1">
      <c r="A116" t="s">
        <v>52</v>
      </c>
      <c r="B116" t="s">
        <v>318</v>
      </c>
      <c r="C116" s="23">
        <v>7.9999999999999996E-6</v>
      </c>
      <c r="D116" s="23">
        <v>1.0000000000000001E-5</v>
      </c>
      <c r="E116" s="23">
        <v>1.5E-5</v>
      </c>
      <c r="F116" s="23">
        <v>3.9999999999999998E-6</v>
      </c>
      <c r="G116" s="23">
        <v>3.0000000000000001E-6</v>
      </c>
      <c r="H116" s="23">
        <v>3.0000000000000001E-6</v>
      </c>
      <c r="I116" s="23">
        <v>0</v>
      </c>
      <c r="J116" s="23">
        <v>0</v>
      </c>
      <c r="K116" s="23">
        <v>0</v>
      </c>
    </row>
    <row r="117" spans="1:11" ht="13.4" customHeight="1">
      <c r="A117" t="s">
        <v>53</v>
      </c>
      <c r="B117" t="s">
        <v>318</v>
      </c>
      <c r="C117" s="23">
        <v>1.0000000000000001E-5</v>
      </c>
      <c r="D117" s="23">
        <v>2.0000000000000002E-5</v>
      </c>
      <c r="E117" s="23">
        <v>7.9999999999999996E-6</v>
      </c>
      <c r="F117" s="23">
        <v>3.0000000000000001E-6</v>
      </c>
      <c r="G117" s="23">
        <v>1.2E-5</v>
      </c>
      <c r="H117" s="23">
        <v>3.0000000000000001E-6</v>
      </c>
      <c r="I117" s="23">
        <v>1.9999999999999999E-6</v>
      </c>
      <c r="J117" s="23">
        <v>0</v>
      </c>
      <c r="K117" s="23">
        <v>0</v>
      </c>
    </row>
    <row r="118" spans="1:11" ht="13.4" customHeight="1">
      <c r="A118" t="s">
        <v>54</v>
      </c>
      <c r="B118" t="s">
        <v>318</v>
      </c>
      <c r="C118" s="23">
        <v>-3.8999999999999999E-5</v>
      </c>
      <c r="D118" s="23">
        <v>-4.1E-5</v>
      </c>
      <c r="E118" s="23">
        <v>-4.3999999999999999E-5</v>
      </c>
      <c r="F118" s="23">
        <v>-3.6000000000000001E-5</v>
      </c>
      <c r="G118" s="23">
        <v>-5.5000000000000002E-5</v>
      </c>
      <c r="H118" s="23">
        <v>-2.3E-5</v>
      </c>
      <c r="I118" s="23">
        <v>-5.8999999999999998E-5</v>
      </c>
      <c r="J118" s="23">
        <v>-2.4000000000000001E-5</v>
      </c>
      <c r="K118" s="23">
        <v>-1.4E-5</v>
      </c>
    </row>
    <row r="119" spans="1:11" ht="13.4" customHeight="1">
      <c r="A119" t="s">
        <v>55</v>
      </c>
      <c r="B119" t="s">
        <v>318</v>
      </c>
      <c r="C119" s="23">
        <v>5.8999999999999998E-5</v>
      </c>
      <c r="D119" s="23">
        <v>5.3999999999999998E-5</v>
      </c>
      <c r="E119" s="23">
        <v>6.8999999999999997E-5</v>
      </c>
      <c r="F119" s="23">
        <v>1.13E-4</v>
      </c>
      <c r="G119" s="23">
        <v>2.3E-5</v>
      </c>
      <c r="H119" s="23">
        <v>6.0000000000000002E-6</v>
      </c>
      <c r="I119" s="23">
        <v>1.2999999999999999E-4</v>
      </c>
      <c r="J119" s="23">
        <v>0</v>
      </c>
      <c r="K119" s="23">
        <v>1.9999999999999999E-6</v>
      </c>
    </row>
    <row r="120" spans="1:11" ht="13.4" customHeight="1">
      <c r="A120" t="s">
        <v>56</v>
      </c>
      <c r="B120" t="s">
        <v>318</v>
      </c>
      <c r="C120" s="23">
        <v>9.9999999999999995E-7</v>
      </c>
      <c r="D120" s="23">
        <v>9.9999999999999995E-7</v>
      </c>
      <c r="E120" s="23">
        <v>9.9999999999999995E-7</v>
      </c>
      <c r="F120" s="23">
        <v>9.9999999999999995E-7</v>
      </c>
      <c r="G120" s="23">
        <v>9.9999999999999995E-7</v>
      </c>
      <c r="H120" s="23">
        <v>0</v>
      </c>
      <c r="I120" s="23">
        <v>9.9999999999999995E-7</v>
      </c>
      <c r="J120" s="23">
        <v>0</v>
      </c>
      <c r="K120" s="23">
        <v>0</v>
      </c>
    </row>
    <row r="121" spans="1:11" ht="13.4" customHeight="1">
      <c r="A121" t="s">
        <v>57</v>
      </c>
      <c r="B121" t="s">
        <v>318</v>
      </c>
      <c r="C121" s="23">
        <v>-2.6999999999999999E-5</v>
      </c>
      <c r="D121" s="23">
        <v>-3.1000000000000001E-5</v>
      </c>
      <c r="E121" s="23">
        <v>-3.1000000000000001E-5</v>
      </c>
      <c r="F121" s="23">
        <v>-2.6999999999999999E-5</v>
      </c>
      <c r="G121" s="23">
        <v>-1.8E-5</v>
      </c>
      <c r="H121" s="23">
        <v>-1.7E-5</v>
      </c>
      <c r="I121" s="23">
        <v>-9.0000000000000002E-6</v>
      </c>
      <c r="J121" s="23">
        <v>-4.3999999999999999E-5</v>
      </c>
      <c r="K121" s="23">
        <v>0</v>
      </c>
    </row>
    <row r="122" spans="1:11" ht="13.4" customHeight="1">
      <c r="A122" t="s">
        <v>58</v>
      </c>
      <c r="B122" t="s">
        <v>318</v>
      </c>
      <c r="C122" s="23">
        <v>-1.2999999999999999E-5</v>
      </c>
      <c r="D122" s="23">
        <v>-1.2999999999999999E-5</v>
      </c>
      <c r="E122" s="23">
        <v>-1.2999999999999999E-5</v>
      </c>
      <c r="F122" s="23">
        <v>-1.4E-5</v>
      </c>
      <c r="G122" s="23">
        <v>-1.8E-5</v>
      </c>
      <c r="H122" s="23">
        <v>-1.0000000000000001E-5</v>
      </c>
      <c r="I122" s="23">
        <v>-2.1999999999999999E-5</v>
      </c>
      <c r="J122" s="23">
        <v>-1.9000000000000001E-5</v>
      </c>
      <c r="K122" s="23">
        <v>-5.0000000000000004E-6</v>
      </c>
    </row>
    <row r="123" spans="1:11" ht="13.4" customHeight="1">
      <c r="A123" t="s">
        <v>59</v>
      </c>
      <c r="B123" t="s">
        <v>318</v>
      </c>
      <c r="C123" s="23">
        <v>6.0000000000000002E-5</v>
      </c>
      <c r="D123" s="23">
        <v>4.8999999999999998E-5</v>
      </c>
      <c r="E123" s="23">
        <v>5.7000000000000003E-5</v>
      </c>
      <c r="F123" s="23">
        <v>7.9999999999999996E-6</v>
      </c>
      <c r="G123" s="23">
        <v>3.9599999999999998E-4</v>
      </c>
      <c r="H123" s="23">
        <v>3.6000000000000001E-5</v>
      </c>
      <c r="I123" s="23">
        <v>1.17E-4</v>
      </c>
      <c r="J123" s="23">
        <v>0</v>
      </c>
      <c r="K123" s="23">
        <v>3.0000000000000001E-6</v>
      </c>
    </row>
    <row r="124" spans="1:11" ht="13.4" customHeight="1">
      <c r="A124" t="s">
        <v>60</v>
      </c>
      <c r="B124" t="s">
        <v>318</v>
      </c>
      <c r="C124" s="23">
        <v>1.5E-5</v>
      </c>
      <c r="D124" s="23">
        <v>1.1E-5</v>
      </c>
      <c r="E124" s="23">
        <v>2.5000000000000001E-5</v>
      </c>
      <c r="F124" s="23">
        <v>1.5E-5</v>
      </c>
      <c r="G124" s="23">
        <v>3.1000000000000001E-5</v>
      </c>
      <c r="H124" s="23">
        <v>7.9999999999999996E-6</v>
      </c>
      <c r="I124" s="23">
        <v>0</v>
      </c>
      <c r="J124" s="23">
        <v>0</v>
      </c>
      <c r="K124" s="23">
        <v>0</v>
      </c>
    </row>
    <row r="125" spans="1:11" ht="13.4" customHeight="1">
      <c r="A125" t="s">
        <v>61</v>
      </c>
      <c r="B125" t="s">
        <v>318</v>
      </c>
      <c r="C125" s="23">
        <v>2.3E-5</v>
      </c>
      <c r="D125" s="23">
        <v>2.0999999999999999E-5</v>
      </c>
      <c r="E125" s="23">
        <v>3.1999999999999999E-5</v>
      </c>
      <c r="F125" s="23">
        <v>3.4E-5</v>
      </c>
      <c r="G125" s="23">
        <v>1.2999999999999999E-5</v>
      </c>
      <c r="H125" s="23">
        <v>7.9999999999999996E-6</v>
      </c>
      <c r="I125" s="23">
        <v>0</v>
      </c>
      <c r="J125" s="23">
        <v>0</v>
      </c>
      <c r="K125" s="23">
        <v>0</v>
      </c>
    </row>
    <row r="126" spans="1:11" ht="13.4" customHeight="1">
      <c r="A126" t="s">
        <v>62</v>
      </c>
      <c r="B126" t="s">
        <v>318</v>
      </c>
      <c r="C126" s="23">
        <v>2.8E-5</v>
      </c>
      <c r="D126" s="23">
        <v>2.1999999999999999E-5</v>
      </c>
      <c r="E126" s="23">
        <v>5.3000000000000001E-5</v>
      </c>
      <c r="F126" s="23">
        <v>2.1999999999999999E-5</v>
      </c>
      <c r="G126" s="23">
        <v>2.6999999999999999E-5</v>
      </c>
      <c r="H126" s="23">
        <v>1.7E-5</v>
      </c>
      <c r="I126" s="23">
        <v>1.8E-5</v>
      </c>
      <c r="J126" s="23">
        <v>1.5E-5</v>
      </c>
      <c r="K126" s="23">
        <v>0</v>
      </c>
    </row>
    <row r="127" spans="1:11" ht="13.4" customHeight="1">
      <c r="A127" t="s">
        <v>63</v>
      </c>
      <c r="B127" t="s">
        <v>318</v>
      </c>
      <c r="C127" s="23">
        <v>-9.0000000000000002E-6</v>
      </c>
      <c r="D127" s="23">
        <v>-5.0000000000000004E-6</v>
      </c>
      <c r="E127" s="23">
        <v>-2.4000000000000001E-5</v>
      </c>
      <c r="F127" s="23">
        <v>-6.9999999999999999E-6</v>
      </c>
      <c r="G127" s="23">
        <v>0</v>
      </c>
      <c r="H127" s="23">
        <v>0</v>
      </c>
      <c r="I127" s="23">
        <v>-2.3E-5</v>
      </c>
      <c r="J127" s="23">
        <v>0</v>
      </c>
      <c r="K127" s="23">
        <v>0</v>
      </c>
    </row>
    <row r="128" spans="1:11" ht="13.4" customHeight="1">
      <c r="A128" t="s">
        <v>64</v>
      </c>
      <c r="B128" t="s">
        <v>318</v>
      </c>
      <c r="C128" s="23">
        <v>1.03E-4</v>
      </c>
      <c r="D128" s="23">
        <v>1.15E-4</v>
      </c>
      <c r="E128" s="23">
        <v>1.47E-4</v>
      </c>
      <c r="F128" s="23">
        <v>8.3999999999999995E-5</v>
      </c>
      <c r="G128" s="23">
        <v>7.3999999999999996E-5</v>
      </c>
      <c r="H128" s="23">
        <v>5.5000000000000002E-5</v>
      </c>
      <c r="I128" s="23">
        <v>4.8000000000000001E-5</v>
      </c>
      <c r="J128" s="23">
        <v>1.05E-4</v>
      </c>
      <c r="K128" s="23">
        <v>3.8000000000000002E-5</v>
      </c>
    </row>
    <row r="129" spans="1:11" ht="13.4" customHeight="1">
      <c r="A129" t="s">
        <v>65</v>
      </c>
      <c r="B129" t="s">
        <v>318</v>
      </c>
      <c r="C129" s="23">
        <v>1.4E-5</v>
      </c>
      <c r="D129" s="23">
        <v>1.2999999999999999E-5</v>
      </c>
      <c r="E129" s="23">
        <v>1.1E-5</v>
      </c>
      <c r="F129" s="23">
        <v>5.0000000000000004E-6</v>
      </c>
      <c r="G129" s="23">
        <v>8.2999999999999998E-5</v>
      </c>
      <c r="H129" s="23">
        <v>1.0000000000000001E-5</v>
      </c>
      <c r="I129" s="23">
        <v>3.8000000000000002E-5</v>
      </c>
      <c r="J129" s="23">
        <v>0</v>
      </c>
      <c r="K129" s="23">
        <v>1.9999999999999999E-6</v>
      </c>
    </row>
    <row r="130" spans="1:11" ht="13.4" customHeight="1">
      <c r="A130" t="s">
        <v>66</v>
      </c>
      <c r="B130" t="s">
        <v>318</v>
      </c>
      <c r="C130" s="23">
        <v>5.5000000000000002E-5</v>
      </c>
      <c r="D130" s="23">
        <v>4.0000000000000003E-5</v>
      </c>
      <c r="E130" s="23">
        <v>5.5000000000000002E-5</v>
      </c>
      <c r="F130" s="23">
        <v>6.4999999999999994E-5</v>
      </c>
      <c r="G130" s="23">
        <v>1.07E-4</v>
      </c>
      <c r="H130" s="23">
        <v>4.5000000000000003E-5</v>
      </c>
      <c r="I130" s="23">
        <v>2.3800000000000001E-4</v>
      </c>
      <c r="J130" s="23">
        <v>0</v>
      </c>
      <c r="K130" s="23">
        <v>5.0000000000000004E-6</v>
      </c>
    </row>
    <row r="131" spans="1:11" ht="13.4" customHeight="1">
      <c r="A131" t="s">
        <v>67</v>
      </c>
      <c r="B131" t="s">
        <v>318</v>
      </c>
      <c r="C131" s="23">
        <v>-6.7999999999999999E-5</v>
      </c>
      <c r="D131" s="23">
        <v>-7.8999999999999996E-5</v>
      </c>
      <c r="E131" s="23">
        <v>-7.1000000000000005E-5</v>
      </c>
      <c r="F131" s="23">
        <v>-7.2000000000000002E-5</v>
      </c>
      <c r="G131" s="23">
        <v>-7.8999999999999996E-5</v>
      </c>
      <c r="H131" s="23">
        <v>-3.8000000000000002E-5</v>
      </c>
      <c r="I131" s="23">
        <v>-5.8999999999999998E-5</v>
      </c>
      <c r="J131" s="23">
        <v>-6.3E-5</v>
      </c>
      <c r="K131" s="23">
        <v>-2.8E-5</v>
      </c>
    </row>
    <row r="132" spans="1:11" ht="13.4" customHeight="1">
      <c r="A132" t="s">
        <v>68</v>
      </c>
      <c r="B132" t="s">
        <v>318</v>
      </c>
      <c r="C132" s="23">
        <v>3.8999999999999999E-5</v>
      </c>
      <c r="D132" s="23">
        <v>3.4E-5</v>
      </c>
      <c r="E132" s="23">
        <v>6.0000000000000002E-5</v>
      </c>
      <c r="F132" s="23">
        <v>3.1000000000000001E-5</v>
      </c>
      <c r="G132" s="23">
        <v>1.7E-5</v>
      </c>
      <c r="H132" s="23">
        <v>1.1E-5</v>
      </c>
      <c r="I132" s="23">
        <v>3.1199999999999999E-4</v>
      </c>
      <c r="J132" s="23">
        <v>0</v>
      </c>
      <c r="K132" s="23">
        <v>0</v>
      </c>
    </row>
    <row r="133" spans="1:11" ht="13.4" customHeight="1">
      <c r="A133" t="s">
        <v>69</v>
      </c>
      <c r="B133" t="s">
        <v>318</v>
      </c>
      <c r="C133" s="23">
        <v>-3.3000000000000003E-5</v>
      </c>
      <c r="D133" s="23">
        <v>-3.1999999999999999E-5</v>
      </c>
      <c r="E133" s="23">
        <v>-5.5999999999999999E-5</v>
      </c>
      <c r="F133" s="23">
        <v>-2.0999999999999999E-5</v>
      </c>
      <c r="G133" s="23">
        <v>-6.8999999999999997E-5</v>
      </c>
      <c r="H133" s="23">
        <v>-9.0000000000000002E-6</v>
      </c>
      <c r="I133" s="23">
        <v>-6.0000000000000002E-6</v>
      </c>
      <c r="J133" s="23">
        <v>0</v>
      </c>
      <c r="K133" s="23">
        <v>0</v>
      </c>
    </row>
    <row r="134" spans="1:11" ht="13.4" customHeight="1">
      <c r="A134" t="s">
        <v>70</v>
      </c>
      <c r="B134" t="s">
        <v>318</v>
      </c>
      <c r="C134" s="23">
        <v>-2.6999999999999999E-5</v>
      </c>
      <c r="D134" s="23">
        <v>-3.1000000000000001E-5</v>
      </c>
      <c r="E134" s="23">
        <v>-4.1999999999999998E-5</v>
      </c>
      <c r="F134" s="23">
        <v>-2.0000000000000002E-5</v>
      </c>
      <c r="G134" s="23">
        <v>-2.1999999999999999E-5</v>
      </c>
      <c r="H134" s="23">
        <v>-1.2999999999999999E-5</v>
      </c>
      <c r="I134" s="23">
        <v>-1.5999999999999999E-5</v>
      </c>
      <c r="J134" s="23">
        <v>-1.9000000000000001E-5</v>
      </c>
      <c r="K134" s="23">
        <v>-7.9999999999999996E-6</v>
      </c>
    </row>
    <row r="135" spans="1:11" ht="13.4" customHeight="1">
      <c r="A135" t="s">
        <v>71</v>
      </c>
      <c r="B135" t="s">
        <v>318</v>
      </c>
      <c r="C135" s="23">
        <v>5.3999999999999998E-5</v>
      </c>
      <c r="D135" s="23">
        <v>3.4E-5</v>
      </c>
      <c r="E135" s="23">
        <v>8.3999999999999995E-5</v>
      </c>
      <c r="F135" s="23">
        <v>5.7000000000000003E-5</v>
      </c>
      <c r="G135" s="23">
        <v>1.7E-5</v>
      </c>
      <c r="H135" s="23">
        <v>7.3999999999999996E-5</v>
      </c>
      <c r="I135" s="23">
        <v>1.2999999999999999E-5</v>
      </c>
      <c r="J135" s="23">
        <v>0</v>
      </c>
      <c r="K135" s="23">
        <v>0</v>
      </c>
    </row>
    <row r="136" spans="1:11" ht="13.4" customHeight="1">
      <c r="A136" t="s">
        <v>72</v>
      </c>
      <c r="B136" t="s">
        <v>318</v>
      </c>
      <c r="C136" s="23">
        <v>8.5000000000000006E-5</v>
      </c>
      <c r="D136" s="23">
        <v>1.0399999999999999E-4</v>
      </c>
      <c r="E136" s="23">
        <v>1.56E-4</v>
      </c>
      <c r="F136" s="23">
        <v>4.0000000000000003E-5</v>
      </c>
      <c r="G136" s="23">
        <v>3.4999999999999997E-5</v>
      </c>
      <c r="H136" s="23">
        <v>2.9E-5</v>
      </c>
      <c r="I136" s="23">
        <v>4.5000000000000003E-5</v>
      </c>
      <c r="J136" s="23">
        <v>2.3E-5</v>
      </c>
      <c r="K136" s="23">
        <v>5.0000000000000004E-6</v>
      </c>
    </row>
    <row r="137" spans="1:11" ht="13.4" customHeight="1">
      <c r="A137" t="s">
        <v>73</v>
      </c>
      <c r="B137" t="s">
        <v>318</v>
      </c>
      <c r="C137" s="23">
        <v>1.2999999999999999E-5</v>
      </c>
      <c r="D137" s="23">
        <v>3.4999999999999997E-5</v>
      </c>
      <c r="E137" s="23">
        <v>3.0000000000000001E-6</v>
      </c>
      <c r="F137" s="23">
        <v>5.0000000000000004E-6</v>
      </c>
      <c r="G137" s="23">
        <v>6.0000000000000002E-6</v>
      </c>
      <c r="H137" s="23">
        <v>0</v>
      </c>
      <c r="I137" s="23">
        <v>0</v>
      </c>
      <c r="J137" s="23">
        <v>0</v>
      </c>
      <c r="K137" s="23">
        <v>0</v>
      </c>
    </row>
    <row r="138" spans="1:11" ht="13.4" customHeight="1">
      <c r="A138" t="s">
        <v>74</v>
      </c>
      <c r="B138" t="s">
        <v>318</v>
      </c>
      <c r="C138" s="23">
        <v>2.0900000000000001E-4</v>
      </c>
      <c r="D138" s="23">
        <v>1.46E-4</v>
      </c>
      <c r="E138" s="23">
        <v>1.8799999999999999E-4</v>
      </c>
      <c r="F138" s="23">
        <v>2.9100000000000003E-4</v>
      </c>
      <c r="G138" s="23">
        <v>8.5000000000000006E-5</v>
      </c>
      <c r="H138" s="23">
        <v>3.5300000000000002E-4</v>
      </c>
      <c r="I138" s="23">
        <v>8.8999999999999995E-5</v>
      </c>
      <c r="J138" s="23">
        <v>2.2499999999999999E-4</v>
      </c>
      <c r="K138" s="23">
        <v>7.9999999999999996E-6</v>
      </c>
    </row>
    <row r="139" spans="1:11" ht="13.4" customHeight="1">
      <c r="A139" t="s">
        <v>75</v>
      </c>
      <c r="B139" t="s">
        <v>318</v>
      </c>
      <c r="C139" s="23">
        <v>7.2000000000000002E-5</v>
      </c>
      <c r="D139" s="23">
        <v>9.7E-5</v>
      </c>
      <c r="E139" s="23">
        <v>1.1E-4</v>
      </c>
      <c r="F139" s="23">
        <v>4.3999999999999999E-5</v>
      </c>
      <c r="G139" s="23">
        <v>5.7000000000000003E-5</v>
      </c>
      <c r="H139" s="23">
        <v>2.3E-5</v>
      </c>
      <c r="I139" s="23">
        <v>1.0000000000000001E-5</v>
      </c>
      <c r="J139" s="23">
        <v>0</v>
      </c>
      <c r="K139" s="23">
        <v>0</v>
      </c>
    </row>
    <row r="140" spans="1:11" ht="13.4" customHeight="1">
      <c r="A140" t="s">
        <v>76</v>
      </c>
      <c r="B140" t="s">
        <v>318</v>
      </c>
      <c r="C140" s="23">
        <v>1.0399999999999999E-4</v>
      </c>
      <c r="D140" s="23">
        <v>8.8999999999999995E-5</v>
      </c>
      <c r="E140" s="23">
        <v>1.7100000000000001E-4</v>
      </c>
      <c r="F140" s="23">
        <v>9.5000000000000005E-5</v>
      </c>
      <c r="G140" s="23">
        <v>1.15E-4</v>
      </c>
      <c r="H140" s="23">
        <v>6.0999999999999999E-5</v>
      </c>
      <c r="I140" s="23">
        <v>4.0000000000000003E-5</v>
      </c>
      <c r="J140" s="23">
        <v>6.9999999999999994E-5</v>
      </c>
      <c r="K140" s="23">
        <v>7.9999999999999996E-6</v>
      </c>
    </row>
    <row r="141" spans="1:11" ht="13.4" customHeight="1">
      <c r="A141" t="s">
        <v>77</v>
      </c>
      <c r="B141" t="s">
        <v>318</v>
      </c>
      <c r="C141" s="23">
        <v>1.8E-5</v>
      </c>
      <c r="D141" s="23">
        <v>1.4E-5</v>
      </c>
      <c r="E141" s="23">
        <v>2.4000000000000001E-5</v>
      </c>
      <c r="F141" s="23">
        <v>2.0999999999999999E-5</v>
      </c>
      <c r="G141" s="23">
        <v>6.9999999999999999E-6</v>
      </c>
      <c r="H141" s="23">
        <v>2.3E-5</v>
      </c>
      <c r="I141" s="23">
        <v>0</v>
      </c>
      <c r="J141" s="23">
        <v>0</v>
      </c>
      <c r="K141" s="23">
        <v>0</v>
      </c>
    </row>
    <row r="142" spans="1:11" ht="13.4" customHeight="1">
      <c r="A142" t="s">
        <v>78</v>
      </c>
      <c r="B142" t="s">
        <v>318</v>
      </c>
      <c r="C142" s="23">
        <v>3.9999999999999998E-6</v>
      </c>
      <c r="D142" s="23">
        <v>5.0000000000000004E-6</v>
      </c>
      <c r="E142" s="23">
        <v>5.0000000000000004E-6</v>
      </c>
      <c r="F142" s="23">
        <v>3.9999999999999998E-6</v>
      </c>
      <c r="G142" s="23">
        <v>1.0000000000000001E-5</v>
      </c>
      <c r="H142" s="23">
        <v>1.9999999999999999E-6</v>
      </c>
      <c r="I142" s="23">
        <v>1.9999999999999999E-6</v>
      </c>
      <c r="J142" s="23">
        <v>3.0000000000000001E-6</v>
      </c>
      <c r="K142" s="23">
        <v>9.9999999999999995E-7</v>
      </c>
    </row>
    <row r="143" spans="1:11" ht="13.4" customHeight="1">
      <c r="A143" t="s">
        <v>79</v>
      </c>
      <c r="B143" t="s">
        <v>318</v>
      </c>
      <c r="C143" s="23">
        <v>7.9999999999999996E-6</v>
      </c>
      <c r="D143" s="23">
        <v>7.9999999999999996E-6</v>
      </c>
      <c r="E143" s="23">
        <v>6.9999999999999999E-6</v>
      </c>
      <c r="F143" s="23">
        <v>3.0000000000000001E-6</v>
      </c>
      <c r="G143" s="23">
        <v>6.9999999999999999E-6</v>
      </c>
      <c r="H143" s="23">
        <v>1.1E-5</v>
      </c>
      <c r="I143" s="23">
        <v>7.9999999999999996E-6</v>
      </c>
      <c r="J143" s="23">
        <v>6.6000000000000005E-5</v>
      </c>
      <c r="K143" s="23">
        <v>0</v>
      </c>
    </row>
    <row r="144" spans="1:11" ht="13.4" customHeight="1">
      <c r="A144" t="s">
        <v>80</v>
      </c>
      <c r="B144" t="s">
        <v>318</v>
      </c>
      <c r="C144" s="23">
        <v>-3.8999999999999999E-5</v>
      </c>
      <c r="D144" s="23">
        <v>-4.3000000000000002E-5</v>
      </c>
      <c r="E144" s="23">
        <v>-2.5000000000000001E-5</v>
      </c>
      <c r="F144" s="23">
        <v>-5.3999999999999998E-5</v>
      </c>
      <c r="G144" s="23">
        <v>-3.4E-5</v>
      </c>
      <c r="H144" s="23">
        <v>-3.8000000000000002E-5</v>
      </c>
      <c r="I144" s="23">
        <v>-5.8E-5</v>
      </c>
      <c r="J144" s="23">
        <v>-1.2E-5</v>
      </c>
      <c r="K144" s="23">
        <v>-6.9999999999999999E-6</v>
      </c>
    </row>
    <row r="145" spans="1:11" ht="13.4" customHeight="1">
      <c r="A145" t="s">
        <v>81</v>
      </c>
      <c r="B145" t="s">
        <v>318</v>
      </c>
      <c r="C145" s="23">
        <v>-3.9999999999999998E-6</v>
      </c>
      <c r="D145" s="23">
        <v>-3.9999999999999998E-6</v>
      </c>
      <c r="E145" s="23">
        <v>-5.0000000000000004E-6</v>
      </c>
      <c r="F145" s="23">
        <v>-5.0000000000000004E-6</v>
      </c>
      <c r="G145" s="23">
        <v>-3.0000000000000001E-6</v>
      </c>
      <c r="H145" s="23">
        <v>-1.9999999999999999E-6</v>
      </c>
      <c r="I145" s="23">
        <v>-3.9999999999999998E-6</v>
      </c>
      <c r="J145" s="23">
        <v>-3.0000000000000001E-6</v>
      </c>
      <c r="K145" s="23">
        <v>0</v>
      </c>
    </row>
    <row r="146" spans="1:11" ht="13.4" customHeight="1">
      <c r="A146" t="s">
        <v>82</v>
      </c>
      <c r="B146" t="s">
        <v>318</v>
      </c>
      <c r="C146" s="23">
        <v>1.5999999999999999E-5</v>
      </c>
      <c r="D146" s="23">
        <v>1.5E-5</v>
      </c>
      <c r="E146" s="23">
        <v>1.9000000000000001E-5</v>
      </c>
      <c r="F146" s="23">
        <v>2.0000000000000002E-5</v>
      </c>
      <c r="G146" s="23">
        <v>1.4E-5</v>
      </c>
      <c r="H146" s="23">
        <v>7.9999999999999996E-6</v>
      </c>
      <c r="I146" s="23">
        <v>1.4E-5</v>
      </c>
      <c r="J146" s="23">
        <v>7.3999999999999996E-5</v>
      </c>
      <c r="K146" s="23">
        <v>3.9999999999999998E-6</v>
      </c>
    </row>
    <row r="147" spans="1:11" ht="13.4" customHeight="1">
      <c r="A147" t="s">
        <v>83</v>
      </c>
      <c r="B147" t="s">
        <v>318</v>
      </c>
      <c r="C147" s="23">
        <v>9.3999999999999994E-5</v>
      </c>
      <c r="D147" s="23">
        <v>1.26E-4</v>
      </c>
      <c r="E147" s="23">
        <v>7.8999999999999996E-5</v>
      </c>
      <c r="F147" s="23">
        <v>7.7999999999999999E-5</v>
      </c>
      <c r="G147" s="23">
        <v>1.4999999999999999E-4</v>
      </c>
      <c r="H147" s="23">
        <v>6.6000000000000005E-5</v>
      </c>
      <c r="I147" s="23">
        <v>7.1000000000000005E-5</v>
      </c>
      <c r="J147" s="23">
        <v>3.0000000000000001E-5</v>
      </c>
      <c r="K147" s="23">
        <v>6.9999999999999999E-6</v>
      </c>
    </row>
    <row r="148" spans="1:11" ht="13.4" customHeight="1">
      <c r="A148" t="s">
        <v>84</v>
      </c>
      <c r="B148" t="s">
        <v>318</v>
      </c>
      <c r="C148" s="23">
        <v>3.1399999999999999E-4</v>
      </c>
      <c r="D148" s="23">
        <v>1.1900000000000001E-4</v>
      </c>
      <c r="E148" s="23">
        <v>1.13E-4</v>
      </c>
      <c r="F148" s="23">
        <v>4.1100000000000002E-4</v>
      </c>
      <c r="G148" s="23">
        <v>2.0699999999999999E-4</v>
      </c>
      <c r="H148" s="23">
        <v>9.4600000000000001E-4</v>
      </c>
      <c r="I148" s="23">
        <v>8.2799999999999996E-4</v>
      </c>
      <c r="J148" s="23">
        <v>2.9999999999999997E-4</v>
      </c>
      <c r="K148" s="23">
        <v>6.0000000000000002E-6</v>
      </c>
    </row>
    <row r="149" spans="1:11" ht="13.4" customHeight="1">
      <c r="A149" t="s">
        <v>85</v>
      </c>
      <c r="B149" t="s">
        <v>318</v>
      </c>
      <c r="C149" s="23">
        <v>1.4E-5</v>
      </c>
      <c r="D149" s="23">
        <v>1.2E-5</v>
      </c>
      <c r="E149" s="23">
        <v>6.0000000000000002E-6</v>
      </c>
      <c r="F149" s="23">
        <v>1.5E-5</v>
      </c>
      <c r="G149" s="23">
        <v>0</v>
      </c>
      <c r="H149" s="23">
        <v>0</v>
      </c>
      <c r="I149" s="23">
        <v>0</v>
      </c>
      <c r="J149" s="23">
        <v>4.64E-4</v>
      </c>
      <c r="K149" s="23">
        <v>0</v>
      </c>
    </row>
    <row r="150" spans="1:11" ht="13.4" customHeight="1">
      <c r="A150" t="s">
        <v>86</v>
      </c>
      <c r="B150" t="s">
        <v>318</v>
      </c>
      <c r="C150" s="23">
        <v>3.1999999999999999E-5</v>
      </c>
      <c r="D150" s="23">
        <v>2.5000000000000001E-5</v>
      </c>
      <c r="E150" s="23">
        <v>3.3000000000000003E-5</v>
      </c>
      <c r="F150" s="23">
        <v>4.5000000000000003E-5</v>
      </c>
      <c r="G150" s="23">
        <v>3.8000000000000002E-5</v>
      </c>
      <c r="H150" s="23">
        <v>2.5999999999999998E-5</v>
      </c>
      <c r="I150" s="23">
        <v>3.8999999999999999E-5</v>
      </c>
      <c r="J150" s="23">
        <v>4.5000000000000003E-5</v>
      </c>
      <c r="K150" s="23">
        <v>3.9999999999999998E-6</v>
      </c>
    </row>
    <row r="151" spans="1:11" ht="13.4" customHeight="1">
      <c r="A151" t="s">
        <v>87</v>
      </c>
      <c r="B151" t="s">
        <v>318</v>
      </c>
      <c r="C151" s="23">
        <v>-3.0000000000000001E-6</v>
      </c>
      <c r="D151" s="23">
        <v>-1.9999999999999999E-6</v>
      </c>
      <c r="E151" s="23">
        <v>-3.9999999999999998E-6</v>
      </c>
      <c r="F151" s="23">
        <v>-3.9999999999999998E-6</v>
      </c>
      <c r="G151" s="23">
        <v>-6.0000000000000002E-6</v>
      </c>
      <c r="H151" s="23">
        <v>-3.0000000000000001E-6</v>
      </c>
      <c r="I151" s="23">
        <v>-9.9999999999999995E-7</v>
      </c>
      <c r="J151" s="23">
        <v>0</v>
      </c>
      <c r="K151" s="23">
        <v>0</v>
      </c>
    </row>
    <row r="152" spans="1:11" ht="13.4" customHeight="1">
      <c r="A152" t="s">
        <v>88</v>
      </c>
      <c r="B152" t="s">
        <v>318</v>
      </c>
      <c r="C152" s="23">
        <v>2.6999999999999999E-5</v>
      </c>
      <c r="D152" s="23">
        <v>2.4000000000000001E-5</v>
      </c>
      <c r="E152" s="23">
        <v>3.4999999999999997E-5</v>
      </c>
      <c r="F152" s="23">
        <v>3.1000000000000001E-5</v>
      </c>
      <c r="G152" s="23">
        <v>1.9000000000000001E-5</v>
      </c>
      <c r="H152" s="23">
        <v>2.9E-5</v>
      </c>
      <c r="I152" s="23">
        <v>1.4E-5</v>
      </c>
      <c r="J152" s="23">
        <v>0</v>
      </c>
      <c r="K152" s="23">
        <v>3.0000000000000001E-6</v>
      </c>
    </row>
    <row r="153" spans="1:11" ht="13.4" customHeight="1">
      <c r="A153" t="s">
        <v>89</v>
      </c>
      <c r="B153" t="s">
        <v>318</v>
      </c>
      <c r="C153" s="23">
        <v>5.1E-5</v>
      </c>
      <c r="D153" s="23">
        <v>2.5000000000000001E-5</v>
      </c>
      <c r="E153" s="23">
        <v>1.11E-4</v>
      </c>
      <c r="F153" s="23">
        <v>5.8E-5</v>
      </c>
      <c r="G153" s="23">
        <v>4.5000000000000003E-5</v>
      </c>
      <c r="H153" s="23">
        <v>2.0999999999999999E-5</v>
      </c>
      <c r="I153" s="23">
        <v>1.1E-5</v>
      </c>
      <c r="J153" s="23">
        <v>2.8E-5</v>
      </c>
      <c r="K153" s="23">
        <v>1.9999999999999999E-6</v>
      </c>
    </row>
    <row r="154" spans="1:11" ht="13.4" customHeight="1">
      <c r="A154" t="s">
        <v>90</v>
      </c>
      <c r="B154" t="s">
        <v>318</v>
      </c>
      <c r="C154" s="23">
        <v>4.8999999999999998E-5</v>
      </c>
      <c r="D154" s="23">
        <v>3.4999999999999997E-5</v>
      </c>
      <c r="E154" s="23">
        <v>1.8E-5</v>
      </c>
      <c r="F154" s="23">
        <v>3.4E-5</v>
      </c>
      <c r="G154" s="23">
        <v>2.04E-4</v>
      </c>
      <c r="H154" s="23">
        <v>8.2000000000000001E-5</v>
      </c>
      <c r="I154" s="23">
        <v>7.3999999999999996E-5</v>
      </c>
      <c r="J154" s="23">
        <v>1.35E-4</v>
      </c>
      <c r="K154" s="23">
        <v>1.5999999999999999E-5</v>
      </c>
    </row>
    <row r="155" spans="1:11" ht="13.4" customHeight="1">
      <c r="A155" t="s">
        <v>91</v>
      </c>
      <c r="B155" t="s">
        <v>318</v>
      </c>
      <c r="C155" s="23">
        <v>3.6000000000000001E-5</v>
      </c>
      <c r="D155" s="23">
        <v>4.3999999999999999E-5</v>
      </c>
      <c r="E155" s="23">
        <v>3.8999999999999999E-5</v>
      </c>
      <c r="F155" s="23">
        <v>3.4E-5</v>
      </c>
      <c r="G155" s="23">
        <v>2.0999999999999999E-5</v>
      </c>
      <c r="H155" s="23">
        <v>3.1999999999999999E-5</v>
      </c>
      <c r="I155" s="23">
        <v>0</v>
      </c>
      <c r="J155" s="23">
        <v>0</v>
      </c>
      <c r="K155" s="23">
        <v>0</v>
      </c>
    </row>
    <row r="156" spans="1:11" ht="13.4" customHeight="1">
      <c r="A156" t="s">
        <v>92</v>
      </c>
      <c r="B156" t="s">
        <v>318</v>
      </c>
      <c r="C156" s="23">
        <v>7.4999999999999993E-5</v>
      </c>
      <c r="D156" s="23">
        <v>5.5999999999999999E-5</v>
      </c>
      <c r="E156" s="23">
        <v>6.2000000000000003E-5</v>
      </c>
      <c r="F156" s="23">
        <v>1.5100000000000001E-4</v>
      </c>
      <c r="G156" s="23">
        <v>5.3000000000000001E-5</v>
      </c>
      <c r="H156" s="23">
        <v>3.1999999999999999E-5</v>
      </c>
      <c r="I156" s="23">
        <v>7.9999999999999996E-6</v>
      </c>
      <c r="J156" s="23">
        <v>3.8900000000000002E-4</v>
      </c>
      <c r="K156" s="23">
        <v>8.1000000000000004E-5</v>
      </c>
    </row>
    <row r="157" spans="1:11" ht="13.4" customHeight="1">
      <c r="A157" t="s">
        <v>93</v>
      </c>
      <c r="B157" t="s">
        <v>318</v>
      </c>
      <c r="C157" s="23">
        <v>2.7099999999999997E-4</v>
      </c>
      <c r="D157" s="23">
        <v>4.46E-4</v>
      </c>
      <c r="E157" s="23">
        <v>2.43E-4</v>
      </c>
      <c r="F157" s="23">
        <v>1.65E-4</v>
      </c>
      <c r="G157" s="23">
        <v>2.9799999999999998E-4</v>
      </c>
      <c r="H157" s="23">
        <v>1E-4</v>
      </c>
      <c r="I157" s="23">
        <v>4.6999999999999997E-5</v>
      </c>
      <c r="J157" s="23">
        <v>1E-4</v>
      </c>
      <c r="K157" s="23">
        <v>2.8499999999999999E-4</v>
      </c>
    </row>
    <row r="158" spans="1:11" ht="13.4" customHeight="1">
      <c r="A158" t="s">
        <v>94</v>
      </c>
      <c r="B158" t="s">
        <v>318</v>
      </c>
      <c r="C158" s="23">
        <v>4.6E-5</v>
      </c>
      <c r="D158" s="23">
        <v>5.5999999999999999E-5</v>
      </c>
      <c r="E158" s="23">
        <v>5.8999999999999998E-5</v>
      </c>
      <c r="F158" s="23">
        <v>3.8999999999999999E-5</v>
      </c>
      <c r="G158" s="23">
        <v>3.4E-5</v>
      </c>
      <c r="H158" s="23">
        <v>2.4000000000000001E-5</v>
      </c>
      <c r="I158" s="23">
        <v>1.0000000000000001E-5</v>
      </c>
      <c r="J158" s="23">
        <v>9.1000000000000003E-5</v>
      </c>
      <c r="K158" s="23">
        <v>3.0000000000000001E-6</v>
      </c>
    </row>
    <row r="159" spans="1:11" ht="13.4" customHeight="1">
      <c r="A159" t="s">
        <v>95</v>
      </c>
      <c r="B159" t="s">
        <v>318</v>
      </c>
      <c r="C159" s="23">
        <v>-2.5000000000000001E-5</v>
      </c>
      <c r="D159" s="23">
        <v>-3.4999999999999997E-5</v>
      </c>
      <c r="E159" s="23">
        <v>-2.0000000000000002E-5</v>
      </c>
      <c r="F159" s="23">
        <v>-1.2999999999999999E-5</v>
      </c>
      <c r="G159" s="23">
        <v>-8.1000000000000004E-5</v>
      </c>
      <c r="H159" s="23">
        <v>-1.5E-5</v>
      </c>
      <c r="I159" s="23">
        <v>0</v>
      </c>
      <c r="J159" s="23">
        <v>0</v>
      </c>
      <c r="K159" s="23">
        <v>-3.0000000000000001E-6</v>
      </c>
    </row>
    <row r="160" spans="1:11" ht="13.4" customHeight="1">
      <c r="A160" t="s">
        <v>96</v>
      </c>
      <c r="B160" t="s">
        <v>318</v>
      </c>
      <c r="C160" s="23">
        <v>1.9900000000000001E-4</v>
      </c>
      <c r="D160" s="23">
        <v>1.94E-4</v>
      </c>
      <c r="E160" s="23">
        <v>1.6100000000000001E-4</v>
      </c>
      <c r="F160" s="23">
        <v>2.33E-4</v>
      </c>
      <c r="G160" s="23">
        <v>1.4799999999999999E-4</v>
      </c>
      <c r="H160" s="23">
        <v>2.8899999999999998E-4</v>
      </c>
      <c r="I160" s="23">
        <v>1.02E-4</v>
      </c>
      <c r="J160" s="23">
        <v>1E-4</v>
      </c>
      <c r="K160" s="23">
        <v>9.0000000000000002E-6</v>
      </c>
    </row>
    <row r="161" spans="1:11" ht="13.4" customHeight="1">
      <c r="A161" t="s">
        <v>97</v>
      </c>
      <c r="B161" t="s">
        <v>318</v>
      </c>
      <c r="C161" s="23">
        <v>-5.1999999999999997E-5</v>
      </c>
      <c r="D161" s="23">
        <v>-4.3999999999999999E-5</v>
      </c>
      <c r="E161" s="23">
        <v>-7.2999999999999999E-5</v>
      </c>
      <c r="F161" s="23">
        <v>-6.0999999999999999E-5</v>
      </c>
      <c r="G161" s="23">
        <v>-4.8000000000000001E-5</v>
      </c>
      <c r="H161" s="23">
        <v>-3.4999999999999997E-5</v>
      </c>
      <c r="I161" s="23">
        <v>-3.1999999999999999E-5</v>
      </c>
      <c r="J161" s="23">
        <v>-4.1E-5</v>
      </c>
      <c r="K161" s="23">
        <v>-7.9999999999999996E-6</v>
      </c>
    </row>
    <row r="162" spans="1:11" ht="13.4" customHeight="1">
      <c r="A162" t="s">
        <v>98</v>
      </c>
      <c r="B162" t="s">
        <v>318</v>
      </c>
      <c r="C162" s="23">
        <v>9.2E-5</v>
      </c>
      <c r="D162" s="23">
        <v>6.6000000000000005E-5</v>
      </c>
      <c r="E162" s="23">
        <v>1.35E-4</v>
      </c>
      <c r="F162" s="23">
        <v>7.2000000000000002E-5</v>
      </c>
      <c r="G162" s="23">
        <v>7.7000000000000001E-5</v>
      </c>
      <c r="H162" s="23">
        <v>1.11E-4</v>
      </c>
      <c r="I162" s="23">
        <v>4.6999999999999997E-5</v>
      </c>
      <c r="J162" s="23">
        <v>0</v>
      </c>
      <c r="K162" s="23">
        <v>1.8000000000000001E-4</v>
      </c>
    </row>
    <row r="163" spans="1:11" ht="13.4" customHeight="1">
      <c r="A163" t="s">
        <v>99</v>
      </c>
      <c r="B163" t="s">
        <v>317</v>
      </c>
      <c r="C163" s="23">
        <v>-5.5999999999999999E-5</v>
      </c>
      <c r="D163" s="23">
        <v>-3.8000000000000002E-5</v>
      </c>
      <c r="E163" s="23">
        <v>-5.3999999999999998E-5</v>
      </c>
      <c r="F163" s="23">
        <v>-9.0000000000000006E-5</v>
      </c>
      <c r="G163" s="23">
        <v>-5.5000000000000002E-5</v>
      </c>
      <c r="H163" s="23">
        <v>-4.8999999999999998E-5</v>
      </c>
      <c r="I163" s="23">
        <v>-1.5699999999999999E-4</v>
      </c>
      <c r="J163" s="23">
        <v>-8.2000000000000001E-5</v>
      </c>
      <c r="K163" s="23">
        <v>-1.9000000000000001E-5</v>
      </c>
    </row>
    <row r="164" spans="1:11" ht="13.4" customHeight="1">
      <c r="A164" t="s">
        <v>100</v>
      </c>
      <c r="B164" t="s">
        <v>317</v>
      </c>
      <c r="C164" s="23">
        <v>-1.8E-5</v>
      </c>
      <c r="D164" s="23">
        <v>-1.5E-5</v>
      </c>
      <c r="E164" s="23">
        <v>-2.0999999999999999E-5</v>
      </c>
      <c r="F164" s="23">
        <v>-2.3E-5</v>
      </c>
      <c r="G164" s="23">
        <v>-3.0000000000000001E-5</v>
      </c>
      <c r="H164" s="23">
        <v>-1.0000000000000001E-5</v>
      </c>
      <c r="I164" s="23">
        <v>-1.8E-5</v>
      </c>
      <c r="J164" s="23">
        <v>-1.8E-5</v>
      </c>
      <c r="K164" s="23">
        <v>-1.5999999999999999E-5</v>
      </c>
    </row>
    <row r="165" spans="1:11" ht="13.4" customHeight="1">
      <c r="A165" t="s">
        <v>101</v>
      </c>
      <c r="B165" t="s">
        <v>317</v>
      </c>
      <c r="C165" s="23">
        <v>1.0000000000000001E-5</v>
      </c>
      <c r="D165" s="23">
        <v>5.0000000000000004E-6</v>
      </c>
      <c r="E165" s="23">
        <v>1.2999999999999999E-5</v>
      </c>
      <c r="F165" s="23">
        <v>7.9999999999999996E-6</v>
      </c>
      <c r="G165" s="23">
        <v>1.2E-5</v>
      </c>
      <c r="H165" s="23">
        <v>1.4E-5</v>
      </c>
      <c r="I165" s="23">
        <v>9.0000000000000002E-6</v>
      </c>
      <c r="J165" s="23">
        <v>7.9999999999999996E-6</v>
      </c>
      <c r="K165" s="23">
        <v>6.0000000000000002E-6</v>
      </c>
    </row>
    <row r="166" spans="1:11" ht="13.4" customHeight="1">
      <c r="A166" t="s">
        <v>102</v>
      </c>
      <c r="B166" t="s">
        <v>317</v>
      </c>
      <c r="C166" s="23">
        <v>-2.8299999999999999E-4</v>
      </c>
      <c r="D166" s="23">
        <v>-2.5099999999999998E-4</v>
      </c>
      <c r="E166" s="23">
        <v>-3.1300000000000002E-4</v>
      </c>
      <c r="F166" s="23">
        <v>-2.8499999999999999E-4</v>
      </c>
      <c r="G166" s="23">
        <v>-4.3300000000000001E-4</v>
      </c>
      <c r="H166" s="23">
        <v>-2.4699999999999999E-4</v>
      </c>
      <c r="I166" s="23">
        <v>-2.8800000000000001E-4</v>
      </c>
      <c r="J166" s="23">
        <v>-7.8999999999999996E-5</v>
      </c>
      <c r="K166" s="23">
        <v>-3.7500000000000001E-4</v>
      </c>
    </row>
    <row r="167" spans="1:11" ht="13.4" customHeight="1">
      <c r="A167" t="s">
        <v>103</v>
      </c>
      <c r="B167" t="s">
        <v>317</v>
      </c>
      <c r="C167" s="23">
        <v>3.8000000000000002E-5</v>
      </c>
      <c r="D167" s="23">
        <v>3.6000000000000001E-5</v>
      </c>
      <c r="E167" s="23">
        <v>3.8999999999999999E-5</v>
      </c>
      <c r="F167" s="23">
        <v>4.5000000000000003E-5</v>
      </c>
      <c r="G167" s="23">
        <v>6.3E-5</v>
      </c>
      <c r="H167" s="23">
        <v>2.6999999999999999E-5</v>
      </c>
      <c r="I167" s="23">
        <v>2.5999999999999998E-5</v>
      </c>
      <c r="J167" s="23">
        <v>2.0999999999999999E-5</v>
      </c>
      <c r="K167" s="23">
        <v>2.1999999999999999E-5</v>
      </c>
    </row>
    <row r="168" spans="1:11" ht="13.4" customHeight="1">
      <c r="A168" t="s">
        <v>104</v>
      </c>
      <c r="B168" t="s">
        <v>316</v>
      </c>
      <c r="C168" s="23">
        <v>-8.1700000000000002E-4</v>
      </c>
      <c r="D168" s="23">
        <v>-9.4600000000000001E-4</v>
      </c>
      <c r="E168" s="23">
        <v>-9.7599999999999998E-4</v>
      </c>
      <c r="F168" s="23">
        <v>-7.3099999999999999E-4</v>
      </c>
      <c r="G168" s="23">
        <v>-6.7299999999999999E-4</v>
      </c>
      <c r="H168" s="23">
        <v>-4.5899999999999999E-4</v>
      </c>
      <c r="I168" s="23">
        <v>-8.7200000000000005E-4</v>
      </c>
      <c r="J168" s="23">
        <v>-4.2299999999999998E-4</v>
      </c>
      <c r="K168" s="23">
        <v>-9.5600000000000004E-4</v>
      </c>
    </row>
    <row r="169" spans="1:11" ht="13.4" customHeight="1">
      <c r="A169" t="s">
        <v>105</v>
      </c>
      <c r="B169" t="s">
        <v>316</v>
      </c>
      <c r="C169" s="23">
        <v>-6.8000000000000005E-4</v>
      </c>
      <c r="D169" s="23">
        <v>-7.6199999999999998E-4</v>
      </c>
      <c r="E169" s="23">
        <v>-7.7499999999999997E-4</v>
      </c>
      <c r="F169" s="23">
        <v>-6.5700000000000003E-4</v>
      </c>
      <c r="G169" s="23">
        <v>-6.6200000000000005E-4</v>
      </c>
      <c r="H169" s="23">
        <v>-3.77E-4</v>
      </c>
      <c r="I169" s="23">
        <v>-4.8099999999999998E-4</v>
      </c>
      <c r="J169" s="23">
        <v>-5.3300000000000005E-4</v>
      </c>
      <c r="K169" s="23">
        <v>-1.0790000000000001E-3</v>
      </c>
    </row>
    <row r="170" spans="1:11" ht="13.4" customHeight="1">
      <c r="A170" t="s">
        <v>106</v>
      </c>
      <c r="B170" t="s">
        <v>316</v>
      </c>
      <c r="C170" s="23">
        <v>-1.418E-3</v>
      </c>
      <c r="D170" s="23">
        <v>-1.397E-3</v>
      </c>
      <c r="E170" s="23">
        <v>-1.441E-3</v>
      </c>
      <c r="F170" s="23">
        <v>-1.49E-3</v>
      </c>
      <c r="G170" s="23">
        <v>-1.343E-3</v>
      </c>
      <c r="H170" s="23">
        <v>-1.5200000000000001E-3</v>
      </c>
      <c r="I170" s="23">
        <v>-9.8799999999999995E-4</v>
      </c>
      <c r="J170" s="23">
        <v>-1.418E-3</v>
      </c>
      <c r="K170" s="23">
        <v>-5.6099999999999998E-4</v>
      </c>
    </row>
    <row r="171" spans="1:11" ht="13.4" customHeight="1">
      <c r="A171" t="s">
        <v>107</v>
      </c>
      <c r="B171" t="s">
        <v>316</v>
      </c>
      <c r="C171" s="23">
        <v>2.0720000000000001E-3</v>
      </c>
      <c r="D171" s="23">
        <v>2.0609999999999999E-3</v>
      </c>
      <c r="E171" s="23">
        <v>2.2179999999999999E-3</v>
      </c>
      <c r="F171" s="23">
        <v>2.1970000000000002E-3</v>
      </c>
      <c r="G171" s="23">
        <v>2.2850000000000001E-3</v>
      </c>
      <c r="H171" s="23">
        <v>1.5579999999999999E-3</v>
      </c>
      <c r="I171" s="23">
        <v>2.2030000000000001E-3</v>
      </c>
      <c r="J171" s="23">
        <v>2.2529999999999998E-3</v>
      </c>
      <c r="K171" s="23">
        <v>2.405E-3</v>
      </c>
    </row>
    <row r="172" spans="1:11" ht="13.4" customHeight="1">
      <c r="A172" t="s">
        <v>108</v>
      </c>
      <c r="B172" t="s">
        <v>315</v>
      </c>
      <c r="C172" s="23">
        <v>2.6699999999999998E-4</v>
      </c>
      <c r="D172" s="23">
        <v>2.6600000000000001E-4</v>
      </c>
      <c r="E172" s="23">
        <v>3.0200000000000002E-4</v>
      </c>
      <c r="F172" s="23">
        <v>2.6400000000000002E-4</v>
      </c>
      <c r="G172" s="23">
        <v>3.0699999999999998E-4</v>
      </c>
      <c r="H172" s="23">
        <v>2.0900000000000001E-4</v>
      </c>
      <c r="I172" s="23">
        <v>3.0600000000000001E-4</v>
      </c>
      <c r="J172" s="23">
        <v>2.3499999999999999E-4</v>
      </c>
      <c r="K172" s="23">
        <v>1.92E-4</v>
      </c>
    </row>
    <row r="173" spans="1:11" ht="13.4" customHeight="1">
      <c r="A173" t="s">
        <v>109</v>
      </c>
      <c r="B173" t="s">
        <v>314</v>
      </c>
      <c r="C173" s="23">
        <v>-3.4039999999999999E-3</v>
      </c>
      <c r="D173" s="23">
        <v>-3.5860000000000002E-3</v>
      </c>
      <c r="E173" s="23">
        <v>-3.8180000000000002E-3</v>
      </c>
      <c r="F173" s="23">
        <v>-3.3419999999999999E-3</v>
      </c>
      <c r="G173" s="23">
        <v>-3.9360000000000003E-3</v>
      </c>
      <c r="H173" s="23">
        <v>-2.3289999999999999E-3</v>
      </c>
      <c r="I173" s="23">
        <v>-3.7429999999999998E-3</v>
      </c>
      <c r="J173" s="23">
        <v>-2.7000000000000001E-3</v>
      </c>
      <c r="K173" s="23">
        <v>-2.9229999999999998E-3</v>
      </c>
    </row>
    <row r="174" spans="1:11" ht="13.4" customHeight="1">
      <c r="A174" t="s">
        <v>110</v>
      </c>
      <c r="B174" t="s">
        <v>313</v>
      </c>
      <c r="C174" s="23">
        <v>4.9700000000000005E-4</v>
      </c>
      <c r="D174" s="23">
        <v>5.2099999999999998E-4</v>
      </c>
      <c r="E174" s="23">
        <v>3.8499999999999998E-4</v>
      </c>
      <c r="F174" s="23">
        <v>6.3699999999999998E-4</v>
      </c>
      <c r="G174" s="23">
        <v>5.8200000000000005E-4</v>
      </c>
      <c r="H174" s="23">
        <v>3.5300000000000002E-4</v>
      </c>
      <c r="I174" s="23">
        <v>7.5000000000000002E-4</v>
      </c>
      <c r="J174" s="23">
        <v>1.1620000000000001E-3</v>
      </c>
      <c r="K174" s="23">
        <v>3.1E-4</v>
      </c>
    </row>
    <row r="175" spans="1:11" ht="13.4" customHeight="1">
      <c r="A175" t="s">
        <v>111</v>
      </c>
      <c r="B175" t="s">
        <v>313</v>
      </c>
      <c r="C175" s="23">
        <v>-9.6900000000000003E-4</v>
      </c>
      <c r="D175" s="23">
        <v>-1.0809999999999999E-3</v>
      </c>
      <c r="E175" s="23">
        <v>-9.0600000000000001E-4</v>
      </c>
      <c r="F175" s="23">
        <v>-1.0510000000000001E-3</v>
      </c>
      <c r="G175" s="23">
        <v>-1.1410000000000001E-3</v>
      </c>
      <c r="H175" s="23">
        <v>-6.8000000000000005E-4</v>
      </c>
      <c r="I175" s="23">
        <v>-9.7999999999999997E-4</v>
      </c>
      <c r="J175" s="23">
        <v>-9.2500000000000004E-4</v>
      </c>
      <c r="K175" s="23">
        <v>-8.7100000000000003E-4</v>
      </c>
    </row>
    <row r="176" spans="1:11" ht="13.4" customHeight="1">
      <c r="A176" t="s">
        <v>112</v>
      </c>
      <c r="B176" t="s">
        <v>312</v>
      </c>
      <c r="C176" s="23">
        <v>2.4600000000000002E-4</v>
      </c>
      <c r="D176" s="23">
        <v>2.3900000000000001E-4</v>
      </c>
      <c r="E176" s="23">
        <v>2.5599999999999999E-4</v>
      </c>
      <c r="F176" s="23">
        <v>2.7300000000000002E-4</v>
      </c>
      <c r="G176" s="23">
        <v>2.92E-4</v>
      </c>
      <c r="H176" s="23">
        <v>2.1000000000000001E-4</v>
      </c>
      <c r="I176" s="23">
        <v>2.9799999999999998E-4</v>
      </c>
      <c r="J176" s="23">
        <v>1.83E-4</v>
      </c>
      <c r="K176" s="23">
        <v>1.3899999999999999E-4</v>
      </c>
    </row>
    <row r="177" spans="1:11" ht="13.4" customHeight="1">
      <c r="A177" t="s">
        <v>113</v>
      </c>
      <c r="B177" t="s">
        <v>312</v>
      </c>
      <c r="C177" s="23">
        <v>2.63E-4</v>
      </c>
      <c r="D177" s="23">
        <v>2.6899999999999998E-4</v>
      </c>
      <c r="E177" s="23">
        <v>2.02E-4</v>
      </c>
      <c r="F177" s="23">
        <v>2.8400000000000002E-4</v>
      </c>
      <c r="G177" s="23">
        <v>7.7999999999999999E-5</v>
      </c>
      <c r="H177" s="23">
        <v>4.5800000000000002E-4</v>
      </c>
      <c r="I177" s="23">
        <v>5.8999999999999998E-5</v>
      </c>
      <c r="J177" s="23">
        <v>6.4999999999999994E-5</v>
      </c>
      <c r="K177" s="23">
        <v>4.5000000000000003E-5</v>
      </c>
    </row>
    <row r="178" spans="1:11" ht="13.4" customHeight="1">
      <c r="A178" t="s">
        <v>114</v>
      </c>
      <c r="B178" t="s">
        <v>312</v>
      </c>
      <c r="C178" s="23">
        <v>2.0000000000000002E-5</v>
      </c>
      <c r="D178" s="23">
        <v>1.8E-5</v>
      </c>
      <c r="E178" s="23">
        <v>1.4E-5</v>
      </c>
      <c r="F178" s="23">
        <v>2.4000000000000001E-5</v>
      </c>
      <c r="G178" s="23">
        <v>2.8E-5</v>
      </c>
      <c r="H178" s="23">
        <v>2.0999999999999999E-5</v>
      </c>
      <c r="I178" s="23">
        <v>6.4999999999999994E-5</v>
      </c>
      <c r="J178" s="23">
        <v>4.0000000000000003E-5</v>
      </c>
      <c r="K178" s="23">
        <v>3.0000000000000001E-6</v>
      </c>
    </row>
    <row r="179" spans="1:11" ht="13.4" customHeight="1">
      <c r="A179" t="s">
        <v>115</v>
      </c>
      <c r="B179" t="s">
        <v>312</v>
      </c>
      <c r="C179" s="23">
        <v>-1.06E-4</v>
      </c>
      <c r="D179" s="23">
        <v>-1.34E-4</v>
      </c>
      <c r="E179" s="23">
        <v>-8.0000000000000007E-5</v>
      </c>
      <c r="F179" s="23">
        <v>-1.25E-4</v>
      </c>
      <c r="G179" s="23">
        <v>-8.2999999999999998E-5</v>
      </c>
      <c r="H179" s="23">
        <v>-8.3999999999999995E-5</v>
      </c>
      <c r="I179" s="23">
        <v>-4.3999999999999999E-5</v>
      </c>
      <c r="J179" s="23">
        <v>-1.6799999999999999E-4</v>
      </c>
      <c r="K179" s="23">
        <v>-3.3000000000000003E-5</v>
      </c>
    </row>
    <row r="180" spans="1:11" ht="13.4" customHeight="1">
      <c r="A180" t="s">
        <v>116</v>
      </c>
      <c r="B180" t="s">
        <v>312</v>
      </c>
      <c r="C180" s="23">
        <v>6.0999999999999999E-5</v>
      </c>
      <c r="D180" s="23">
        <v>6.7000000000000002E-5</v>
      </c>
      <c r="E180" s="23">
        <v>8.0000000000000007E-5</v>
      </c>
      <c r="F180" s="23">
        <v>5.5000000000000002E-5</v>
      </c>
      <c r="G180" s="23">
        <v>5.3000000000000001E-5</v>
      </c>
      <c r="H180" s="23">
        <v>3.4999999999999997E-5</v>
      </c>
      <c r="I180" s="23">
        <v>6.2000000000000003E-5</v>
      </c>
      <c r="J180" s="23">
        <v>2.6999999999999999E-5</v>
      </c>
      <c r="K180" s="23">
        <v>3.8000000000000002E-5</v>
      </c>
    </row>
    <row r="181" spans="1:11" ht="13.4" customHeight="1">
      <c r="A181" t="s">
        <v>117</v>
      </c>
      <c r="B181" t="s">
        <v>312</v>
      </c>
      <c r="C181" s="23">
        <v>5.8999999999999998E-5</v>
      </c>
      <c r="D181" s="23">
        <v>6.6000000000000005E-5</v>
      </c>
      <c r="E181" s="23">
        <v>6.3E-5</v>
      </c>
      <c r="F181" s="23">
        <v>6.4999999999999994E-5</v>
      </c>
      <c r="G181" s="23">
        <v>4.3999999999999999E-5</v>
      </c>
      <c r="H181" s="23">
        <v>4.3999999999999999E-5</v>
      </c>
      <c r="I181" s="23">
        <v>3.4999999999999997E-5</v>
      </c>
      <c r="J181" s="23">
        <v>4.8000000000000001E-5</v>
      </c>
      <c r="K181" s="23">
        <v>2.3E-5</v>
      </c>
    </row>
    <row r="182" spans="1:11" ht="13.4" customHeight="1">
      <c r="A182" t="s">
        <v>118</v>
      </c>
      <c r="B182" t="s">
        <v>311</v>
      </c>
      <c r="C182" s="23">
        <v>4.1E-5</v>
      </c>
      <c r="D182" s="23">
        <v>6.6000000000000005E-5</v>
      </c>
      <c r="E182" s="23">
        <v>4.3999999999999999E-5</v>
      </c>
      <c r="F182" s="23">
        <v>1.9000000000000001E-5</v>
      </c>
      <c r="G182" s="23">
        <v>2.0999999999999999E-5</v>
      </c>
      <c r="H182" s="23">
        <v>1.2E-5</v>
      </c>
      <c r="I182" s="23">
        <v>5.5999999999999999E-5</v>
      </c>
      <c r="J182" s="23">
        <v>3.9999999999999998E-6</v>
      </c>
      <c r="K182" s="23">
        <v>7.3999999999999996E-5</v>
      </c>
    </row>
    <row r="183" spans="1:11" ht="13.4" customHeight="1">
      <c r="A183" t="s">
        <v>119</v>
      </c>
      <c r="B183" t="s">
        <v>311</v>
      </c>
      <c r="C183" s="23">
        <v>-3.3000000000000003E-5</v>
      </c>
      <c r="D183" s="23">
        <v>-5.1999999999999997E-5</v>
      </c>
      <c r="E183" s="23">
        <v>-3.4E-5</v>
      </c>
      <c r="F183" s="23">
        <v>-2.5999999999999998E-5</v>
      </c>
      <c r="G183" s="23">
        <v>-3.0000000000000001E-5</v>
      </c>
      <c r="H183" s="23">
        <v>-9.0000000000000002E-6</v>
      </c>
      <c r="I183" s="23">
        <v>-2.0000000000000002E-5</v>
      </c>
      <c r="J183" s="23">
        <v>-1.7E-5</v>
      </c>
      <c r="K183" s="23">
        <v>-1.2999999999999999E-5</v>
      </c>
    </row>
    <row r="184" spans="1:11" ht="13.4" customHeight="1">
      <c r="A184" t="s">
        <v>120</v>
      </c>
      <c r="B184" t="s">
        <v>311</v>
      </c>
      <c r="C184" s="23">
        <v>-4.6E-5</v>
      </c>
      <c r="D184" s="23">
        <v>-7.7999999999999999E-5</v>
      </c>
      <c r="E184" s="23">
        <v>-3.1999999999999999E-5</v>
      </c>
      <c r="F184" s="23">
        <v>-2.5000000000000001E-5</v>
      </c>
      <c r="G184" s="23">
        <v>-3.6000000000000001E-5</v>
      </c>
      <c r="H184" s="23">
        <v>-2.6999999999999999E-5</v>
      </c>
      <c r="I184" s="23">
        <v>-7.2000000000000002E-5</v>
      </c>
      <c r="J184" s="23">
        <v>-2.4000000000000001E-5</v>
      </c>
      <c r="K184" s="23">
        <v>-5.0000000000000002E-5</v>
      </c>
    </row>
    <row r="185" spans="1:11" ht="13.4" customHeight="1">
      <c r="A185" t="s">
        <v>121</v>
      </c>
      <c r="B185" t="s">
        <v>311</v>
      </c>
      <c r="C185" s="23">
        <v>7.3999999999999996E-5</v>
      </c>
      <c r="D185" s="23">
        <v>1.15E-4</v>
      </c>
      <c r="E185" s="23">
        <v>7.7000000000000001E-5</v>
      </c>
      <c r="F185" s="23">
        <v>4.3999999999999999E-5</v>
      </c>
      <c r="G185" s="23">
        <v>5.5999999999999999E-5</v>
      </c>
      <c r="H185" s="23">
        <v>2.9E-5</v>
      </c>
      <c r="I185" s="23">
        <v>7.6000000000000004E-5</v>
      </c>
      <c r="J185" s="23">
        <v>7.9999999999999996E-6</v>
      </c>
      <c r="K185" s="23">
        <v>9.3999999999999994E-5</v>
      </c>
    </row>
    <row r="186" spans="1:11" ht="13.4" customHeight="1">
      <c r="A186" t="s">
        <v>122</v>
      </c>
      <c r="B186" t="s">
        <v>311</v>
      </c>
      <c r="C186" s="23">
        <v>-3.2699999999999998E-4</v>
      </c>
      <c r="D186" s="23">
        <v>-3.8099999999999999E-4</v>
      </c>
      <c r="E186" s="23">
        <v>-5.1000000000000004E-4</v>
      </c>
      <c r="F186" s="23">
        <v>-1.73E-4</v>
      </c>
      <c r="G186" s="23">
        <v>-2.9799999999999998E-4</v>
      </c>
      <c r="H186" s="23">
        <v>-1.2300000000000001E-4</v>
      </c>
      <c r="I186" s="23">
        <v>-4.64E-4</v>
      </c>
      <c r="J186" s="23">
        <v>-5.5000000000000002E-5</v>
      </c>
      <c r="K186" s="23">
        <v>-4.2299999999999998E-4</v>
      </c>
    </row>
    <row r="187" spans="1:11" ht="13.4" customHeight="1">
      <c r="A187" t="s">
        <v>123</v>
      </c>
      <c r="B187" t="s">
        <v>311</v>
      </c>
      <c r="C187" s="23">
        <v>-9.0000000000000002E-6</v>
      </c>
      <c r="D187" s="23">
        <v>-6.0000000000000002E-6</v>
      </c>
      <c r="E187" s="23">
        <v>-1.0000000000000001E-5</v>
      </c>
      <c r="F187" s="23">
        <v>-6.9999999999999999E-6</v>
      </c>
      <c r="G187" s="23">
        <v>-7.9999999999999996E-6</v>
      </c>
      <c r="H187" s="23">
        <v>-3.9999999999999998E-6</v>
      </c>
      <c r="I187" s="23">
        <v>-3.8000000000000002E-5</v>
      </c>
      <c r="J187" s="23">
        <v>-5.0000000000000004E-6</v>
      </c>
      <c r="K187" s="23">
        <v>-7.2000000000000002E-5</v>
      </c>
    </row>
    <row r="188" spans="1:11" ht="13.4" customHeight="1">
      <c r="A188" t="s">
        <v>124</v>
      </c>
      <c r="B188" t="s">
        <v>310</v>
      </c>
      <c r="C188" s="23">
        <v>5.2630000000000003E-3</v>
      </c>
      <c r="D188" s="23">
        <v>7.0029999999999997E-3</v>
      </c>
      <c r="E188" s="23">
        <v>6.7869999999999996E-3</v>
      </c>
      <c r="F188" s="23">
        <v>3.3319999999999999E-3</v>
      </c>
      <c r="G188" s="23">
        <v>5.1879999999999999E-3</v>
      </c>
      <c r="H188" s="23">
        <v>2.5579999999999999E-3</v>
      </c>
      <c r="I188" s="23">
        <v>3.607E-3</v>
      </c>
      <c r="J188" s="23">
        <v>1.719E-3</v>
      </c>
      <c r="K188" s="23">
        <v>1.6000000000000001E-3</v>
      </c>
    </row>
    <row r="189" spans="1:11" ht="13.4" customHeight="1">
      <c r="A189" t="s">
        <v>125</v>
      </c>
      <c r="B189" t="s">
        <v>310</v>
      </c>
      <c r="C189" s="23">
        <v>-2.7399999999999999E-4</v>
      </c>
      <c r="D189" s="23">
        <v>-3.3399999999999999E-4</v>
      </c>
      <c r="E189" s="23">
        <v>-3.1300000000000002E-4</v>
      </c>
      <c r="F189" s="23">
        <v>-2.7099999999999997E-4</v>
      </c>
      <c r="G189" s="23">
        <v>-2.4600000000000002E-4</v>
      </c>
      <c r="H189" s="23">
        <v>-1.4100000000000001E-4</v>
      </c>
      <c r="I189" s="23">
        <v>-1.9699999999999999E-4</v>
      </c>
      <c r="J189" s="23">
        <v>-1.08E-4</v>
      </c>
      <c r="K189" s="23">
        <v>-1.4300000000000001E-4</v>
      </c>
    </row>
    <row r="190" spans="1:11" ht="13.4" customHeight="1">
      <c r="A190" t="s">
        <v>126</v>
      </c>
      <c r="B190" t="s">
        <v>310</v>
      </c>
      <c r="C190" s="23">
        <v>-5.5999999999999999E-5</v>
      </c>
      <c r="D190" s="23">
        <v>-8.0000000000000007E-5</v>
      </c>
      <c r="E190" s="23">
        <v>-5.8E-5</v>
      </c>
      <c r="F190" s="23">
        <v>-4.6E-5</v>
      </c>
      <c r="G190" s="23">
        <v>-3.6999999999999998E-5</v>
      </c>
      <c r="H190" s="23">
        <v>-3.0000000000000001E-5</v>
      </c>
      <c r="I190" s="23">
        <v>-3.3000000000000003E-5</v>
      </c>
      <c r="J190" s="23">
        <v>-1.7E-5</v>
      </c>
      <c r="K190" s="23">
        <v>-4.1E-5</v>
      </c>
    </row>
    <row r="191" spans="1:11" ht="13.4" customHeight="1">
      <c r="A191" t="s">
        <v>127</v>
      </c>
      <c r="B191" t="s">
        <v>309</v>
      </c>
      <c r="C191" s="23">
        <v>1.85E-4</v>
      </c>
      <c r="D191" s="23">
        <v>2.1800000000000001E-4</v>
      </c>
      <c r="E191" s="23">
        <v>1.63E-4</v>
      </c>
      <c r="F191" s="23">
        <v>2.33E-4</v>
      </c>
      <c r="G191" s="23">
        <v>1.18E-4</v>
      </c>
      <c r="H191" s="23">
        <v>1.4999999999999999E-4</v>
      </c>
      <c r="I191" s="23">
        <v>8.6000000000000003E-5</v>
      </c>
      <c r="J191" s="23">
        <v>1.03E-4</v>
      </c>
      <c r="K191" s="23">
        <v>5.1999999999999997E-5</v>
      </c>
    </row>
    <row r="192" spans="1:11" ht="13.4" customHeight="1">
      <c r="A192" t="s">
        <v>128</v>
      </c>
      <c r="B192" t="s">
        <v>309</v>
      </c>
      <c r="C192" s="23">
        <v>4.0529000000000003E-2</v>
      </c>
      <c r="D192" s="23">
        <v>4.3288E-2</v>
      </c>
      <c r="E192" s="23">
        <v>4.4151999999999997E-2</v>
      </c>
      <c r="F192" s="23">
        <v>4.0148999999999997E-2</v>
      </c>
      <c r="G192" s="23">
        <v>4.7586000000000003E-2</v>
      </c>
      <c r="H192" s="23">
        <v>2.7361E-2</v>
      </c>
      <c r="I192" s="23">
        <v>4.5332999999999998E-2</v>
      </c>
      <c r="J192" s="23">
        <v>3.4456000000000001E-2</v>
      </c>
      <c r="K192" s="23">
        <v>3.5962000000000001E-2</v>
      </c>
    </row>
    <row r="193" spans="1:11" ht="13.4" customHeight="1">
      <c r="A193" t="s">
        <v>129</v>
      </c>
      <c r="B193" t="s">
        <v>309</v>
      </c>
      <c r="C193" s="23">
        <v>-2.02E-4</v>
      </c>
      <c r="D193" s="23">
        <v>-3.1599999999999998E-4</v>
      </c>
      <c r="E193" s="23">
        <v>-2.1100000000000001E-4</v>
      </c>
      <c r="F193" s="23">
        <v>-1.6799999999999999E-4</v>
      </c>
      <c r="G193" s="23">
        <v>-8.5000000000000006E-5</v>
      </c>
      <c r="H193" s="23">
        <v>-7.6000000000000004E-5</v>
      </c>
      <c r="I193" s="23">
        <v>-5.1999999999999997E-5</v>
      </c>
      <c r="J193" s="23">
        <v>-4.1E-5</v>
      </c>
      <c r="K193" s="23">
        <v>-9.6000000000000002E-5</v>
      </c>
    </row>
    <row r="194" spans="1:11" ht="13.4" customHeight="1">
      <c r="A194" t="s">
        <v>130</v>
      </c>
      <c r="B194" t="s">
        <v>308</v>
      </c>
      <c r="C194" s="23">
        <v>-3.8499999999999998E-4</v>
      </c>
      <c r="D194" s="23">
        <v>-4.3600000000000003E-4</v>
      </c>
      <c r="E194" s="23">
        <v>-4.3199999999999998E-4</v>
      </c>
      <c r="F194" s="23">
        <v>-3.4000000000000002E-4</v>
      </c>
      <c r="G194" s="23">
        <v>-3.01E-4</v>
      </c>
      <c r="H194" s="23">
        <v>-3.0899999999999998E-4</v>
      </c>
      <c r="I194" s="23">
        <v>-1.9900000000000001E-4</v>
      </c>
      <c r="J194" s="23">
        <v>-2.8600000000000001E-4</v>
      </c>
      <c r="K194" s="23">
        <v>-4.5300000000000001E-4</v>
      </c>
    </row>
    <row r="195" spans="1:11" ht="13.4" customHeight="1">
      <c r="A195" t="s">
        <v>131</v>
      </c>
      <c r="B195" t="s">
        <v>308</v>
      </c>
      <c r="C195" s="23">
        <v>-9.0000000000000006E-5</v>
      </c>
      <c r="D195" s="23">
        <v>-1.26E-4</v>
      </c>
      <c r="E195" s="23">
        <v>-1.13E-4</v>
      </c>
      <c r="F195" s="23">
        <v>-5.7000000000000003E-5</v>
      </c>
      <c r="G195" s="23">
        <v>-5.3000000000000001E-5</v>
      </c>
      <c r="H195" s="23">
        <v>-3.4999999999999997E-5</v>
      </c>
      <c r="I195" s="23">
        <v>-1.9000000000000001E-5</v>
      </c>
      <c r="J195" s="23">
        <v>-4.3000000000000002E-5</v>
      </c>
      <c r="K195" s="23">
        <v>-1.7699999999999999E-4</v>
      </c>
    </row>
    <row r="196" spans="1:11" ht="13.4" customHeight="1">
      <c r="A196" t="s">
        <v>132</v>
      </c>
      <c r="B196" t="s">
        <v>307</v>
      </c>
      <c r="C196" s="23">
        <v>7.2999999999999999E-5</v>
      </c>
      <c r="D196" s="23">
        <v>9.1000000000000003E-5</v>
      </c>
      <c r="E196" s="23">
        <v>8.2000000000000001E-5</v>
      </c>
      <c r="F196" s="23">
        <v>6.6000000000000005E-5</v>
      </c>
      <c r="G196" s="23">
        <v>5.8999999999999998E-5</v>
      </c>
      <c r="H196" s="23">
        <v>4.5000000000000003E-5</v>
      </c>
      <c r="I196" s="23">
        <v>3.6999999999999998E-5</v>
      </c>
      <c r="J196" s="23">
        <v>3.8999999999999999E-5</v>
      </c>
      <c r="K196" s="23">
        <v>6.9999999999999994E-5</v>
      </c>
    </row>
    <row r="197" spans="1:11" ht="13.4" customHeight="1">
      <c r="A197" t="s">
        <v>133</v>
      </c>
      <c r="B197" t="s">
        <v>307</v>
      </c>
      <c r="C197" s="23">
        <v>2.4000000000000001E-5</v>
      </c>
      <c r="D197" s="23">
        <v>2.6999999999999999E-5</v>
      </c>
      <c r="E197" s="23">
        <v>3.0000000000000001E-5</v>
      </c>
      <c r="F197" s="23">
        <v>1.8E-5</v>
      </c>
      <c r="G197" s="23">
        <v>2.5000000000000001E-5</v>
      </c>
      <c r="H197" s="23">
        <v>1.5999999999999999E-5</v>
      </c>
      <c r="I197" s="23">
        <v>1.2999999999999999E-5</v>
      </c>
      <c r="J197" s="23">
        <v>1.5999999999999999E-5</v>
      </c>
      <c r="K197" s="23">
        <v>2.1999999999999999E-5</v>
      </c>
    </row>
    <row r="198" spans="1:11" ht="13.4" customHeight="1">
      <c r="A198" t="s">
        <v>134</v>
      </c>
      <c r="B198" t="s">
        <v>306</v>
      </c>
      <c r="C198" s="23">
        <v>-3.0899999999999998E-4</v>
      </c>
      <c r="D198" s="23">
        <v>-2.61E-4</v>
      </c>
      <c r="E198" s="23">
        <v>-2.9599999999999998E-4</v>
      </c>
      <c r="F198" s="23">
        <v>-2.8400000000000002E-4</v>
      </c>
      <c r="G198" s="23">
        <v>-3.1700000000000001E-4</v>
      </c>
      <c r="H198" s="23">
        <v>-1.8699999999999999E-4</v>
      </c>
      <c r="I198" s="23">
        <v>-4.64E-4</v>
      </c>
      <c r="J198" s="23">
        <v>-6.0700000000000001E-4</v>
      </c>
      <c r="K198" s="23">
        <v>-2.0639999999999999E-3</v>
      </c>
    </row>
    <row r="199" spans="1:11" ht="13.4" customHeight="1">
      <c r="A199" t="s">
        <v>135</v>
      </c>
      <c r="B199" t="s">
        <v>306</v>
      </c>
      <c r="C199" s="23">
        <v>-1.1400000000000001E-4</v>
      </c>
      <c r="D199" s="23">
        <v>-1E-4</v>
      </c>
      <c r="E199" s="23">
        <v>-1.13E-4</v>
      </c>
      <c r="F199" s="23">
        <v>-1.1400000000000001E-4</v>
      </c>
      <c r="G199" s="23">
        <v>-1.4200000000000001E-4</v>
      </c>
      <c r="H199" s="23">
        <v>-7.7000000000000001E-5</v>
      </c>
      <c r="I199" s="23">
        <v>-1.5300000000000001E-4</v>
      </c>
      <c r="J199" s="23">
        <v>-2.1000000000000001E-4</v>
      </c>
      <c r="K199" s="23">
        <v>-4.6799999999999999E-4</v>
      </c>
    </row>
    <row r="200" spans="1:11" ht="13.4" customHeight="1">
      <c r="A200" t="s">
        <v>136</v>
      </c>
      <c r="B200" t="s">
        <v>306</v>
      </c>
      <c r="C200" s="23">
        <v>-7.3999999999999996E-5</v>
      </c>
      <c r="D200" s="23">
        <v>-6.0999999999999999E-5</v>
      </c>
      <c r="E200" s="23">
        <v>-8.2999999999999998E-5</v>
      </c>
      <c r="F200" s="23">
        <v>-7.4999999999999993E-5</v>
      </c>
      <c r="G200" s="23">
        <v>-8.3999999999999995E-5</v>
      </c>
      <c r="H200" s="23">
        <v>-6.4999999999999994E-5</v>
      </c>
      <c r="I200" s="23">
        <v>-9.0000000000000006E-5</v>
      </c>
      <c r="J200" s="23">
        <v>-1.37E-4</v>
      </c>
      <c r="K200" s="23">
        <v>-1.34E-4</v>
      </c>
    </row>
    <row r="201" spans="1:11" ht="13.4" customHeight="1">
      <c r="A201" t="s">
        <v>137</v>
      </c>
      <c r="B201" t="s">
        <v>305</v>
      </c>
      <c r="C201" s="23">
        <v>-8.5700000000000001E-4</v>
      </c>
      <c r="D201" s="23">
        <v>-8.4199999999999998E-4</v>
      </c>
      <c r="E201" s="23">
        <v>-8.5899999999999995E-4</v>
      </c>
      <c r="F201" s="23">
        <v>-9.41E-4</v>
      </c>
      <c r="G201" s="23">
        <v>-1.1379999999999999E-3</v>
      </c>
      <c r="H201" s="23">
        <v>-6.4099999999999997E-4</v>
      </c>
      <c r="I201" s="23">
        <v>-1.111E-3</v>
      </c>
      <c r="J201" s="23">
        <v>-1.0679999999999999E-3</v>
      </c>
      <c r="K201" s="23">
        <v>-7.5900000000000002E-4</v>
      </c>
    </row>
    <row r="202" spans="1:11" ht="13.4" customHeight="1">
      <c r="A202" t="s">
        <v>138</v>
      </c>
      <c r="B202" t="s">
        <v>305</v>
      </c>
      <c r="C202" s="23">
        <v>5.8200000000000005E-4</v>
      </c>
      <c r="D202" s="23">
        <v>5.8900000000000001E-4</v>
      </c>
      <c r="E202" s="23">
        <v>6.7400000000000001E-4</v>
      </c>
      <c r="F202" s="23">
        <v>5.3600000000000002E-4</v>
      </c>
      <c r="G202" s="23">
        <v>7.2999999999999996E-4</v>
      </c>
      <c r="H202" s="23">
        <v>3.5500000000000001E-4</v>
      </c>
      <c r="I202" s="23">
        <v>6.9200000000000002E-4</v>
      </c>
      <c r="J202" s="23">
        <v>4.73E-4</v>
      </c>
      <c r="K202" s="23">
        <v>1.085E-3</v>
      </c>
    </row>
    <row r="203" spans="1:11" ht="13.4" customHeight="1">
      <c r="A203" t="s">
        <v>139</v>
      </c>
      <c r="B203" t="s">
        <v>304</v>
      </c>
      <c r="C203" s="23">
        <v>-1.08E-4</v>
      </c>
      <c r="D203" s="23">
        <v>-1.03E-4</v>
      </c>
      <c r="E203" s="23">
        <v>-1.2300000000000001E-4</v>
      </c>
      <c r="F203" s="23">
        <v>-1.08E-4</v>
      </c>
      <c r="G203" s="23">
        <v>-1.35E-4</v>
      </c>
      <c r="H203" s="23">
        <v>-7.7999999999999999E-5</v>
      </c>
      <c r="I203" s="23">
        <v>-9.2E-5</v>
      </c>
      <c r="J203" s="23">
        <v>-1.2400000000000001E-4</v>
      </c>
      <c r="K203" s="23">
        <v>-1.54E-4</v>
      </c>
    </row>
    <row r="204" spans="1:11" ht="13.4" customHeight="1">
      <c r="A204" t="s">
        <v>140</v>
      </c>
      <c r="B204" t="s">
        <v>304</v>
      </c>
      <c r="C204" s="23">
        <v>-1.238E-3</v>
      </c>
      <c r="D204" s="23">
        <v>-1.072E-3</v>
      </c>
      <c r="E204" s="23">
        <v>-1.3090000000000001E-3</v>
      </c>
      <c r="F204" s="23">
        <v>-1.4009999999999999E-3</v>
      </c>
      <c r="G204" s="23">
        <v>-1.696E-3</v>
      </c>
      <c r="H204" s="23">
        <v>-9.5500000000000001E-4</v>
      </c>
      <c r="I204" s="23">
        <v>-1.9120000000000001E-3</v>
      </c>
      <c r="J204" s="23">
        <v>-1.485E-3</v>
      </c>
      <c r="K204" s="23">
        <v>-1.66E-3</v>
      </c>
    </row>
    <row r="205" spans="1:11" ht="13.4" customHeight="1">
      <c r="A205" t="s">
        <v>141</v>
      </c>
      <c r="B205" t="s">
        <v>304</v>
      </c>
      <c r="C205" s="23">
        <v>-9.0700000000000004E-4</v>
      </c>
      <c r="D205" s="23">
        <v>-8.6499999999999999E-4</v>
      </c>
      <c r="E205" s="23">
        <v>-9.8700000000000003E-4</v>
      </c>
      <c r="F205" s="23">
        <v>-8.9400000000000005E-4</v>
      </c>
      <c r="G205" s="23">
        <v>-1.3359999999999999E-3</v>
      </c>
      <c r="H205" s="23">
        <v>-6.2100000000000002E-4</v>
      </c>
      <c r="I205" s="23">
        <v>-1.735E-3</v>
      </c>
      <c r="J205" s="23">
        <v>-8.7900000000000001E-4</v>
      </c>
      <c r="K205" s="23">
        <v>-1.023E-3</v>
      </c>
    </row>
    <row r="206" spans="1:11" ht="13.4" customHeight="1">
      <c r="A206" t="s">
        <v>142</v>
      </c>
      <c r="B206" t="s">
        <v>303</v>
      </c>
      <c r="C206" s="23">
        <v>-3.8000000000000002E-5</v>
      </c>
      <c r="D206" s="23">
        <v>-4.5000000000000003E-5</v>
      </c>
      <c r="E206" s="23">
        <v>-4.8000000000000001E-5</v>
      </c>
      <c r="F206" s="23">
        <v>-2.4000000000000001E-5</v>
      </c>
      <c r="G206" s="23">
        <v>-2.5999999999999998E-5</v>
      </c>
      <c r="H206" s="23">
        <v>-1.5E-5</v>
      </c>
      <c r="I206" s="23">
        <v>-6.7999999999999999E-5</v>
      </c>
      <c r="J206" s="23">
        <v>-7.8999999999999996E-5</v>
      </c>
      <c r="K206" s="23">
        <v>-6.6000000000000005E-5</v>
      </c>
    </row>
    <row r="207" spans="1:11" ht="13.4" customHeight="1">
      <c r="A207" t="s">
        <v>143</v>
      </c>
      <c r="B207" t="s">
        <v>303</v>
      </c>
      <c r="C207" s="23">
        <v>-1.47E-4</v>
      </c>
      <c r="D207" s="23">
        <v>-1.26E-4</v>
      </c>
      <c r="E207" s="23">
        <v>-2.1800000000000001E-4</v>
      </c>
      <c r="F207" s="23">
        <v>-1.4799999999999999E-4</v>
      </c>
      <c r="G207" s="23">
        <v>-1.3999999999999999E-4</v>
      </c>
      <c r="H207" s="23">
        <v>-8.5000000000000006E-5</v>
      </c>
      <c r="I207" s="23">
        <v>-1.2799999999999999E-4</v>
      </c>
      <c r="J207" s="23">
        <v>-1.21E-4</v>
      </c>
      <c r="K207" s="23">
        <v>-1.25E-4</v>
      </c>
    </row>
    <row r="208" spans="1:11" ht="13.4" customHeight="1">
      <c r="A208" t="s">
        <v>144</v>
      </c>
      <c r="B208" t="s">
        <v>303</v>
      </c>
      <c r="C208" s="23">
        <v>-1.4899999999999999E-4</v>
      </c>
      <c r="D208" s="23">
        <v>-1.34E-4</v>
      </c>
      <c r="E208" s="23">
        <v>-1.9699999999999999E-4</v>
      </c>
      <c r="F208" s="23">
        <v>-1.5699999999999999E-4</v>
      </c>
      <c r="G208" s="23">
        <v>-8.7000000000000001E-5</v>
      </c>
      <c r="H208" s="23">
        <v>-1.18E-4</v>
      </c>
      <c r="I208" s="23">
        <v>-1.5100000000000001E-4</v>
      </c>
      <c r="J208" s="23">
        <v>-3.3300000000000002E-4</v>
      </c>
      <c r="K208" s="23">
        <v>-2.5999999999999998E-5</v>
      </c>
    </row>
    <row r="209" spans="1:11" ht="13.4" customHeight="1">
      <c r="A209" t="s">
        <v>145</v>
      </c>
      <c r="B209" t="s">
        <v>302</v>
      </c>
      <c r="C209" s="23">
        <v>-9.8999999999999994E-5</v>
      </c>
      <c r="D209" s="23">
        <v>-9.7E-5</v>
      </c>
      <c r="E209" s="23">
        <v>-1.0399999999999999E-4</v>
      </c>
      <c r="F209" s="23">
        <v>-1.08E-4</v>
      </c>
      <c r="G209" s="23">
        <v>-1.1400000000000001E-4</v>
      </c>
      <c r="H209" s="23">
        <v>-8.2000000000000001E-5</v>
      </c>
      <c r="I209" s="23">
        <v>-9.0000000000000006E-5</v>
      </c>
      <c r="J209" s="23">
        <v>-9.1000000000000003E-5</v>
      </c>
      <c r="K209" s="23">
        <v>-7.7000000000000001E-5</v>
      </c>
    </row>
    <row r="210" spans="1:11" ht="13.4" customHeight="1">
      <c r="A210" t="s">
        <v>146</v>
      </c>
      <c r="B210" t="s">
        <v>302</v>
      </c>
      <c r="C210" s="23">
        <v>8.6000000000000003E-5</v>
      </c>
      <c r="D210" s="23">
        <v>8.2000000000000001E-5</v>
      </c>
      <c r="E210" s="23">
        <v>7.4999999999999993E-5</v>
      </c>
      <c r="F210" s="23">
        <v>1.05E-4</v>
      </c>
      <c r="G210" s="23">
        <v>8.5000000000000006E-5</v>
      </c>
      <c r="H210" s="23">
        <v>9.6000000000000002E-5</v>
      </c>
      <c r="I210" s="23">
        <v>6.8999999999999997E-5</v>
      </c>
      <c r="J210" s="23">
        <v>1.03E-4</v>
      </c>
      <c r="K210" s="23">
        <v>4.8000000000000001E-5</v>
      </c>
    </row>
    <row r="211" spans="1:11" ht="13.4" customHeight="1">
      <c r="A211" t="s">
        <v>147</v>
      </c>
      <c r="B211" t="s">
        <v>302</v>
      </c>
      <c r="C211" s="23">
        <v>-1.92E-4</v>
      </c>
      <c r="D211" s="23">
        <v>-1.5200000000000001E-4</v>
      </c>
      <c r="E211" s="23">
        <v>-1.95E-4</v>
      </c>
      <c r="F211" s="23">
        <v>-2.34E-4</v>
      </c>
      <c r="G211" s="23">
        <v>-2.8600000000000001E-4</v>
      </c>
      <c r="H211" s="23">
        <v>-1.7799999999999999E-4</v>
      </c>
      <c r="I211" s="23">
        <v>-2.5999999999999998E-4</v>
      </c>
      <c r="J211" s="23">
        <v>-1.56E-4</v>
      </c>
      <c r="K211" s="23">
        <v>-1.9799999999999999E-4</v>
      </c>
    </row>
    <row r="212" spans="1:11" ht="13.4" customHeight="1">
      <c r="A212" t="s">
        <v>148</v>
      </c>
      <c r="B212" t="s">
        <v>302</v>
      </c>
      <c r="C212" s="23">
        <v>-3.68E-4</v>
      </c>
      <c r="D212" s="23">
        <v>-3.9599999999999998E-4</v>
      </c>
      <c r="E212" s="23">
        <v>-3.9199999999999999E-4</v>
      </c>
      <c r="F212" s="23">
        <v>-3.4900000000000003E-4</v>
      </c>
      <c r="G212" s="23">
        <v>-3.8400000000000001E-4</v>
      </c>
      <c r="H212" s="23">
        <v>-2.2800000000000001E-4</v>
      </c>
      <c r="I212" s="23">
        <v>-3.3799999999999998E-4</v>
      </c>
      <c r="J212" s="23">
        <v>-4.9799999999999996E-4</v>
      </c>
      <c r="K212" s="23">
        <v>-7.6900000000000004E-4</v>
      </c>
    </row>
    <row r="213" spans="1:11" ht="13.4" customHeight="1">
      <c r="A213" s="1" t="s">
        <v>301</v>
      </c>
      <c r="B213" s="1"/>
      <c r="C213" s="22">
        <v>5.4106000000000001E-2</v>
      </c>
      <c r="D213" s="22">
        <v>4.8120999999999997E-2</v>
      </c>
      <c r="E213" s="22">
        <v>4.5345000000000003E-2</v>
      </c>
      <c r="F213" s="22">
        <v>5.7828999999999998E-2</v>
      </c>
      <c r="G213" s="22">
        <v>5.1310000000000001E-2</v>
      </c>
      <c r="H213" s="22">
        <v>8.0282000000000006E-2</v>
      </c>
      <c r="I213" s="22">
        <v>4.8855000000000003E-2</v>
      </c>
      <c r="J213" s="22">
        <v>6.4283000000000007E-2</v>
      </c>
      <c r="K213" s="22">
        <v>2.7050000000000001E-2</v>
      </c>
    </row>
    <row r="214" spans="1:11" ht="13.4" customHeight="1">
      <c r="A214" t="s">
        <v>300</v>
      </c>
      <c r="C214" s="23">
        <v>-5.6649999999999999E-3</v>
      </c>
      <c r="D214" s="23">
        <v>-5.5640000000000004E-3</v>
      </c>
      <c r="E214" s="23">
        <v>-5.5630000000000002E-3</v>
      </c>
      <c r="F214" s="23">
        <v>-6.0010000000000003E-3</v>
      </c>
      <c r="G214" s="23">
        <v>-6.1370000000000001E-3</v>
      </c>
      <c r="H214" s="23">
        <v>-5.2680000000000001E-3</v>
      </c>
      <c r="I214" s="23">
        <v>-5.5960000000000003E-3</v>
      </c>
      <c r="J214" s="23">
        <v>-4.5139999999999998E-3</v>
      </c>
      <c r="K214" s="23">
        <v>-3.4160000000000002E-3</v>
      </c>
    </row>
    <row r="215" spans="1:11" ht="13.4" customHeight="1">
      <c r="A215" s="1" t="s">
        <v>299</v>
      </c>
      <c r="B215" s="1"/>
      <c r="C215" s="22">
        <v>4.8439999999999997E-2</v>
      </c>
      <c r="D215" s="22">
        <v>4.2556999999999998E-2</v>
      </c>
      <c r="E215" s="22">
        <v>3.9781999999999998E-2</v>
      </c>
      <c r="F215" s="22">
        <v>5.1827999999999999E-2</v>
      </c>
      <c r="G215" s="22">
        <v>4.5172999999999998E-2</v>
      </c>
      <c r="H215" s="22">
        <v>7.5013999999999997E-2</v>
      </c>
      <c r="I215" s="22">
        <v>4.3258999999999999E-2</v>
      </c>
      <c r="J215" s="22">
        <v>5.9768000000000002E-2</v>
      </c>
      <c r="K215" s="22">
        <v>2.3633999999999999E-2</v>
      </c>
    </row>
  </sheetData>
  <pageMargins left="0.7" right="0.7" top="0.75" bottom="0.75" header="0.3" footer="0.3"/>
  <pageSetup paperSize="9" orientation="portrait" r:id="rId1"/>
  <headerFooter>
    <oddHeader>&amp;C&amp;"Calibri"&amp;12&amp;KFF0000  OFFICIAL // Sensitive&amp;1#_x000D_</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B8266-9AAF-4D70-BCCC-BC70148B0FC2}">
  <sheetPr codeName="Sheet31">
    <tabColor rgb="FFF4B123"/>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5" ht="21">
      <c r="A1" s="40" t="s">
        <v>446</v>
      </c>
      <c r="B1" s="40"/>
    </row>
    <row r="3" spans="1:5" ht="13.4" customHeight="1">
      <c r="A3" t="s">
        <v>366</v>
      </c>
      <c r="C3" t="s">
        <v>447</v>
      </c>
    </row>
    <row r="4" spans="1:5" ht="13.4" customHeight="1">
      <c r="A4" s="38" t="s">
        <v>364</v>
      </c>
      <c r="B4" s="38"/>
      <c r="C4" s="38" t="s">
        <v>448</v>
      </c>
    </row>
    <row r="5" spans="1:5" ht="13.4" customHeight="1">
      <c r="A5" s="38" t="s">
        <v>362</v>
      </c>
      <c r="B5" s="38"/>
      <c r="C5" s="38" t="s">
        <v>449</v>
      </c>
    </row>
    <row r="6" spans="1:5" ht="13.4" customHeight="1">
      <c r="A6" s="38"/>
      <c r="B6" s="38"/>
      <c r="C6" s="38"/>
    </row>
    <row r="7" spans="1:5" ht="13.4" customHeight="1">
      <c r="A7" s="38"/>
      <c r="B7" s="38"/>
      <c r="C7" s="38"/>
    </row>
    <row r="8" spans="1:5" ht="13.4" customHeight="1">
      <c r="A8" s="38"/>
      <c r="B8" s="38"/>
      <c r="C8" s="38"/>
    </row>
    <row r="9" spans="1:5" ht="13.4" customHeight="1">
      <c r="A9" s="38"/>
      <c r="B9" s="38"/>
      <c r="C9" s="38"/>
    </row>
    <row r="10" spans="1:5" ht="17.149999999999999" customHeight="1">
      <c r="A10" s="46" t="s">
        <v>360</v>
      </c>
      <c r="B10" s="46"/>
      <c r="C10" s="47"/>
    </row>
    <row r="11" spans="1:5" ht="13.4" customHeight="1">
      <c r="A11" s="38" t="s">
        <v>474</v>
      </c>
      <c r="B11" s="38"/>
      <c r="C11" s="38"/>
    </row>
    <row r="12" spans="1:5" ht="13.4" customHeight="1">
      <c r="A12" s="38"/>
      <c r="B12" s="38"/>
      <c r="C12" s="38"/>
    </row>
    <row r="14" spans="1:5" ht="17.149999999999999" customHeight="1">
      <c r="A14" s="6" t="s">
        <v>358</v>
      </c>
      <c r="B14" s="6"/>
      <c r="C14" s="37"/>
    </row>
    <row r="15" spans="1:5" ht="13.4" customHeight="1">
      <c r="A15" t="s">
        <v>357</v>
      </c>
      <c r="C15" s="23">
        <v>8.3835000000000007E-2</v>
      </c>
      <c r="D15" s="30"/>
      <c r="E15" s="32"/>
    </row>
    <row r="16" spans="1:5" ht="13.4" customHeight="1">
      <c r="A16" t="s">
        <v>356</v>
      </c>
      <c r="C16" s="23">
        <v>-6.3010000000000002E-3</v>
      </c>
      <c r="D16" s="30"/>
    </row>
    <row r="17" spans="1:5" ht="13.4" customHeight="1">
      <c r="A17" t="s">
        <v>355</v>
      </c>
      <c r="C17" s="23">
        <v>2.3174E-2</v>
      </c>
      <c r="D17" s="30"/>
    </row>
    <row r="18" spans="1:5" ht="13.4" customHeight="1">
      <c r="A18" t="s">
        <v>354</v>
      </c>
      <c r="C18" s="23">
        <v>-3.4166000000000002E-2</v>
      </c>
      <c r="D18" s="30"/>
    </row>
    <row r="19" spans="1:5" ht="13.4" customHeight="1">
      <c r="A19" t="s">
        <v>353</v>
      </c>
      <c r="C19" s="23">
        <v>0.394148</v>
      </c>
      <c r="D19" s="30"/>
    </row>
    <row r="20" spans="1:5" ht="13.4" customHeight="1">
      <c r="A20" t="s">
        <v>352</v>
      </c>
      <c r="C20" s="23">
        <v>2.0976000000000002E-2</v>
      </c>
      <c r="D20" s="30"/>
    </row>
    <row r="21" spans="1:5" ht="13.4" customHeight="1">
      <c r="A21" t="s">
        <v>351</v>
      </c>
      <c r="C21" s="23">
        <v>0.21296300000000001</v>
      </c>
      <c r="D21" s="30"/>
      <c r="E21" s="31"/>
    </row>
    <row r="22" spans="1:5" ht="13.4" customHeight="1">
      <c r="A22" t="s">
        <v>350</v>
      </c>
      <c r="C22" s="23">
        <v>0</v>
      </c>
      <c r="D22" s="30"/>
    </row>
    <row r="23" spans="1:5" ht="13.4" customHeight="1">
      <c r="A23" t="s">
        <v>349</v>
      </c>
      <c r="C23" s="23">
        <v>0</v>
      </c>
    </row>
    <row r="24" spans="1:5" ht="13.4" customHeight="1">
      <c r="A24" t="s">
        <v>348</v>
      </c>
      <c r="C24" s="23">
        <v>0.18903900000000001</v>
      </c>
    </row>
    <row r="25" spans="1:5" ht="13.4" customHeight="1">
      <c r="A25" t="s">
        <v>347</v>
      </c>
      <c r="C25" s="23">
        <v>0</v>
      </c>
    </row>
    <row r="26" spans="1:5" ht="13.4" customHeight="1">
      <c r="A26" t="s">
        <v>346</v>
      </c>
      <c r="C26" s="23">
        <v>-6.1371000000000002E-2</v>
      </c>
      <c r="D26" s="30"/>
    </row>
    <row r="27" spans="1:5" ht="13.4" customHeight="1">
      <c r="A27" t="s">
        <v>345</v>
      </c>
      <c r="C27" s="23">
        <v>-4.5574000000000003E-2</v>
      </c>
      <c r="D27" s="30"/>
    </row>
    <row r="28" spans="1:5" ht="13.4" customHeight="1">
      <c r="A28" t="s">
        <v>344</v>
      </c>
      <c r="C28" s="23">
        <v>-7.9135999999999998E-2</v>
      </c>
      <c r="D28" s="30"/>
    </row>
    <row r="29" spans="1:5" ht="13.4" customHeight="1">
      <c r="A29" t="s">
        <v>343</v>
      </c>
      <c r="C29" s="23">
        <v>0</v>
      </c>
    </row>
    <row r="30" spans="1:5" ht="13.4" customHeight="1">
      <c r="A30" t="s">
        <v>342</v>
      </c>
      <c r="C30" s="23">
        <v>-7.9135999999999998E-2</v>
      </c>
      <c r="D30" s="30"/>
    </row>
    <row r="31" spans="1:5" ht="13.4" customHeight="1">
      <c r="A31" t="s">
        <v>341</v>
      </c>
      <c r="C31" s="23">
        <v>-8.9512999999999995E-2</v>
      </c>
      <c r="D31" s="30"/>
    </row>
    <row r="32" spans="1:5" ht="13.4" customHeight="1">
      <c r="A32" t="s">
        <v>340</v>
      </c>
      <c r="C32" s="23">
        <v>-8.9512999999999995E-2</v>
      </c>
      <c r="D32" s="30"/>
    </row>
    <row r="33" spans="1:13" ht="13.4" customHeight="1">
      <c r="A33" t="s">
        <v>339</v>
      </c>
      <c r="C33" s="23">
        <v>1.6313000000000001E-2</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587.00872800000002</v>
      </c>
      <c r="D39" s="2">
        <v>0</v>
      </c>
      <c r="E39" s="2">
        <v>0</v>
      </c>
      <c r="F39" s="2">
        <v>0</v>
      </c>
      <c r="G39" s="2">
        <v>0</v>
      </c>
      <c r="H39" s="2">
        <v>0</v>
      </c>
      <c r="I39" s="2">
        <v>0</v>
      </c>
      <c r="J39" s="2">
        <v>0</v>
      </c>
      <c r="K39" s="2">
        <v>0</v>
      </c>
      <c r="L39" s="2">
        <f>SUM(D39:K39)</f>
        <v>0</v>
      </c>
      <c r="M39" s="2">
        <f>SUM(C39:K39)</f>
        <v>587.00872800000002</v>
      </c>
    </row>
    <row r="40" spans="1:13" ht="13.4" customHeight="1">
      <c r="A40" t="s">
        <v>13</v>
      </c>
      <c r="C40" s="2">
        <v>2.0298229999999999</v>
      </c>
      <c r="D40" s="2">
        <v>29.142786000000001</v>
      </c>
      <c r="E40" s="2">
        <v>26.274322999999999</v>
      </c>
      <c r="F40" s="2">
        <v>17.285278000000002</v>
      </c>
      <c r="G40" s="2">
        <v>5.6395429999999998</v>
      </c>
      <c r="H40" s="2">
        <v>12.763477</v>
      </c>
      <c r="I40" s="2">
        <v>1.5496799999999999</v>
      </c>
      <c r="J40" s="2">
        <v>0.62174099999999999</v>
      </c>
      <c r="K40" s="2">
        <v>2.3362150000000002</v>
      </c>
      <c r="L40" s="2">
        <f t="shared" ref="L40:L48" si="0">SUM(D40:K40)</f>
        <v>95.61304299999999</v>
      </c>
      <c r="M40" s="2">
        <f t="shared" ref="M40:M48" si="1">SUM(C40:K40)</f>
        <v>97.642865999999998</v>
      </c>
    </row>
    <row r="41" spans="1:13" ht="13.4" customHeight="1">
      <c r="A41" s="29" t="s">
        <v>14</v>
      </c>
      <c r="B41" s="29"/>
      <c r="C41" s="2">
        <v>15.72118</v>
      </c>
      <c r="D41" s="2">
        <v>-7.9216800000000003</v>
      </c>
      <c r="E41" s="2">
        <v>-4.8349149999999996</v>
      </c>
      <c r="F41" s="2">
        <v>-2.712224</v>
      </c>
      <c r="G41" s="2">
        <v>-0.48638999999999999</v>
      </c>
      <c r="H41" s="2">
        <v>-0.49551600000000001</v>
      </c>
      <c r="I41" s="2">
        <v>-0.15721499999999999</v>
      </c>
      <c r="J41" s="2">
        <v>-0.118661</v>
      </c>
      <c r="K41" s="2">
        <v>-0.13208</v>
      </c>
      <c r="L41" s="2">
        <f t="shared" si="0"/>
        <v>-16.858680999999997</v>
      </c>
      <c r="M41" s="2">
        <f t="shared" si="1"/>
        <v>-1.1375009999999994</v>
      </c>
    </row>
    <row r="42" spans="1:13" ht="13.4" customHeight="1">
      <c r="A42" t="s">
        <v>15</v>
      </c>
      <c r="C42" s="2">
        <v>0</v>
      </c>
      <c r="D42" s="2">
        <v>-16.054151999999998</v>
      </c>
      <c r="E42" s="2">
        <v>-12.604358</v>
      </c>
      <c r="F42" s="2">
        <v>-11.389364</v>
      </c>
      <c r="G42" s="2">
        <v>-4.9017350000000004</v>
      </c>
      <c r="H42" s="2">
        <v>-3.8343829999999999</v>
      </c>
      <c r="I42" s="2">
        <v>-2.1786279999999998</v>
      </c>
      <c r="J42" s="2">
        <v>-2.4278200000000001</v>
      </c>
      <c r="K42" s="2">
        <v>-1.0306169999999999</v>
      </c>
      <c r="L42" s="2">
        <f t="shared" si="0"/>
        <v>-54.421056999999998</v>
      </c>
      <c r="M42" s="2">
        <f t="shared" si="1"/>
        <v>-54.421056999999998</v>
      </c>
    </row>
    <row r="43" spans="1:13" ht="13.4" customHeight="1">
      <c r="A43" t="s">
        <v>16</v>
      </c>
      <c r="C43" s="2">
        <v>0</v>
      </c>
      <c r="D43" s="2">
        <v>-9.6482989999999997</v>
      </c>
      <c r="E43" s="2">
        <v>-7.8365359999999997</v>
      </c>
      <c r="F43" s="2">
        <v>-5.7279419999999996</v>
      </c>
      <c r="G43" s="2">
        <v>-1.833151</v>
      </c>
      <c r="H43" s="2">
        <v>-3.3392140000000001</v>
      </c>
      <c r="I43" s="2">
        <v>-0.67921500000000001</v>
      </c>
      <c r="J43" s="2">
        <v>-0.59209599999999996</v>
      </c>
      <c r="K43" s="2">
        <v>-0.59313899999999997</v>
      </c>
      <c r="L43" s="2">
        <f t="shared" si="0"/>
        <v>-30.249592000000003</v>
      </c>
      <c r="M43" s="2">
        <f t="shared" si="1"/>
        <v>-30.249592000000003</v>
      </c>
    </row>
    <row r="44" spans="1:13" ht="13.4" customHeight="1">
      <c r="A44" t="s">
        <v>17</v>
      </c>
      <c r="C44" s="2">
        <v>2.4492829999999999</v>
      </c>
      <c r="D44" s="2">
        <v>2.7030120000000002</v>
      </c>
      <c r="E44" s="2">
        <v>2.6101399999999999</v>
      </c>
      <c r="F44" s="2">
        <v>2.475708</v>
      </c>
      <c r="G44" s="2">
        <v>0.83609699999999998</v>
      </c>
      <c r="H44" s="2">
        <v>1.051085</v>
      </c>
      <c r="I44" s="2">
        <v>0.20267499999999999</v>
      </c>
      <c r="J44" s="2">
        <v>0.12904499999999999</v>
      </c>
      <c r="K44" s="2">
        <v>0.14341200000000001</v>
      </c>
      <c r="L44" s="2">
        <f t="shared" si="0"/>
        <v>10.151173999999999</v>
      </c>
      <c r="M44" s="2">
        <f t="shared" si="1"/>
        <v>12.600457</v>
      </c>
    </row>
    <row r="45" spans="1:13" ht="13.4" customHeight="1">
      <c r="A45" t="s">
        <v>18</v>
      </c>
      <c r="C45" s="2">
        <v>1.151653</v>
      </c>
      <c r="D45" s="2">
        <v>8.4404999999999994E-2</v>
      </c>
      <c r="E45" s="2">
        <v>0.149312</v>
      </c>
      <c r="F45" s="2">
        <v>0.66882600000000003</v>
      </c>
      <c r="G45" s="2">
        <v>4.1050000000000001E-3</v>
      </c>
      <c r="H45" s="2">
        <v>4.3357E-2</v>
      </c>
      <c r="I45" s="2">
        <v>4.1050000000000001E-3</v>
      </c>
      <c r="J45" s="2">
        <v>2.6425000000000001E-2</v>
      </c>
      <c r="K45" s="2">
        <v>3.5403999999999998E-2</v>
      </c>
      <c r="L45" s="2">
        <f t="shared" si="0"/>
        <v>1.0159390000000001</v>
      </c>
      <c r="M45" s="2">
        <f t="shared" si="1"/>
        <v>2.1675920000000004</v>
      </c>
    </row>
    <row r="46" spans="1:13" ht="13.4" customHeight="1">
      <c r="A46" t="s">
        <v>19</v>
      </c>
      <c r="C46" s="2">
        <v>2.9372419999999999</v>
      </c>
      <c r="D46" s="2">
        <v>0.78786500000000004</v>
      </c>
      <c r="E46" s="2">
        <v>0.13905000000000001</v>
      </c>
      <c r="F46" s="2">
        <v>0.211397</v>
      </c>
      <c r="G46" s="2">
        <v>6.2598000000000001E-2</v>
      </c>
      <c r="H46" s="2">
        <v>0.20344400000000001</v>
      </c>
      <c r="I46" s="2">
        <v>7.2091000000000002E-2</v>
      </c>
      <c r="J46" s="2">
        <v>1.2314E-2</v>
      </c>
      <c r="K46" s="2">
        <v>0.13084100000000001</v>
      </c>
      <c r="L46" s="2">
        <f t="shared" si="0"/>
        <v>1.6195999999999997</v>
      </c>
      <c r="M46" s="2">
        <f t="shared" si="1"/>
        <v>4.5568420000000014</v>
      </c>
    </row>
    <row r="47" spans="1:13" ht="13.4" customHeight="1">
      <c r="A47" t="s">
        <v>20</v>
      </c>
      <c r="C47" s="2">
        <v>6.3178029999999996</v>
      </c>
      <c r="D47" s="2">
        <v>3.2661389999999999</v>
      </c>
      <c r="E47" s="2">
        <v>1.930283</v>
      </c>
      <c r="F47" s="2">
        <v>4.0193700000000003</v>
      </c>
      <c r="G47" s="2">
        <v>0.66395199999999999</v>
      </c>
      <c r="H47" s="2">
        <v>3.5439829999999999</v>
      </c>
      <c r="I47" s="2">
        <v>0.193439</v>
      </c>
      <c r="J47" s="2">
        <v>0.19933899999999999</v>
      </c>
      <c r="K47" s="2">
        <v>0.112112</v>
      </c>
      <c r="L47" s="2">
        <f t="shared" si="0"/>
        <v>13.928616999999999</v>
      </c>
      <c r="M47" s="2">
        <f t="shared" si="1"/>
        <v>20.246420000000001</v>
      </c>
    </row>
    <row r="48" spans="1:13" ht="13.4" customHeight="1">
      <c r="A48" t="s">
        <v>21</v>
      </c>
      <c r="C48" s="2">
        <v>617.61560099999997</v>
      </c>
      <c r="D48" s="2">
        <v>2.3600750000000001</v>
      </c>
      <c r="E48" s="2">
        <v>5.827299</v>
      </c>
      <c r="F48" s="2">
        <v>4.8310469999999999</v>
      </c>
      <c r="G48" s="2">
        <v>-1.4982000000000001E-2</v>
      </c>
      <c r="H48" s="2">
        <v>9.9362309999999994</v>
      </c>
      <c r="I48" s="2">
        <v>-0.99306899999999998</v>
      </c>
      <c r="J48" s="2">
        <v>-2.1497139999999999</v>
      </c>
      <c r="K48" s="2">
        <v>1.002146</v>
      </c>
      <c r="L48" s="2">
        <f t="shared" si="0"/>
        <v>20.799033000000001</v>
      </c>
      <c r="M48" s="2">
        <f t="shared" si="1"/>
        <v>638.41463400000009</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58.242249000000001</v>
      </c>
      <c r="D52" s="2">
        <v>92.722389000000007</v>
      </c>
      <c r="E52" s="2">
        <v>75.321381000000002</v>
      </c>
      <c r="F52" s="2">
        <v>70.966117999999994</v>
      </c>
      <c r="G52" s="2">
        <v>21.945599000000001</v>
      </c>
      <c r="H52" s="2">
        <v>34.431716999999999</v>
      </c>
      <c r="I52" s="2">
        <v>7.9083690000000004</v>
      </c>
      <c r="J52" s="2">
        <v>6.5349449999999996</v>
      </c>
      <c r="K52" s="2">
        <v>6.5346960000000003</v>
      </c>
      <c r="L52" s="2">
        <f t="shared" ref="L52:L61" si="2">SUM(D52:K52)</f>
        <v>316.36521399999998</v>
      </c>
      <c r="M52" s="2">
        <f>SUM(C52:K52)</f>
        <v>374.607463</v>
      </c>
      <c r="O52" s="2"/>
    </row>
    <row r="53" spans="1:15" ht="13.4" customHeight="1">
      <c r="A53" t="s">
        <v>24</v>
      </c>
      <c r="C53" s="2">
        <v>7.1161859999999999</v>
      </c>
      <c r="D53" s="2">
        <v>0.93923000000000001</v>
      </c>
      <c r="E53" s="2">
        <v>0.82840000000000003</v>
      </c>
      <c r="F53" s="2">
        <v>0.53105899999999995</v>
      </c>
      <c r="G53" s="2">
        <v>0.16034399999999999</v>
      </c>
      <c r="H53" s="2">
        <v>0.24449199999999999</v>
      </c>
      <c r="I53" s="2">
        <v>6.2854999999999994E-2</v>
      </c>
      <c r="J53" s="2">
        <v>0.104672</v>
      </c>
      <c r="K53" s="2">
        <v>0.13802400000000001</v>
      </c>
      <c r="L53" s="2">
        <f t="shared" si="2"/>
        <v>3.0090759999999999</v>
      </c>
      <c r="M53" s="2">
        <f t="shared" ref="M53:M61" si="3">SUM(C53:K53)</f>
        <v>10.125261999999999</v>
      </c>
    </row>
    <row r="54" spans="1:15" ht="13.4" customHeight="1">
      <c r="A54" t="s">
        <v>25</v>
      </c>
      <c r="C54" s="2">
        <v>0</v>
      </c>
      <c r="D54" s="2">
        <v>0</v>
      </c>
      <c r="E54" s="2">
        <v>0</v>
      </c>
      <c r="F54" s="2">
        <v>0</v>
      </c>
      <c r="G54" s="2">
        <v>0</v>
      </c>
      <c r="H54" s="2">
        <v>0</v>
      </c>
      <c r="I54" s="2">
        <v>0</v>
      </c>
      <c r="J54" s="2">
        <v>1.026E-3</v>
      </c>
      <c r="K54" s="2">
        <v>0</v>
      </c>
      <c r="L54" s="2">
        <f t="shared" si="2"/>
        <v>1.026E-3</v>
      </c>
      <c r="M54" s="2">
        <f t="shared" si="3"/>
        <v>1.026E-3</v>
      </c>
    </row>
    <row r="55" spans="1:15" ht="13.4" customHeight="1">
      <c r="A55" t="s">
        <v>26</v>
      </c>
      <c r="C55" s="2">
        <v>-54.421066000000003</v>
      </c>
      <c r="D55" s="2">
        <v>0</v>
      </c>
      <c r="E55" s="2">
        <v>0</v>
      </c>
      <c r="F55" s="2">
        <v>0</v>
      </c>
      <c r="G55" s="2">
        <v>0</v>
      </c>
      <c r="H55" s="2">
        <v>0</v>
      </c>
      <c r="I55" s="2">
        <v>0</v>
      </c>
      <c r="J55" s="2">
        <v>0</v>
      </c>
      <c r="K55" s="2">
        <v>0</v>
      </c>
      <c r="L55" s="2">
        <f t="shared" si="2"/>
        <v>0</v>
      </c>
      <c r="M55" s="2">
        <f t="shared" si="3"/>
        <v>-54.421066000000003</v>
      </c>
    </row>
    <row r="56" spans="1:15" ht="13.4" customHeight="1">
      <c r="A56" t="s">
        <v>27</v>
      </c>
      <c r="C56" s="2">
        <v>-30.249580000000002</v>
      </c>
      <c r="D56" s="2">
        <v>0</v>
      </c>
      <c r="E56" s="2">
        <v>0</v>
      </c>
      <c r="F56" s="2">
        <v>0</v>
      </c>
      <c r="G56" s="2">
        <v>0</v>
      </c>
      <c r="H56" s="2">
        <v>0</v>
      </c>
      <c r="I56" s="2">
        <v>0</v>
      </c>
      <c r="J56" s="2">
        <v>0</v>
      </c>
      <c r="K56" s="2">
        <v>0</v>
      </c>
      <c r="L56" s="2">
        <f t="shared" si="2"/>
        <v>0</v>
      </c>
      <c r="M56" s="2">
        <f t="shared" si="3"/>
        <v>-30.249580000000002</v>
      </c>
    </row>
    <row r="57" spans="1:15" ht="13.4" customHeight="1">
      <c r="A57" t="s">
        <v>28</v>
      </c>
      <c r="C57" s="2">
        <v>3.887759</v>
      </c>
      <c r="D57" s="2">
        <v>0.87534900000000004</v>
      </c>
      <c r="E57" s="2">
        <v>0.92075799999999997</v>
      </c>
      <c r="F57" s="2">
        <v>0.53490700000000002</v>
      </c>
      <c r="G57" s="2">
        <v>0.18368999999999999</v>
      </c>
      <c r="H57" s="2">
        <v>0.25064900000000001</v>
      </c>
      <c r="I57" s="2">
        <v>6.1570000000000001E-3</v>
      </c>
      <c r="J57" s="2">
        <v>5.0284000000000002E-2</v>
      </c>
      <c r="K57" s="2">
        <v>5.13E-4</v>
      </c>
      <c r="L57" s="2">
        <f t="shared" si="2"/>
        <v>2.8223070000000003</v>
      </c>
      <c r="M57" s="2">
        <f t="shared" si="3"/>
        <v>6.7100660000000012</v>
      </c>
    </row>
    <row r="58" spans="1:15" ht="13.4" customHeight="1">
      <c r="A58" t="s">
        <v>29</v>
      </c>
      <c r="C58" s="2">
        <v>4.8993370000000001</v>
      </c>
      <c r="D58" s="2">
        <v>4.2246090000000001</v>
      </c>
      <c r="E58" s="2">
        <v>3.1170840000000002</v>
      </c>
      <c r="F58" s="2">
        <v>0.84122799999999998</v>
      </c>
      <c r="G58" s="2">
        <v>0.14546400000000001</v>
      </c>
      <c r="H58" s="2">
        <v>0.23192099999999999</v>
      </c>
      <c r="I58" s="2">
        <v>3.2325E-2</v>
      </c>
      <c r="J58" s="2">
        <v>2.4115999999999999E-2</v>
      </c>
      <c r="K58" s="2">
        <v>0.155469</v>
      </c>
      <c r="L58" s="2">
        <f t="shared" si="2"/>
        <v>8.7722160000000002</v>
      </c>
      <c r="M58" s="2">
        <f t="shared" si="3"/>
        <v>13.671552999999999</v>
      </c>
    </row>
    <row r="59" spans="1:15" ht="13.4" customHeight="1">
      <c r="A59" t="s">
        <v>30</v>
      </c>
      <c r="C59" s="2">
        <v>-91.713866999999993</v>
      </c>
      <c r="D59" s="2">
        <v>1.707813</v>
      </c>
      <c r="E59" s="2">
        <v>0.69593400000000005</v>
      </c>
      <c r="F59" s="2">
        <v>0.80871800000000005</v>
      </c>
      <c r="G59" s="2">
        <v>0.29222900000000002</v>
      </c>
      <c r="H59" s="2">
        <v>0.36187799999999998</v>
      </c>
      <c r="I59" s="2">
        <v>0.196438</v>
      </c>
      <c r="J59" s="2">
        <v>0.115771</v>
      </c>
      <c r="K59" s="2">
        <v>0.16264000000000001</v>
      </c>
      <c r="L59" s="2">
        <f t="shared" si="2"/>
        <v>4.3414209999999986</v>
      </c>
      <c r="M59" s="2">
        <f t="shared" si="3"/>
        <v>-87.372445999999997</v>
      </c>
    </row>
    <row r="60" spans="1:15" ht="13.4" customHeight="1">
      <c r="A60" t="s">
        <v>31</v>
      </c>
      <c r="C60" s="2">
        <v>5.6402539999999997</v>
      </c>
      <c r="D60" s="2">
        <v>0.21498900000000001</v>
      </c>
      <c r="E60" s="2">
        <v>0.60160999999999998</v>
      </c>
      <c r="F60" s="2">
        <v>0.230125</v>
      </c>
      <c r="G60" s="2">
        <v>0.101594</v>
      </c>
      <c r="H60" s="2">
        <v>0.28579700000000002</v>
      </c>
      <c r="I60" s="2">
        <v>1.0262E-2</v>
      </c>
      <c r="J60" s="2">
        <v>2.9503000000000001E-2</v>
      </c>
      <c r="K60" s="2">
        <v>6.6699999999999997E-3</v>
      </c>
      <c r="L60" s="2">
        <f t="shared" si="2"/>
        <v>1.48055</v>
      </c>
      <c r="M60" s="2">
        <f t="shared" si="3"/>
        <v>7.1208039999999997</v>
      </c>
    </row>
    <row r="61" spans="1:15" ht="13.4" customHeight="1">
      <c r="A61" t="s">
        <v>32</v>
      </c>
      <c r="C61" s="2">
        <v>-96.598731999999998</v>
      </c>
      <c r="D61" s="2">
        <v>100.68438</v>
      </c>
      <c r="E61" s="2">
        <v>81.485168000000002</v>
      </c>
      <c r="F61" s="2">
        <v>73.912154999999998</v>
      </c>
      <c r="G61" s="2">
        <v>22.828918000000002</v>
      </c>
      <c r="H61" s="2">
        <v>35.806454000000002</v>
      </c>
      <c r="I61" s="2">
        <v>8.2164059999999992</v>
      </c>
      <c r="J61" s="2">
        <v>6.8603180000000004</v>
      </c>
      <c r="K61" s="2">
        <v>6.9980120000000001</v>
      </c>
      <c r="L61" s="2">
        <f t="shared" si="2"/>
        <v>336.79181100000005</v>
      </c>
      <c r="M61" s="2">
        <f t="shared" si="3"/>
        <v>240.19307900000001</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617.61560099999997</v>
      </c>
      <c r="D66" s="2">
        <f t="shared" ref="D66:M66" si="4">D48</f>
        <v>2.3600750000000001</v>
      </c>
      <c r="E66" s="2">
        <f t="shared" si="4"/>
        <v>5.827299</v>
      </c>
      <c r="F66" s="2">
        <f t="shared" si="4"/>
        <v>4.8310469999999999</v>
      </c>
      <c r="G66" s="2">
        <f t="shared" si="4"/>
        <v>-1.4982000000000001E-2</v>
      </c>
      <c r="H66" s="2">
        <f t="shared" si="4"/>
        <v>9.9362309999999994</v>
      </c>
      <c r="I66" s="2">
        <f t="shared" si="4"/>
        <v>-0.99306899999999998</v>
      </c>
      <c r="J66" s="2">
        <f t="shared" si="4"/>
        <v>-2.1497139999999999</v>
      </c>
      <c r="K66" s="2">
        <f t="shared" si="4"/>
        <v>1.002146</v>
      </c>
      <c r="L66" s="2">
        <f t="shared" si="4"/>
        <v>20.799033000000001</v>
      </c>
      <c r="M66" s="2">
        <f t="shared" si="4"/>
        <v>638.41463400000009</v>
      </c>
    </row>
    <row r="67" spans="1:13" ht="13.4" customHeight="1">
      <c r="A67" t="s">
        <v>32</v>
      </c>
      <c r="C67" s="2">
        <f>C61</f>
        <v>-96.598731999999998</v>
      </c>
      <c r="D67" s="2">
        <f t="shared" ref="D67:M67" si="5">D61</f>
        <v>100.68438</v>
      </c>
      <c r="E67" s="2">
        <f t="shared" si="5"/>
        <v>81.485168000000002</v>
      </c>
      <c r="F67" s="2">
        <f t="shared" si="5"/>
        <v>73.912154999999998</v>
      </c>
      <c r="G67" s="2">
        <f t="shared" si="5"/>
        <v>22.828918000000002</v>
      </c>
      <c r="H67" s="2">
        <f t="shared" si="5"/>
        <v>35.806454000000002</v>
      </c>
      <c r="I67" s="2">
        <f t="shared" si="5"/>
        <v>8.2164059999999992</v>
      </c>
      <c r="J67" s="2">
        <f t="shared" si="5"/>
        <v>6.8603180000000004</v>
      </c>
      <c r="K67" s="2">
        <f t="shared" si="5"/>
        <v>6.9980120000000001</v>
      </c>
      <c r="L67" s="2">
        <f>L61</f>
        <v>336.79181100000005</v>
      </c>
      <c r="M67" s="2">
        <f t="shared" si="5"/>
        <v>240.19307900000001</v>
      </c>
    </row>
    <row r="68" spans="1:13" ht="13.4" customHeight="1">
      <c r="A68" t="s">
        <v>34</v>
      </c>
      <c r="C68" s="2">
        <f>C66-C67</f>
        <v>714.21433300000001</v>
      </c>
      <c r="D68" s="2">
        <f t="shared" ref="D68:M68" si="6">D66-D67</f>
        <v>-98.32430500000001</v>
      </c>
      <c r="E68" s="2">
        <f t="shared" si="6"/>
        <v>-75.657869000000005</v>
      </c>
      <c r="F68" s="2">
        <f t="shared" si="6"/>
        <v>-69.081108</v>
      </c>
      <c r="G68" s="2">
        <f t="shared" si="6"/>
        <v>-22.843900000000001</v>
      </c>
      <c r="H68" s="2">
        <f t="shared" si="6"/>
        <v>-25.870223000000003</v>
      </c>
      <c r="I68" s="2">
        <f t="shared" si="6"/>
        <v>-9.2094749999999994</v>
      </c>
      <c r="J68" s="2">
        <f t="shared" si="6"/>
        <v>-9.0100320000000007</v>
      </c>
      <c r="K68" s="2">
        <f t="shared" si="6"/>
        <v>-5.9958660000000004</v>
      </c>
      <c r="L68" s="2">
        <f t="shared" si="6"/>
        <v>-315.99277800000004</v>
      </c>
      <c r="M68" s="2">
        <f t="shared" si="6"/>
        <v>398.22155500000008</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-9.5585000000000003E-2</v>
      </c>
    </row>
    <row r="74" spans="1:13" ht="13.4" customHeight="1">
      <c r="A74" t="s">
        <v>334</v>
      </c>
      <c r="C74" s="23">
        <v>-5.8174999999999998E-2</v>
      </c>
    </row>
    <row r="75" spans="1:13" ht="13.4" customHeight="1">
      <c r="A75" t="s">
        <v>333</v>
      </c>
      <c r="C75" s="23">
        <v>-2.8389000000000001E-2</v>
      </c>
    </row>
    <row r="76" spans="1:13" ht="13.4" customHeight="1">
      <c r="A76" t="s">
        <v>332</v>
      </c>
      <c r="C76" s="23">
        <v>-4.7130999999999999E-2</v>
      </c>
    </row>
    <row r="77" spans="1:13" ht="13.4" customHeight="1">
      <c r="A77" t="s">
        <v>331</v>
      </c>
      <c r="C77" s="23">
        <v>-4.4408999999999997E-2</v>
      </c>
    </row>
    <row r="78" spans="1:13" ht="13.4" customHeight="1">
      <c r="A78" t="s">
        <v>330</v>
      </c>
      <c r="C78" s="23">
        <v>-1.3301E-2</v>
      </c>
    </row>
    <row r="79" spans="1:13" ht="13.4" customHeight="1">
      <c r="A79" t="s">
        <v>329</v>
      </c>
      <c r="C79" s="23">
        <v>-4.4068000000000003E-2</v>
      </c>
    </row>
    <row r="80" spans="1:13" ht="13.4" customHeight="1">
      <c r="A80" t="s">
        <v>328</v>
      </c>
      <c r="C80" s="23">
        <v>-8.5253999999999996E-2</v>
      </c>
    </row>
    <row r="81" spans="1:3" ht="13.4" customHeight="1">
      <c r="A81" t="s">
        <v>327</v>
      </c>
      <c r="C81" s="23">
        <v>-4.7611000000000001E-2</v>
      </c>
    </row>
    <row r="82" spans="1:3" ht="13.4" customHeight="1">
      <c r="A82" t="s">
        <v>326</v>
      </c>
      <c r="C82" s="23">
        <v>5.6015000000000002E-2</v>
      </c>
    </row>
    <row r="83" spans="1:3" ht="13.4" customHeight="1">
      <c r="A83" t="s">
        <v>325</v>
      </c>
      <c r="C83" s="23">
        <v>-7.9646999999999996E-2</v>
      </c>
    </row>
    <row r="84" spans="1:3" ht="13.4" customHeight="1">
      <c r="C84" s="26"/>
    </row>
    <row r="85" spans="1:3" ht="15.5">
      <c r="A85" s="6" t="s">
        <v>324</v>
      </c>
      <c r="B85" s="6"/>
    </row>
    <row r="86" spans="1:3" ht="13.4" customHeight="1">
      <c r="A86" t="s">
        <v>2</v>
      </c>
      <c r="C86" s="25">
        <v>5.1714000000000003E-2</v>
      </c>
    </row>
    <row r="87" spans="1:3" ht="13.4" customHeight="1">
      <c r="A87" t="s">
        <v>3</v>
      </c>
      <c r="C87" s="25">
        <v>4.8855000000000003E-2</v>
      </c>
    </row>
    <row r="88" spans="1:3" ht="13.4" customHeight="1">
      <c r="A88" t="s">
        <v>4</v>
      </c>
      <c r="C88" s="25">
        <v>9.9625000000000005E-2</v>
      </c>
    </row>
    <row r="89" spans="1:3" ht="13.4" customHeight="1">
      <c r="A89" t="s">
        <v>5</v>
      </c>
      <c r="C89" s="25">
        <v>6.7918000000000006E-2</v>
      </c>
    </row>
    <row r="90" spans="1:3" ht="13.4" customHeight="1">
      <c r="A90" t="s">
        <v>6</v>
      </c>
      <c r="C90" s="25">
        <v>0.20171</v>
      </c>
    </row>
    <row r="91" spans="1:3" ht="13.4" customHeight="1">
      <c r="A91" t="s">
        <v>7</v>
      </c>
      <c r="C91" s="25">
        <v>7.5714000000000004E-2</v>
      </c>
    </row>
    <row r="92" spans="1:3" ht="13.4" customHeight="1">
      <c r="A92" t="s">
        <v>8</v>
      </c>
      <c r="C92" s="25">
        <v>0.14730599999999999</v>
      </c>
    </row>
    <row r="93" spans="1:3" ht="13.4" customHeight="1">
      <c r="A93" t="s">
        <v>9</v>
      </c>
      <c r="C93" s="25">
        <v>1.0193000000000001E-2</v>
      </c>
    </row>
    <row r="94" spans="1:3" ht="13.4" customHeight="1">
      <c r="A94" t="s">
        <v>321</v>
      </c>
      <c r="C94" s="25">
        <v>8.3876999999999993E-2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5.7800000000000004E-3</v>
      </c>
      <c r="D99" s="23">
        <v>4.333E-3</v>
      </c>
      <c r="E99" s="23">
        <v>5.2329999999999998E-3</v>
      </c>
      <c r="F99" s="23">
        <v>5.3670000000000002E-3</v>
      </c>
      <c r="G99" s="23">
        <v>1.2089000000000001E-2</v>
      </c>
      <c r="H99" s="23">
        <v>6.3109999999999998E-3</v>
      </c>
      <c r="I99" s="23">
        <v>2.1298000000000001E-2</v>
      </c>
      <c r="J99" s="23">
        <v>1.3165E-2</v>
      </c>
      <c r="K99" s="23">
        <v>8.6000000000000003E-5</v>
      </c>
    </row>
    <row r="100" spans="1:11" ht="13.4" customHeight="1">
      <c r="A100" t="s">
        <v>36</v>
      </c>
      <c r="B100" t="s">
        <v>320</v>
      </c>
      <c r="C100" s="23">
        <v>9.7900000000000005E-4</v>
      </c>
      <c r="D100" s="23">
        <v>1.0920000000000001E-3</v>
      </c>
      <c r="E100" s="23">
        <v>8.3500000000000002E-4</v>
      </c>
      <c r="F100" s="23">
        <v>9.8700000000000003E-4</v>
      </c>
      <c r="G100" s="23">
        <v>1.637E-3</v>
      </c>
      <c r="H100" s="23">
        <v>8.4599999999999996E-4</v>
      </c>
      <c r="I100" s="23">
        <v>1.232E-3</v>
      </c>
      <c r="J100" s="23">
        <v>4.5399999999999998E-4</v>
      </c>
      <c r="K100" s="23">
        <v>6.8999999999999997E-5</v>
      </c>
    </row>
    <row r="101" spans="1:11" ht="13.4" customHeight="1">
      <c r="A101" t="s">
        <v>37</v>
      </c>
      <c r="B101" t="s">
        <v>320</v>
      </c>
      <c r="C101" s="23">
        <v>2.5430000000000001E-3</v>
      </c>
      <c r="D101" s="23">
        <v>1.304E-3</v>
      </c>
      <c r="E101" s="23">
        <v>2.3969999999999998E-3</v>
      </c>
      <c r="F101" s="23">
        <v>3.875E-3</v>
      </c>
      <c r="G101" s="23">
        <v>6.8339999999999998E-3</v>
      </c>
      <c r="H101" s="23">
        <v>1.7830000000000001E-3</v>
      </c>
      <c r="I101" s="23">
        <v>9.5969999999999996E-3</v>
      </c>
      <c r="J101" s="23">
        <v>1.4239999999999999E-3</v>
      </c>
      <c r="K101" s="23">
        <v>5.0000000000000002E-5</v>
      </c>
    </row>
    <row r="102" spans="1:11" ht="13.4" customHeight="1">
      <c r="A102" t="s">
        <v>38</v>
      </c>
      <c r="B102" t="s">
        <v>320</v>
      </c>
      <c r="C102" s="23">
        <v>7.7000000000000001E-5</v>
      </c>
      <c r="D102" s="23">
        <v>2.9E-5</v>
      </c>
      <c r="E102" s="23">
        <v>7.9999999999999996E-6</v>
      </c>
      <c r="F102" s="23">
        <v>3.6999999999999998E-5</v>
      </c>
      <c r="G102" s="23">
        <v>1.0399999999999999E-4</v>
      </c>
      <c r="H102" s="23">
        <v>3.4999999999999997E-5</v>
      </c>
      <c r="I102" s="23">
        <v>2.5439999999999998E-3</v>
      </c>
      <c r="J102" s="23">
        <v>4.0900000000000002E-4</v>
      </c>
      <c r="K102" s="23">
        <v>0</v>
      </c>
    </row>
    <row r="103" spans="1:11" ht="13.4" customHeight="1">
      <c r="A103" t="s">
        <v>39</v>
      </c>
      <c r="B103" t="s">
        <v>320</v>
      </c>
      <c r="C103" s="23">
        <v>7.2000000000000002E-5</v>
      </c>
      <c r="D103" s="23">
        <v>4.5000000000000003E-5</v>
      </c>
      <c r="E103" s="23">
        <v>6.4999999999999994E-5</v>
      </c>
      <c r="F103" s="23">
        <v>3.4999999999999997E-5</v>
      </c>
      <c r="G103" s="23">
        <v>2.03E-4</v>
      </c>
      <c r="H103" s="23">
        <v>7.7000000000000001E-5</v>
      </c>
      <c r="I103" s="23">
        <v>6.8499999999999995E-4</v>
      </c>
      <c r="J103" s="23">
        <v>7.6000000000000004E-5</v>
      </c>
      <c r="K103" s="23">
        <v>1.9999999999999999E-6</v>
      </c>
    </row>
    <row r="104" spans="1:11" ht="13.4" customHeight="1">
      <c r="A104" t="s">
        <v>40</v>
      </c>
      <c r="B104" t="s">
        <v>320</v>
      </c>
      <c r="C104" s="23">
        <v>2.6699999999999998E-4</v>
      </c>
      <c r="D104" s="23">
        <v>5.3999999999999998E-5</v>
      </c>
      <c r="E104" s="23">
        <v>7.2999999999999999E-5</v>
      </c>
      <c r="F104" s="23">
        <v>1.18E-4</v>
      </c>
      <c r="G104" s="23">
        <v>9.9400000000000009E-4</v>
      </c>
      <c r="H104" s="23">
        <v>8.6200000000000003E-4</v>
      </c>
      <c r="I104" s="23">
        <v>1.5219999999999999E-3</v>
      </c>
      <c r="J104" s="23">
        <v>0</v>
      </c>
      <c r="K104" s="23">
        <v>0</v>
      </c>
    </row>
    <row r="105" spans="1:11" ht="13.4" customHeight="1">
      <c r="A105" t="s">
        <v>41</v>
      </c>
      <c r="B105" t="s">
        <v>320</v>
      </c>
      <c r="C105" s="23">
        <v>8.8400000000000002E-4</v>
      </c>
      <c r="D105" s="23">
        <v>7.2300000000000001E-4</v>
      </c>
      <c r="E105" s="23">
        <v>7.6199999999999998E-4</v>
      </c>
      <c r="F105" s="23">
        <v>1.0089999999999999E-3</v>
      </c>
      <c r="G105" s="23">
        <v>1.8749999999999999E-3</v>
      </c>
      <c r="H105" s="23">
        <v>7.7200000000000001E-4</v>
      </c>
      <c r="I105" s="23">
        <v>2.9169999999999999E-3</v>
      </c>
      <c r="J105" s="23">
        <v>9.8400000000000007E-4</v>
      </c>
      <c r="K105" s="23">
        <v>3.0000000000000001E-5</v>
      </c>
    </row>
    <row r="106" spans="1:11" ht="13.4" customHeight="1">
      <c r="A106" t="s">
        <v>42</v>
      </c>
      <c r="B106" t="s">
        <v>319</v>
      </c>
      <c r="C106" s="23">
        <v>8.7060000000000002E-3</v>
      </c>
      <c r="D106" s="23">
        <v>9.7470000000000005E-3</v>
      </c>
      <c r="E106" s="23">
        <v>3.77E-4</v>
      </c>
      <c r="F106" s="23">
        <v>2.6925999999999999E-2</v>
      </c>
      <c r="G106" s="23">
        <v>4.26E-4</v>
      </c>
      <c r="H106" s="23">
        <v>2.2690000000000002E-3</v>
      </c>
      <c r="I106" s="23">
        <v>4.55E-4</v>
      </c>
      <c r="J106" s="23">
        <v>2.493E-3</v>
      </c>
      <c r="K106" s="23">
        <v>0</v>
      </c>
    </row>
    <row r="107" spans="1:11" ht="13.4" customHeight="1">
      <c r="A107" t="s">
        <v>43</v>
      </c>
      <c r="B107" t="s">
        <v>319</v>
      </c>
      <c r="C107" s="23">
        <v>1.9954E-2</v>
      </c>
      <c r="D107" s="23">
        <v>5.1599999999999997E-4</v>
      </c>
      <c r="E107" s="23">
        <v>5.4400000000000004E-3</v>
      </c>
      <c r="F107" s="23">
        <v>3.0395999999999999E-2</v>
      </c>
      <c r="G107" s="23">
        <v>1.2026E-2</v>
      </c>
      <c r="H107" s="23">
        <v>7.2238999999999998E-2</v>
      </c>
      <c r="I107" s="23">
        <v>9.9700000000000006E-4</v>
      </c>
      <c r="J107" s="23">
        <v>9.9625000000000005E-2</v>
      </c>
      <c r="K107" s="23">
        <v>0</v>
      </c>
    </row>
    <row r="108" spans="1:11" ht="13.4" customHeight="1">
      <c r="A108" t="s">
        <v>44</v>
      </c>
      <c r="B108" t="s">
        <v>319</v>
      </c>
      <c r="C108" s="23">
        <v>1.4307E-2</v>
      </c>
      <c r="D108" s="23">
        <v>1.7699999999999999E-4</v>
      </c>
      <c r="E108" s="23">
        <v>2.42E-4</v>
      </c>
      <c r="F108" s="23">
        <v>2.0590000000000001E-3</v>
      </c>
      <c r="G108" s="23">
        <v>1.8289999999999999E-3</v>
      </c>
      <c r="H108" s="23">
        <v>8.9946999999999999E-2</v>
      </c>
      <c r="I108" s="23">
        <v>8.5710000000000005E-3</v>
      </c>
      <c r="J108" s="23">
        <v>4.8960000000000002E-3</v>
      </c>
      <c r="K108" s="23">
        <v>0</v>
      </c>
    </row>
    <row r="109" spans="1:11" ht="13.4" customHeight="1">
      <c r="A109" t="s">
        <v>45</v>
      </c>
      <c r="B109" t="s">
        <v>319</v>
      </c>
      <c r="C109" s="23">
        <v>1.444E-3</v>
      </c>
      <c r="D109" s="23">
        <v>3.5199999999999999E-4</v>
      </c>
      <c r="E109" s="23">
        <v>3.1E-4</v>
      </c>
      <c r="F109" s="23">
        <v>1.2520000000000001E-3</v>
      </c>
      <c r="G109" s="23">
        <v>1.5039999999999999E-3</v>
      </c>
      <c r="H109" s="23">
        <v>5.1910000000000003E-3</v>
      </c>
      <c r="I109" s="23">
        <v>1.5870000000000001E-3</v>
      </c>
      <c r="J109" s="23">
        <v>1.0614E-2</v>
      </c>
      <c r="K109" s="23">
        <v>3.0000000000000001E-5</v>
      </c>
    </row>
    <row r="110" spans="1:11" ht="13.4" customHeight="1">
      <c r="A110" t="s">
        <v>46</v>
      </c>
      <c r="B110" t="s">
        <v>319</v>
      </c>
      <c r="C110" s="23">
        <v>3.2400000000000001E-4</v>
      </c>
      <c r="D110" s="23">
        <v>1.4899999999999999E-4</v>
      </c>
      <c r="E110" s="23">
        <v>2.14E-4</v>
      </c>
      <c r="F110" s="23">
        <v>2.63E-4</v>
      </c>
      <c r="G110" s="23">
        <v>1.8100000000000001E-4</v>
      </c>
      <c r="H110" s="23">
        <v>1.0430000000000001E-3</v>
      </c>
      <c r="I110" s="23">
        <v>3.2299999999999999E-4</v>
      </c>
      <c r="J110" s="23">
        <v>2.2499999999999999E-4</v>
      </c>
      <c r="K110" s="23">
        <v>8.2999999999999998E-5</v>
      </c>
    </row>
    <row r="111" spans="1:11" ht="13.4" customHeight="1">
      <c r="A111" t="s">
        <v>47</v>
      </c>
      <c r="B111" t="s">
        <v>319</v>
      </c>
      <c r="C111" s="23">
        <v>9.2299999999999999E-4</v>
      </c>
      <c r="D111" s="23">
        <v>1.6200000000000001E-4</v>
      </c>
      <c r="E111" s="23">
        <v>1.55E-4</v>
      </c>
      <c r="F111" s="23">
        <v>8.1300000000000003E-4</v>
      </c>
      <c r="G111" s="23">
        <v>6.7900000000000002E-4</v>
      </c>
      <c r="H111" s="23">
        <v>4.1590000000000004E-3</v>
      </c>
      <c r="I111" s="23">
        <v>2.8800000000000001E-4</v>
      </c>
      <c r="J111" s="23">
        <v>1.0560000000000001E-3</v>
      </c>
      <c r="K111" s="23">
        <v>5.0000000000000002E-5</v>
      </c>
    </row>
    <row r="112" spans="1:11" ht="13.4" customHeight="1">
      <c r="A112" t="s">
        <v>48</v>
      </c>
      <c r="B112" t="s">
        <v>318</v>
      </c>
      <c r="C112" s="23">
        <v>1.802E-3</v>
      </c>
      <c r="D112" s="23">
        <v>1.6000000000000001E-3</v>
      </c>
      <c r="E112" s="23">
        <v>1.65E-3</v>
      </c>
      <c r="F112" s="23">
        <v>2.9710000000000001E-3</v>
      </c>
      <c r="G112" s="23">
        <v>2.4940000000000001E-3</v>
      </c>
      <c r="H112" s="23">
        <v>1.126E-3</v>
      </c>
      <c r="I112" s="23">
        <v>1.431E-3</v>
      </c>
      <c r="J112" s="23">
        <v>5.4699999999999996E-4</v>
      </c>
      <c r="K112" s="23">
        <v>0</v>
      </c>
    </row>
    <row r="113" spans="1:11" ht="13.4" customHeight="1">
      <c r="A113" t="s">
        <v>49</v>
      </c>
      <c r="B113" t="s">
        <v>318</v>
      </c>
      <c r="C113" s="23">
        <v>5.3999999999999998E-5</v>
      </c>
      <c r="D113" s="23">
        <v>2.9E-5</v>
      </c>
      <c r="E113" s="23">
        <v>3.1999999999999999E-5</v>
      </c>
      <c r="F113" s="23">
        <v>4.3999999999999999E-5</v>
      </c>
      <c r="G113" s="23">
        <v>1.27E-4</v>
      </c>
      <c r="H113" s="23">
        <v>6.4999999999999994E-5</v>
      </c>
      <c r="I113" s="23">
        <v>6.9300000000000004E-4</v>
      </c>
      <c r="J113" s="23">
        <v>0</v>
      </c>
      <c r="K113" s="23">
        <v>0</v>
      </c>
    </row>
    <row r="114" spans="1:11" ht="13.4" customHeight="1">
      <c r="A114" t="s">
        <v>50</v>
      </c>
      <c r="B114" t="s">
        <v>318</v>
      </c>
      <c r="C114" s="23">
        <v>3.4200000000000002E-4</v>
      </c>
      <c r="D114" s="23">
        <v>2.0599999999999999E-4</v>
      </c>
      <c r="E114" s="23">
        <v>8.4099999999999995E-4</v>
      </c>
      <c r="F114" s="23">
        <v>1.6699999999999999E-4</v>
      </c>
      <c r="G114" s="23">
        <v>2.41E-4</v>
      </c>
      <c r="H114" s="23">
        <v>8.7999999999999998E-5</v>
      </c>
      <c r="I114" s="23">
        <v>9.9400000000000009E-4</v>
      </c>
      <c r="J114" s="23">
        <v>1.9000000000000001E-4</v>
      </c>
      <c r="K114" s="23">
        <v>2.4000000000000001E-5</v>
      </c>
    </row>
    <row r="115" spans="1:11" ht="13.4" customHeight="1">
      <c r="A115" t="s">
        <v>51</v>
      </c>
      <c r="B115" t="s">
        <v>318</v>
      </c>
      <c r="C115" s="23">
        <v>-1.5E-5</v>
      </c>
      <c r="D115" s="23">
        <v>-1.1E-5</v>
      </c>
      <c r="E115" s="23">
        <v>-2.9E-5</v>
      </c>
      <c r="F115" s="23">
        <v>-1.1E-5</v>
      </c>
      <c r="G115" s="23">
        <v>-1.2999999999999999E-5</v>
      </c>
      <c r="H115" s="23">
        <v>-3.9999999999999998E-6</v>
      </c>
      <c r="I115" s="23">
        <v>-8.7999999999999998E-5</v>
      </c>
      <c r="J115" s="23">
        <v>0</v>
      </c>
      <c r="K115" s="23">
        <v>0</v>
      </c>
    </row>
    <row r="116" spans="1:11" ht="13.4" customHeight="1">
      <c r="A116" t="s">
        <v>52</v>
      </c>
      <c r="B116" t="s">
        <v>318</v>
      </c>
      <c r="C116" s="23">
        <v>3.8999999999999999E-5</v>
      </c>
      <c r="D116" s="23">
        <v>5.1E-5</v>
      </c>
      <c r="E116" s="23">
        <v>7.2000000000000002E-5</v>
      </c>
      <c r="F116" s="23">
        <v>1.8E-5</v>
      </c>
      <c r="G116" s="23">
        <v>1.4E-5</v>
      </c>
      <c r="H116" s="23">
        <v>1.2999999999999999E-5</v>
      </c>
      <c r="I116" s="23">
        <v>0</v>
      </c>
      <c r="J116" s="23">
        <v>0</v>
      </c>
      <c r="K116" s="23">
        <v>0</v>
      </c>
    </row>
    <row r="117" spans="1:11" ht="13.4" customHeight="1">
      <c r="A117" t="s">
        <v>53</v>
      </c>
      <c r="B117" t="s">
        <v>318</v>
      </c>
      <c r="C117" s="23">
        <v>1.5200000000000001E-4</v>
      </c>
      <c r="D117" s="23">
        <v>3.0299999999999999E-4</v>
      </c>
      <c r="E117" s="23">
        <v>1.25E-4</v>
      </c>
      <c r="F117" s="23">
        <v>4.0000000000000003E-5</v>
      </c>
      <c r="G117" s="23">
        <v>1.7200000000000001E-4</v>
      </c>
      <c r="H117" s="23">
        <v>5.0000000000000002E-5</v>
      </c>
      <c r="I117" s="23">
        <v>3.6000000000000001E-5</v>
      </c>
      <c r="J117" s="23">
        <v>0</v>
      </c>
      <c r="K117" s="23">
        <v>0</v>
      </c>
    </row>
    <row r="118" spans="1:11" ht="13.4" customHeight="1">
      <c r="A118" t="s">
        <v>54</v>
      </c>
      <c r="B118" t="s">
        <v>318</v>
      </c>
      <c r="C118" s="23">
        <v>-1.9000000000000001E-5</v>
      </c>
      <c r="D118" s="23">
        <v>-2.0000000000000002E-5</v>
      </c>
      <c r="E118" s="23">
        <v>-2.1999999999999999E-5</v>
      </c>
      <c r="F118" s="23">
        <v>-1.8E-5</v>
      </c>
      <c r="G118" s="23">
        <v>-2.6999999999999999E-5</v>
      </c>
      <c r="H118" s="23">
        <v>-1.2E-5</v>
      </c>
      <c r="I118" s="23">
        <v>-2.9E-5</v>
      </c>
      <c r="J118" s="23">
        <v>-1.2E-5</v>
      </c>
      <c r="K118" s="23">
        <v>-6.9999999999999999E-6</v>
      </c>
    </row>
    <row r="119" spans="1:11" ht="13.4" customHeight="1">
      <c r="A119" t="s">
        <v>55</v>
      </c>
      <c r="B119" t="s">
        <v>318</v>
      </c>
      <c r="C119" s="23">
        <v>3.6499999999999998E-4</v>
      </c>
      <c r="D119" s="23">
        <v>3.3100000000000002E-4</v>
      </c>
      <c r="E119" s="23">
        <v>4.2499999999999998E-4</v>
      </c>
      <c r="F119" s="23">
        <v>6.9499999999999998E-4</v>
      </c>
      <c r="G119" s="23">
        <v>1.4200000000000001E-4</v>
      </c>
      <c r="H119" s="23">
        <v>3.6999999999999998E-5</v>
      </c>
      <c r="I119" s="23">
        <v>8.0199999999999998E-4</v>
      </c>
      <c r="J119" s="23">
        <v>0</v>
      </c>
      <c r="K119" s="23">
        <v>1.2E-5</v>
      </c>
    </row>
    <row r="120" spans="1:11" ht="13.4" customHeight="1">
      <c r="A120" t="s">
        <v>56</v>
      </c>
      <c r="B120" t="s">
        <v>318</v>
      </c>
      <c r="C120" s="23">
        <v>5.5199999999999997E-4</v>
      </c>
      <c r="D120" s="23">
        <v>6.9300000000000004E-4</v>
      </c>
      <c r="E120" s="23">
        <v>6.2600000000000004E-4</v>
      </c>
      <c r="F120" s="23">
        <v>6.1499999999999999E-4</v>
      </c>
      <c r="G120" s="23">
        <v>4.26E-4</v>
      </c>
      <c r="H120" s="23">
        <v>2.1000000000000001E-4</v>
      </c>
      <c r="I120" s="23">
        <v>5.1800000000000001E-4</v>
      </c>
      <c r="J120" s="23">
        <v>1.1400000000000001E-4</v>
      </c>
      <c r="K120" s="23">
        <v>3.1999999999999999E-5</v>
      </c>
    </row>
    <row r="121" spans="1:11" ht="13.4" customHeight="1">
      <c r="A121" t="s">
        <v>57</v>
      </c>
      <c r="B121" t="s">
        <v>318</v>
      </c>
      <c r="C121" s="23">
        <v>5.1999999999999997E-5</v>
      </c>
      <c r="D121" s="23">
        <v>6.2000000000000003E-5</v>
      </c>
      <c r="E121" s="23">
        <v>6.0000000000000002E-5</v>
      </c>
      <c r="F121" s="23">
        <v>5.1999999999999997E-5</v>
      </c>
      <c r="G121" s="23">
        <v>3.6000000000000001E-5</v>
      </c>
      <c r="H121" s="23">
        <v>3.3000000000000003E-5</v>
      </c>
      <c r="I121" s="23">
        <v>1.7E-5</v>
      </c>
      <c r="J121" s="23">
        <v>8.5000000000000006E-5</v>
      </c>
      <c r="K121" s="23">
        <v>0</v>
      </c>
    </row>
    <row r="122" spans="1:11" ht="13.4" customHeight="1">
      <c r="A122" t="s">
        <v>58</v>
      </c>
      <c r="B122" t="s">
        <v>318</v>
      </c>
      <c r="C122" s="23">
        <v>1.66E-4</v>
      </c>
      <c r="D122" s="23">
        <v>1.64E-4</v>
      </c>
      <c r="E122" s="23">
        <v>1.6699999999999999E-4</v>
      </c>
      <c r="F122" s="23">
        <v>1.7799999999999999E-4</v>
      </c>
      <c r="G122" s="23">
        <v>2.24E-4</v>
      </c>
      <c r="H122" s="23">
        <v>1.2400000000000001E-4</v>
      </c>
      <c r="I122" s="23">
        <v>2.7900000000000001E-4</v>
      </c>
      <c r="J122" s="23">
        <v>2.4399999999999999E-4</v>
      </c>
      <c r="K122" s="23">
        <v>6.0999999999999999E-5</v>
      </c>
    </row>
    <row r="123" spans="1:11" ht="13.4" customHeight="1">
      <c r="A123" t="s">
        <v>59</v>
      </c>
      <c r="B123" t="s">
        <v>318</v>
      </c>
      <c r="C123" s="23">
        <v>4.3899999999999999E-4</v>
      </c>
      <c r="D123" s="23">
        <v>3.5599999999999998E-4</v>
      </c>
      <c r="E123" s="23">
        <v>4.17E-4</v>
      </c>
      <c r="F123" s="23">
        <v>6.2000000000000003E-5</v>
      </c>
      <c r="G123" s="23">
        <v>2.8909999999999999E-3</v>
      </c>
      <c r="H123" s="23">
        <v>2.63E-4</v>
      </c>
      <c r="I123" s="23">
        <v>8.5400000000000005E-4</v>
      </c>
      <c r="J123" s="23">
        <v>0</v>
      </c>
      <c r="K123" s="23">
        <v>1.9000000000000001E-5</v>
      </c>
    </row>
    <row r="124" spans="1:11" ht="13.4" customHeight="1">
      <c r="A124" t="s">
        <v>60</v>
      </c>
      <c r="B124" t="s">
        <v>318</v>
      </c>
      <c r="C124" s="23">
        <v>7.2000000000000002E-5</v>
      </c>
      <c r="D124" s="23">
        <v>5.1E-5</v>
      </c>
      <c r="E124" s="23">
        <v>1.1900000000000001E-4</v>
      </c>
      <c r="F124" s="23">
        <v>7.3999999999999996E-5</v>
      </c>
      <c r="G124" s="23">
        <v>1.47E-4</v>
      </c>
      <c r="H124" s="23">
        <v>3.8000000000000002E-5</v>
      </c>
      <c r="I124" s="23">
        <v>0</v>
      </c>
      <c r="J124" s="23">
        <v>0</v>
      </c>
      <c r="K124" s="23">
        <v>0</v>
      </c>
    </row>
    <row r="125" spans="1:11" ht="13.4" customHeight="1">
      <c r="A125" t="s">
        <v>61</v>
      </c>
      <c r="B125" t="s">
        <v>318</v>
      </c>
      <c r="C125" s="23">
        <v>1E-4</v>
      </c>
      <c r="D125" s="23">
        <v>9.2E-5</v>
      </c>
      <c r="E125" s="23">
        <v>1.4300000000000001E-4</v>
      </c>
      <c r="F125" s="23">
        <v>1.4999999999999999E-4</v>
      </c>
      <c r="G125" s="23">
        <v>5.7000000000000003E-5</v>
      </c>
      <c r="H125" s="23">
        <v>3.3000000000000003E-5</v>
      </c>
      <c r="I125" s="23">
        <v>0</v>
      </c>
      <c r="J125" s="23">
        <v>0</v>
      </c>
      <c r="K125" s="23">
        <v>0</v>
      </c>
    </row>
    <row r="126" spans="1:11" ht="13.4" customHeight="1">
      <c r="A126" t="s">
        <v>62</v>
      </c>
      <c r="B126" t="s">
        <v>318</v>
      </c>
      <c r="C126" s="23">
        <v>2.0699999999999999E-4</v>
      </c>
      <c r="D126" s="23">
        <v>1.6000000000000001E-4</v>
      </c>
      <c r="E126" s="23">
        <v>3.88E-4</v>
      </c>
      <c r="F126" s="23">
        <v>1.6200000000000001E-4</v>
      </c>
      <c r="G126" s="23">
        <v>1.93E-4</v>
      </c>
      <c r="H126" s="23">
        <v>1.25E-4</v>
      </c>
      <c r="I126" s="23">
        <v>1.3200000000000001E-4</v>
      </c>
      <c r="J126" s="23">
        <v>1.07E-4</v>
      </c>
      <c r="K126" s="23">
        <v>0</v>
      </c>
    </row>
    <row r="127" spans="1:11" ht="13.4" customHeight="1">
      <c r="A127" t="s">
        <v>63</v>
      </c>
      <c r="B127" t="s">
        <v>318</v>
      </c>
      <c r="C127" s="23">
        <v>1.7E-5</v>
      </c>
      <c r="D127" s="23">
        <v>1.0000000000000001E-5</v>
      </c>
      <c r="E127" s="23">
        <v>4.5000000000000003E-5</v>
      </c>
      <c r="F127" s="23">
        <v>1.2999999999999999E-5</v>
      </c>
      <c r="G127" s="23">
        <v>0</v>
      </c>
      <c r="H127" s="23">
        <v>0</v>
      </c>
      <c r="I127" s="23">
        <v>4.3000000000000002E-5</v>
      </c>
      <c r="J127" s="23">
        <v>0</v>
      </c>
      <c r="K127" s="23">
        <v>0</v>
      </c>
    </row>
    <row r="128" spans="1:11" ht="13.4" customHeight="1">
      <c r="A128" t="s">
        <v>64</v>
      </c>
      <c r="B128" t="s">
        <v>318</v>
      </c>
      <c r="C128" s="23">
        <v>-1.6000000000000001E-4</v>
      </c>
      <c r="D128" s="23">
        <v>-1.7899999999999999E-4</v>
      </c>
      <c r="E128" s="23">
        <v>-2.2900000000000001E-4</v>
      </c>
      <c r="F128" s="23">
        <v>-1.3100000000000001E-4</v>
      </c>
      <c r="G128" s="23">
        <v>-1.1400000000000001E-4</v>
      </c>
      <c r="H128" s="23">
        <v>-8.5000000000000006E-5</v>
      </c>
      <c r="I128" s="23">
        <v>-7.4999999999999993E-5</v>
      </c>
      <c r="J128" s="23">
        <v>-1.64E-4</v>
      </c>
      <c r="K128" s="23">
        <v>-6.0000000000000002E-5</v>
      </c>
    </row>
    <row r="129" spans="1:11" ht="13.4" customHeight="1">
      <c r="A129" t="s">
        <v>65</v>
      </c>
      <c r="B129" t="s">
        <v>318</v>
      </c>
      <c r="C129" s="23">
        <v>3.9999999999999998E-6</v>
      </c>
      <c r="D129" s="23">
        <v>3.9999999999999998E-6</v>
      </c>
      <c r="E129" s="23">
        <v>3.0000000000000001E-6</v>
      </c>
      <c r="F129" s="23">
        <v>9.9999999999999995E-7</v>
      </c>
      <c r="G129" s="23">
        <v>2.5000000000000001E-5</v>
      </c>
      <c r="H129" s="23">
        <v>3.0000000000000001E-6</v>
      </c>
      <c r="I129" s="23">
        <v>1.2E-5</v>
      </c>
      <c r="J129" s="23">
        <v>0</v>
      </c>
      <c r="K129" s="23">
        <v>9.9999999999999995E-7</v>
      </c>
    </row>
    <row r="130" spans="1:11" ht="13.4" customHeight="1">
      <c r="A130" t="s">
        <v>66</v>
      </c>
      <c r="B130" t="s">
        <v>318</v>
      </c>
      <c r="C130" s="23">
        <v>4.0000000000000003E-5</v>
      </c>
      <c r="D130" s="23">
        <v>2.9E-5</v>
      </c>
      <c r="E130" s="23">
        <v>4.0000000000000003E-5</v>
      </c>
      <c r="F130" s="23">
        <v>4.6999999999999997E-5</v>
      </c>
      <c r="G130" s="23">
        <v>7.7999999999999999E-5</v>
      </c>
      <c r="H130" s="23">
        <v>3.1999999999999999E-5</v>
      </c>
      <c r="I130" s="23">
        <v>1.7200000000000001E-4</v>
      </c>
      <c r="J130" s="23">
        <v>0</v>
      </c>
      <c r="K130" s="23">
        <v>3.9999999999999998E-6</v>
      </c>
    </row>
    <row r="131" spans="1:11" ht="13.4" customHeight="1">
      <c r="A131" t="s">
        <v>67</v>
      </c>
      <c r="B131" t="s">
        <v>318</v>
      </c>
      <c r="C131" s="23">
        <v>4.8999999999999998E-5</v>
      </c>
      <c r="D131" s="23">
        <v>5.5999999999999999E-5</v>
      </c>
      <c r="E131" s="23">
        <v>5.1E-5</v>
      </c>
      <c r="F131" s="23">
        <v>5.1E-5</v>
      </c>
      <c r="G131" s="23">
        <v>5.7000000000000003E-5</v>
      </c>
      <c r="H131" s="23">
        <v>2.6999999999999999E-5</v>
      </c>
      <c r="I131" s="23">
        <v>4.1999999999999998E-5</v>
      </c>
      <c r="J131" s="23">
        <v>4.5000000000000003E-5</v>
      </c>
      <c r="K131" s="23">
        <v>2.0000000000000002E-5</v>
      </c>
    </row>
    <row r="132" spans="1:11" ht="13.4" customHeight="1">
      <c r="A132" t="s">
        <v>68</v>
      </c>
      <c r="B132" t="s">
        <v>318</v>
      </c>
      <c r="C132" s="23">
        <v>5.1999999999999997E-5</v>
      </c>
      <c r="D132" s="23">
        <v>4.6E-5</v>
      </c>
      <c r="E132" s="23">
        <v>8.0000000000000007E-5</v>
      </c>
      <c r="F132" s="23">
        <v>4.1E-5</v>
      </c>
      <c r="G132" s="23">
        <v>2.3E-5</v>
      </c>
      <c r="H132" s="23">
        <v>1.5E-5</v>
      </c>
      <c r="I132" s="23">
        <v>4.1599999999999997E-4</v>
      </c>
      <c r="J132" s="23">
        <v>0</v>
      </c>
      <c r="K132" s="23">
        <v>0</v>
      </c>
    </row>
    <row r="133" spans="1:11" ht="13.4" customHeight="1">
      <c r="A133" t="s">
        <v>69</v>
      </c>
      <c r="B133" t="s">
        <v>318</v>
      </c>
      <c r="C133" s="23">
        <v>9.1000000000000003E-5</v>
      </c>
      <c r="D133" s="23">
        <v>8.7999999999999998E-5</v>
      </c>
      <c r="E133" s="23">
        <v>1.55E-4</v>
      </c>
      <c r="F133" s="23">
        <v>5.8E-5</v>
      </c>
      <c r="G133" s="23">
        <v>1.93E-4</v>
      </c>
      <c r="H133" s="23">
        <v>2.5999999999999998E-5</v>
      </c>
      <c r="I133" s="23">
        <v>1.5999999999999999E-5</v>
      </c>
      <c r="J133" s="23">
        <v>0</v>
      </c>
      <c r="K133" s="23">
        <v>0</v>
      </c>
    </row>
    <row r="134" spans="1:11" ht="13.4" customHeight="1">
      <c r="A134" t="s">
        <v>70</v>
      </c>
      <c r="B134" t="s">
        <v>318</v>
      </c>
      <c r="C134" s="23">
        <v>-3.3199999999999999E-4</v>
      </c>
      <c r="D134" s="23">
        <v>-3.7199999999999999E-4</v>
      </c>
      <c r="E134" s="23">
        <v>-5.0500000000000002E-4</v>
      </c>
      <c r="F134" s="23">
        <v>-2.4499999999999999E-4</v>
      </c>
      <c r="G134" s="23">
        <v>-2.7300000000000002E-4</v>
      </c>
      <c r="H134" s="23">
        <v>-1.6200000000000001E-4</v>
      </c>
      <c r="I134" s="23">
        <v>-1.9799999999999999E-4</v>
      </c>
      <c r="J134" s="23">
        <v>-2.31E-4</v>
      </c>
      <c r="K134" s="23">
        <v>-9.3999999999999994E-5</v>
      </c>
    </row>
    <row r="135" spans="1:11" ht="13.4" customHeight="1">
      <c r="A135" t="s">
        <v>71</v>
      </c>
      <c r="B135" t="s">
        <v>318</v>
      </c>
      <c r="C135" s="23">
        <v>4.1300000000000001E-4</v>
      </c>
      <c r="D135" s="23">
        <v>2.63E-4</v>
      </c>
      <c r="E135" s="23">
        <v>6.4700000000000001E-4</v>
      </c>
      <c r="F135" s="23">
        <v>4.37E-4</v>
      </c>
      <c r="G135" s="23">
        <v>1.26E-4</v>
      </c>
      <c r="H135" s="23">
        <v>5.6499999999999996E-4</v>
      </c>
      <c r="I135" s="23">
        <v>9.7999999999999997E-5</v>
      </c>
      <c r="J135" s="23">
        <v>0</v>
      </c>
      <c r="K135" s="23">
        <v>0</v>
      </c>
    </row>
    <row r="136" spans="1:11" ht="13.4" customHeight="1">
      <c r="A136" t="s">
        <v>72</v>
      </c>
      <c r="B136" t="s">
        <v>318</v>
      </c>
      <c r="C136" s="23">
        <v>1.44E-4</v>
      </c>
      <c r="D136" s="23">
        <v>1.76E-4</v>
      </c>
      <c r="E136" s="23">
        <v>2.6400000000000002E-4</v>
      </c>
      <c r="F136" s="23">
        <v>6.7999999999999999E-5</v>
      </c>
      <c r="G136" s="23">
        <v>6.0000000000000002E-5</v>
      </c>
      <c r="H136" s="23">
        <v>5.0000000000000002E-5</v>
      </c>
      <c r="I136" s="23">
        <v>7.7000000000000001E-5</v>
      </c>
      <c r="J136" s="23">
        <v>3.8999999999999999E-5</v>
      </c>
      <c r="K136" s="23">
        <v>7.9999999999999996E-6</v>
      </c>
    </row>
    <row r="137" spans="1:11" ht="13.4" customHeight="1">
      <c r="A137" t="s">
        <v>73</v>
      </c>
      <c r="B137" t="s">
        <v>318</v>
      </c>
      <c r="C137" s="23">
        <v>1.9000000000000001E-5</v>
      </c>
      <c r="D137" s="23">
        <v>5.1E-5</v>
      </c>
      <c r="E137" s="23">
        <v>3.9999999999999998E-6</v>
      </c>
      <c r="F137" s="23">
        <v>6.9999999999999999E-6</v>
      </c>
      <c r="G137" s="23">
        <v>9.0000000000000002E-6</v>
      </c>
      <c r="H137" s="23">
        <v>0</v>
      </c>
      <c r="I137" s="23">
        <v>0</v>
      </c>
      <c r="J137" s="23">
        <v>0</v>
      </c>
      <c r="K137" s="23">
        <v>0</v>
      </c>
    </row>
    <row r="138" spans="1:11" ht="13.4" customHeight="1">
      <c r="A138" t="s">
        <v>74</v>
      </c>
      <c r="B138" t="s">
        <v>318</v>
      </c>
      <c r="C138" s="23">
        <v>4.5100000000000001E-4</v>
      </c>
      <c r="D138" s="23">
        <v>3.1599999999999998E-4</v>
      </c>
      <c r="E138" s="23">
        <v>4.08E-4</v>
      </c>
      <c r="F138" s="23">
        <v>6.3100000000000005E-4</v>
      </c>
      <c r="G138" s="23">
        <v>1.84E-4</v>
      </c>
      <c r="H138" s="23">
        <v>7.6499999999999995E-4</v>
      </c>
      <c r="I138" s="23">
        <v>1.93E-4</v>
      </c>
      <c r="J138" s="23">
        <v>4.8700000000000002E-4</v>
      </c>
      <c r="K138" s="23">
        <v>1.7E-5</v>
      </c>
    </row>
    <row r="139" spans="1:11" ht="13.4" customHeight="1">
      <c r="A139" t="s">
        <v>75</v>
      </c>
      <c r="B139" t="s">
        <v>318</v>
      </c>
      <c r="C139" s="23">
        <v>1.7000000000000001E-4</v>
      </c>
      <c r="D139" s="23">
        <v>2.2800000000000001E-4</v>
      </c>
      <c r="E139" s="23">
        <v>2.5900000000000001E-4</v>
      </c>
      <c r="F139" s="23">
        <v>1.05E-4</v>
      </c>
      <c r="G139" s="23">
        <v>1.34E-4</v>
      </c>
      <c r="H139" s="23">
        <v>5.3999999999999998E-5</v>
      </c>
      <c r="I139" s="23">
        <v>2.5000000000000001E-5</v>
      </c>
      <c r="J139" s="23">
        <v>0</v>
      </c>
      <c r="K139" s="23">
        <v>0</v>
      </c>
    </row>
    <row r="140" spans="1:11" ht="13.4" customHeight="1">
      <c r="A140" t="s">
        <v>76</v>
      </c>
      <c r="B140" t="s">
        <v>318</v>
      </c>
      <c r="C140" s="23">
        <v>1.2999999999999999E-4</v>
      </c>
      <c r="D140" s="23">
        <v>1.11E-4</v>
      </c>
      <c r="E140" s="23">
        <v>2.14E-4</v>
      </c>
      <c r="F140" s="23">
        <v>1.18E-4</v>
      </c>
      <c r="G140" s="23">
        <v>1.44E-4</v>
      </c>
      <c r="H140" s="23">
        <v>7.7000000000000001E-5</v>
      </c>
      <c r="I140" s="23">
        <v>5.0000000000000002E-5</v>
      </c>
      <c r="J140" s="23">
        <v>8.7999999999999998E-5</v>
      </c>
      <c r="K140" s="23">
        <v>1.0000000000000001E-5</v>
      </c>
    </row>
    <row r="141" spans="1:11" ht="13.4" customHeight="1">
      <c r="A141" t="s">
        <v>77</v>
      </c>
      <c r="B141" t="s">
        <v>318</v>
      </c>
      <c r="C141" s="23">
        <v>3.0000000000000001E-5</v>
      </c>
      <c r="D141" s="23">
        <v>2.4000000000000001E-5</v>
      </c>
      <c r="E141" s="23">
        <v>4.0000000000000003E-5</v>
      </c>
      <c r="F141" s="23">
        <v>3.6000000000000001E-5</v>
      </c>
      <c r="G141" s="23">
        <v>1.2E-5</v>
      </c>
      <c r="H141" s="23">
        <v>3.8999999999999999E-5</v>
      </c>
      <c r="I141" s="23">
        <v>0</v>
      </c>
      <c r="J141" s="23">
        <v>0</v>
      </c>
      <c r="K141" s="23">
        <v>0</v>
      </c>
    </row>
    <row r="142" spans="1:11" ht="13.4" customHeight="1">
      <c r="A142" t="s">
        <v>78</v>
      </c>
      <c r="B142" t="s">
        <v>318</v>
      </c>
      <c r="C142" s="23">
        <v>6.8999999999999997E-5</v>
      </c>
      <c r="D142" s="23">
        <v>7.2999999999999999E-5</v>
      </c>
      <c r="E142" s="23">
        <v>8.6000000000000003E-5</v>
      </c>
      <c r="F142" s="23">
        <v>6.2000000000000003E-5</v>
      </c>
      <c r="G142" s="23">
        <v>1.5899999999999999E-4</v>
      </c>
      <c r="H142" s="23">
        <v>2.5999999999999998E-5</v>
      </c>
      <c r="I142" s="23">
        <v>3.6000000000000001E-5</v>
      </c>
      <c r="J142" s="23">
        <v>4.6E-5</v>
      </c>
      <c r="K142" s="23">
        <v>1.7E-5</v>
      </c>
    </row>
    <row r="143" spans="1:11" ht="13.4" customHeight="1">
      <c r="A143" t="s">
        <v>79</v>
      </c>
      <c r="B143" t="s">
        <v>318</v>
      </c>
      <c r="C143" s="23">
        <v>2.0000000000000002E-5</v>
      </c>
      <c r="D143" s="23">
        <v>2.0999999999999999E-5</v>
      </c>
      <c r="E143" s="23">
        <v>1.9000000000000001E-5</v>
      </c>
      <c r="F143" s="23">
        <v>6.9999999999999999E-6</v>
      </c>
      <c r="G143" s="23">
        <v>1.8E-5</v>
      </c>
      <c r="H143" s="23">
        <v>2.9E-5</v>
      </c>
      <c r="I143" s="23">
        <v>2.0000000000000002E-5</v>
      </c>
      <c r="J143" s="23">
        <v>1.7200000000000001E-4</v>
      </c>
      <c r="K143" s="23">
        <v>0</v>
      </c>
    </row>
    <row r="144" spans="1:11" ht="13.4" customHeight="1">
      <c r="A144" t="s">
        <v>80</v>
      </c>
      <c r="B144" t="s">
        <v>318</v>
      </c>
      <c r="C144" s="23">
        <v>3.3000000000000003E-5</v>
      </c>
      <c r="D144" s="23">
        <v>3.6999999999999998E-5</v>
      </c>
      <c r="E144" s="23">
        <v>2.1999999999999999E-5</v>
      </c>
      <c r="F144" s="23">
        <v>4.6E-5</v>
      </c>
      <c r="G144" s="23">
        <v>2.9E-5</v>
      </c>
      <c r="H144" s="23">
        <v>3.1999999999999999E-5</v>
      </c>
      <c r="I144" s="23">
        <v>4.8999999999999998E-5</v>
      </c>
      <c r="J144" s="23">
        <v>1.0000000000000001E-5</v>
      </c>
      <c r="K144" s="23">
        <v>6.0000000000000002E-6</v>
      </c>
    </row>
    <row r="145" spans="1:11" ht="13.4" customHeight="1">
      <c r="A145" t="s">
        <v>81</v>
      </c>
      <c r="B145" t="s">
        <v>318</v>
      </c>
      <c r="C145" s="23">
        <v>9.0000000000000002E-6</v>
      </c>
      <c r="D145" s="23">
        <v>9.0000000000000002E-6</v>
      </c>
      <c r="E145" s="23">
        <v>1.2E-5</v>
      </c>
      <c r="F145" s="23">
        <v>1.2E-5</v>
      </c>
      <c r="G145" s="23">
        <v>7.9999999999999996E-6</v>
      </c>
      <c r="H145" s="23">
        <v>5.0000000000000004E-6</v>
      </c>
      <c r="I145" s="23">
        <v>1.1E-5</v>
      </c>
      <c r="J145" s="23">
        <v>7.9999999999999996E-6</v>
      </c>
      <c r="K145" s="23">
        <v>9.9999999999999995E-7</v>
      </c>
    </row>
    <row r="146" spans="1:11" ht="13.4" customHeight="1">
      <c r="A146" t="s">
        <v>82</v>
      </c>
      <c r="B146" t="s">
        <v>318</v>
      </c>
      <c r="C146" s="23">
        <v>3.1999999999999999E-5</v>
      </c>
      <c r="D146" s="23">
        <v>2.9E-5</v>
      </c>
      <c r="E146" s="23">
        <v>3.8000000000000002E-5</v>
      </c>
      <c r="F146" s="23">
        <v>3.8999999999999999E-5</v>
      </c>
      <c r="G146" s="23">
        <v>2.8E-5</v>
      </c>
      <c r="H146" s="23">
        <v>1.5999999999999999E-5</v>
      </c>
      <c r="I146" s="23">
        <v>2.6999999999999999E-5</v>
      </c>
      <c r="J146" s="23">
        <v>1.46E-4</v>
      </c>
      <c r="K146" s="23">
        <v>6.9999999999999999E-6</v>
      </c>
    </row>
    <row r="147" spans="1:11" ht="13.4" customHeight="1">
      <c r="A147" t="s">
        <v>83</v>
      </c>
      <c r="B147" t="s">
        <v>318</v>
      </c>
      <c r="C147" s="23">
        <v>6.2000000000000003E-5</v>
      </c>
      <c r="D147" s="23">
        <v>8.3999999999999995E-5</v>
      </c>
      <c r="E147" s="23">
        <v>5.3000000000000001E-5</v>
      </c>
      <c r="F147" s="23">
        <v>5.1999999999999997E-5</v>
      </c>
      <c r="G147" s="23">
        <v>1E-4</v>
      </c>
      <c r="H147" s="23">
        <v>4.3999999999999999E-5</v>
      </c>
      <c r="I147" s="23">
        <v>4.8000000000000001E-5</v>
      </c>
      <c r="J147" s="23">
        <v>2.0000000000000002E-5</v>
      </c>
      <c r="K147" s="23">
        <v>3.9999999999999998E-6</v>
      </c>
    </row>
    <row r="148" spans="1:11" ht="13.4" customHeight="1">
      <c r="A148" t="s">
        <v>84</v>
      </c>
      <c r="B148" t="s">
        <v>318</v>
      </c>
      <c r="C148" s="23">
        <v>4.0499999999999998E-4</v>
      </c>
      <c r="D148" s="23">
        <v>1.5300000000000001E-4</v>
      </c>
      <c r="E148" s="23">
        <v>1.46E-4</v>
      </c>
      <c r="F148" s="23">
        <v>5.31E-4</v>
      </c>
      <c r="G148" s="23">
        <v>2.6699999999999998E-4</v>
      </c>
      <c r="H148" s="23">
        <v>1.222E-3</v>
      </c>
      <c r="I148" s="23">
        <v>1.0690000000000001E-3</v>
      </c>
      <c r="J148" s="23">
        <v>3.88E-4</v>
      </c>
      <c r="K148" s="23">
        <v>7.9999999999999996E-6</v>
      </c>
    </row>
    <row r="149" spans="1:11" ht="13.4" customHeight="1">
      <c r="A149" t="s">
        <v>85</v>
      </c>
      <c r="B149" t="s">
        <v>318</v>
      </c>
      <c r="C149" s="23">
        <v>1.8E-5</v>
      </c>
      <c r="D149" s="23">
        <v>1.5E-5</v>
      </c>
      <c r="E149" s="23">
        <v>6.9999999999999999E-6</v>
      </c>
      <c r="F149" s="23">
        <v>1.9000000000000001E-5</v>
      </c>
      <c r="G149" s="23">
        <v>0</v>
      </c>
      <c r="H149" s="23">
        <v>0</v>
      </c>
      <c r="I149" s="23">
        <v>0</v>
      </c>
      <c r="J149" s="23">
        <v>6.0800000000000003E-4</v>
      </c>
      <c r="K149" s="23">
        <v>0</v>
      </c>
    </row>
    <row r="150" spans="1:11" ht="13.4" customHeight="1">
      <c r="A150" t="s">
        <v>86</v>
      </c>
      <c r="B150" t="s">
        <v>318</v>
      </c>
      <c r="C150" s="23">
        <v>2.42E-4</v>
      </c>
      <c r="D150" s="23">
        <v>1.9100000000000001E-4</v>
      </c>
      <c r="E150" s="23">
        <v>2.5399999999999999E-4</v>
      </c>
      <c r="F150" s="23">
        <v>3.4299999999999999E-4</v>
      </c>
      <c r="G150" s="23">
        <v>2.92E-4</v>
      </c>
      <c r="H150" s="23">
        <v>2.0100000000000001E-4</v>
      </c>
      <c r="I150" s="23">
        <v>3.01E-4</v>
      </c>
      <c r="J150" s="23">
        <v>3.4600000000000001E-4</v>
      </c>
      <c r="K150" s="23">
        <v>3.1000000000000001E-5</v>
      </c>
    </row>
    <row r="151" spans="1:11" ht="13.4" customHeight="1">
      <c r="A151" t="s">
        <v>87</v>
      </c>
      <c r="B151" t="s">
        <v>318</v>
      </c>
      <c r="C151" s="23">
        <v>4.6999999999999997E-5</v>
      </c>
      <c r="D151" s="23">
        <v>3.3000000000000003E-5</v>
      </c>
      <c r="E151" s="23">
        <v>5.8999999999999998E-5</v>
      </c>
      <c r="F151" s="23">
        <v>5.7000000000000003E-5</v>
      </c>
      <c r="G151" s="23">
        <v>9.3999999999999994E-5</v>
      </c>
      <c r="H151" s="23">
        <v>4.1E-5</v>
      </c>
      <c r="I151" s="23">
        <v>1.7E-5</v>
      </c>
      <c r="J151" s="23">
        <v>0</v>
      </c>
      <c r="K151" s="23">
        <v>6.9999999999999999E-6</v>
      </c>
    </row>
    <row r="152" spans="1:11" ht="13.4" customHeight="1">
      <c r="A152" t="s">
        <v>88</v>
      </c>
      <c r="B152" t="s">
        <v>318</v>
      </c>
      <c r="C152" s="23">
        <v>5.8999999999999998E-5</v>
      </c>
      <c r="D152" s="23">
        <v>5.1E-5</v>
      </c>
      <c r="E152" s="23">
        <v>7.4999999999999993E-5</v>
      </c>
      <c r="F152" s="23">
        <v>6.6000000000000005E-5</v>
      </c>
      <c r="G152" s="23">
        <v>4.0000000000000003E-5</v>
      </c>
      <c r="H152" s="23">
        <v>6.2000000000000003E-5</v>
      </c>
      <c r="I152" s="23">
        <v>3.0000000000000001E-5</v>
      </c>
      <c r="J152" s="23">
        <v>0</v>
      </c>
      <c r="K152" s="23">
        <v>6.0000000000000002E-6</v>
      </c>
    </row>
    <row r="153" spans="1:11" ht="13.4" customHeight="1">
      <c r="A153" t="s">
        <v>89</v>
      </c>
      <c r="B153" t="s">
        <v>318</v>
      </c>
      <c r="C153" s="23">
        <v>-3.9399999999999998E-4</v>
      </c>
      <c r="D153" s="23">
        <v>-1.9100000000000001E-4</v>
      </c>
      <c r="E153" s="23">
        <v>-8.4999999999999995E-4</v>
      </c>
      <c r="F153" s="23">
        <v>-4.4900000000000002E-4</v>
      </c>
      <c r="G153" s="23">
        <v>-3.4299999999999999E-4</v>
      </c>
      <c r="H153" s="23">
        <v>-1.5799999999999999E-4</v>
      </c>
      <c r="I153" s="23">
        <v>-8.3999999999999995E-5</v>
      </c>
      <c r="J153" s="23">
        <v>-2.13E-4</v>
      </c>
      <c r="K153" s="23">
        <v>-1.2999999999999999E-5</v>
      </c>
    </row>
    <row r="154" spans="1:11" ht="13.4" customHeight="1">
      <c r="A154" t="s">
        <v>90</v>
      </c>
      <c r="B154" t="s">
        <v>318</v>
      </c>
      <c r="C154" s="23">
        <v>-7.6000000000000004E-5</v>
      </c>
      <c r="D154" s="23">
        <v>-5.3999999999999998E-5</v>
      </c>
      <c r="E154" s="23">
        <v>-2.9E-5</v>
      </c>
      <c r="F154" s="23">
        <v>-5.3000000000000001E-5</v>
      </c>
      <c r="G154" s="23">
        <v>-3.2000000000000003E-4</v>
      </c>
      <c r="H154" s="23">
        <v>-1.2899999999999999E-4</v>
      </c>
      <c r="I154" s="23">
        <v>-1.15E-4</v>
      </c>
      <c r="J154" s="23">
        <v>-2.12E-4</v>
      </c>
      <c r="K154" s="23">
        <v>-2.5000000000000001E-5</v>
      </c>
    </row>
    <row r="155" spans="1:11" ht="13.4" customHeight="1">
      <c r="A155" t="s">
        <v>91</v>
      </c>
      <c r="B155" t="s">
        <v>318</v>
      </c>
      <c r="C155" s="23">
        <v>-7.6000000000000004E-5</v>
      </c>
      <c r="D155" s="23">
        <v>-9.2999999999999997E-5</v>
      </c>
      <c r="E155" s="23">
        <v>-8.3999999999999995E-5</v>
      </c>
      <c r="F155" s="23">
        <v>-7.2000000000000002E-5</v>
      </c>
      <c r="G155" s="23">
        <v>-4.3999999999999999E-5</v>
      </c>
      <c r="H155" s="23">
        <v>-6.7999999999999999E-5</v>
      </c>
      <c r="I155" s="23">
        <v>0</v>
      </c>
      <c r="J155" s="23">
        <v>0</v>
      </c>
      <c r="K155" s="23">
        <v>0</v>
      </c>
    </row>
    <row r="156" spans="1:11" ht="13.4" customHeight="1">
      <c r="A156" t="s">
        <v>92</v>
      </c>
      <c r="B156" t="s">
        <v>318</v>
      </c>
      <c r="C156" s="23">
        <v>-1.2400000000000001E-4</v>
      </c>
      <c r="D156" s="23">
        <v>-9.2999999999999997E-5</v>
      </c>
      <c r="E156" s="23">
        <v>-1.01E-4</v>
      </c>
      <c r="F156" s="23">
        <v>-2.4899999999999998E-4</v>
      </c>
      <c r="G156" s="23">
        <v>-8.6000000000000003E-5</v>
      </c>
      <c r="H156" s="23">
        <v>-5.3000000000000001E-5</v>
      </c>
      <c r="I156" s="23">
        <v>-1.2999999999999999E-5</v>
      </c>
      <c r="J156" s="23">
        <v>-6.4099999999999997E-4</v>
      </c>
      <c r="K156" s="23">
        <v>-1.34E-4</v>
      </c>
    </row>
    <row r="157" spans="1:11" ht="13.4" customHeight="1">
      <c r="A157" t="s">
        <v>93</v>
      </c>
      <c r="B157" t="s">
        <v>318</v>
      </c>
      <c r="C157" s="23">
        <v>-3.1199999999999999E-4</v>
      </c>
      <c r="D157" s="23">
        <v>-5.1400000000000003E-4</v>
      </c>
      <c r="E157" s="23">
        <v>-2.7999999999999998E-4</v>
      </c>
      <c r="F157" s="23">
        <v>-1.9000000000000001E-4</v>
      </c>
      <c r="G157" s="23">
        <v>-3.4299999999999999E-4</v>
      </c>
      <c r="H157" s="23">
        <v>-1.15E-4</v>
      </c>
      <c r="I157" s="23">
        <v>-5.3999999999999998E-5</v>
      </c>
      <c r="J157" s="23">
        <v>-1.15E-4</v>
      </c>
      <c r="K157" s="23">
        <v>-3.2899999999999997E-4</v>
      </c>
    </row>
    <row r="158" spans="1:11" ht="13.4" customHeight="1">
      <c r="A158" t="s">
        <v>94</v>
      </c>
      <c r="B158" t="s">
        <v>318</v>
      </c>
      <c r="C158" s="23">
        <v>3.0000000000000001E-6</v>
      </c>
      <c r="D158" s="23">
        <v>3.0000000000000001E-6</v>
      </c>
      <c r="E158" s="23">
        <v>3.9999999999999998E-6</v>
      </c>
      <c r="F158" s="23">
        <v>1.9999999999999999E-6</v>
      </c>
      <c r="G158" s="23">
        <v>1.9999999999999999E-6</v>
      </c>
      <c r="H158" s="23">
        <v>9.9999999999999995E-7</v>
      </c>
      <c r="I158" s="23">
        <v>9.9999999999999995E-7</v>
      </c>
      <c r="J158" s="23">
        <v>6.0000000000000002E-6</v>
      </c>
      <c r="K158" s="23">
        <v>0</v>
      </c>
    </row>
    <row r="159" spans="1:11" ht="13.4" customHeight="1">
      <c r="A159" t="s">
        <v>95</v>
      </c>
      <c r="B159" t="s">
        <v>318</v>
      </c>
      <c r="C159" s="23">
        <v>-3.4999999999999997E-5</v>
      </c>
      <c r="D159" s="23">
        <v>-4.8000000000000001E-5</v>
      </c>
      <c r="E159" s="23">
        <v>-2.6999999999999999E-5</v>
      </c>
      <c r="F159" s="23">
        <v>-1.9000000000000001E-5</v>
      </c>
      <c r="G159" s="23">
        <v>-1.12E-4</v>
      </c>
      <c r="H159" s="23">
        <v>-2.0999999999999999E-5</v>
      </c>
      <c r="I159" s="23">
        <v>0</v>
      </c>
      <c r="J159" s="23">
        <v>0</v>
      </c>
      <c r="K159" s="23">
        <v>-3.9999999999999998E-6</v>
      </c>
    </row>
    <row r="160" spans="1:11" ht="13.4" customHeight="1">
      <c r="A160" t="s">
        <v>96</v>
      </c>
      <c r="B160" t="s">
        <v>318</v>
      </c>
      <c r="C160" s="23">
        <v>1.5E-5</v>
      </c>
      <c r="D160" s="23">
        <v>1.5E-5</v>
      </c>
      <c r="E160" s="23">
        <v>1.2E-5</v>
      </c>
      <c r="F160" s="23">
        <v>1.7E-5</v>
      </c>
      <c r="G160" s="23">
        <v>1.1E-5</v>
      </c>
      <c r="H160" s="23">
        <v>2.1999999999999999E-5</v>
      </c>
      <c r="I160" s="23">
        <v>7.9999999999999996E-6</v>
      </c>
      <c r="J160" s="23">
        <v>7.9999999999999996E-6</v>
      </c>
      <c r="K160" s="23">
        <v>9.9999999999999995E-7</v>
      </c>
    </row>
    <row r="161" spans="1:11" ht="13.4" customHeight="1">
      <c r="A161" t="s">
        <v>97</v>
      </c>
      <c r="B161" t="s">
        <v>318</v>
      </c>
      <c r="C161" s="23">
        <v>-6.3999999999999997E-5</v>
      </c>
      <c r="D161" s="23">
        <v>-5.3999999999999998E-5</v>
      </c>
      <c r="E161" s="23">
        <v>-9.1000000000000003E-5</v>
      </c>
      <c r="F161" s="23">
        <v>-7.4999999999999993E-5</v>
      </c>
      <c r="G161" s="23">
        <v>-5.8999999999999998E-5</v>
      </c>
      <c r="H161" s="23">
        <v>-4.3999999999999999E-5</v>
      </c>
      <c r="I161" s="23">
        <v>-4.0000000000000003E-5</v>
      </c>
      <c r="J161" s="23">
        <v>-5.1E-5</v>
      </c>
      <c r="K161" s="23">
        <v>-9.0000000000000002E-6</v>
      </c>
    </row>
    <row r="162" spans="1:11" ht="13.4" customHeight="1">
      <c r="A162" t="s">
        <v>98</v>
      </c>
      <c r="B162" t="s">
        <v>318</v>
      </c>
      <c r="C162" s="23">
        <v>-1.7799999999999999E-4</v>
      </c>
      <c r="D162" s="23">
        <v>-1.27E-4</v>
      </c>
      <c r="E162" s="23">
        <v>-2.61E-4</v>
      </c>
      <c r="F162" s="23">
        <v>-1.3999999999999999E-4</v>
      </c>
      <c r="G162" s="23">
        <v>-1.4999999999999999E-4</v>
      </c>
      <c r="H162" s="23">
        <v>-2.14E-4</v>
      </c>
      <c r="I162" s="23">
        <v>-9.0000000000000006E-5</v>
      </c>
      <c r="J162" s="23">
        <v>0</v>
      </c>
      <c r="K162" s="23">
        <v>-3.4900000000000003E-4</v>
      </c>
    </row>
    <row r="163" spans="1:11" ht="13.4" customHeight="1">
      <c r="A163" t="s">
        <v>99</v>
      </c>
      <c r="B163" t="s">
        <v>317</v>
      </c>
      <c r="C163" s="23">
        <v>2.9599999999999998E-4</v>
      </c>
      <c r="D163" s="23">
        <v>1.9900000000000001E-4</v>
      </c>
      <c r="E163" s="23">
        <v>2.81E-4</v>
      </c>
      <c r="F163" s="23">
        <v>4.73E-4</v>
      </c>
      <c r="G163" s="23">
        <v>2.9100000000000003E-4</v>
      </c>
      <c r="H163" s="23">
        <v>2.5700000000000001E-4</v>
      </c>
      <c r="I163" s="23">
        <v>8.25E-4</v>
      </c>
      <c r="J163" s="23">
        <v>4.3199999999999998E-4</v>
      </c>
      <c r="K163" s="23">
        <v>1.01E-4</v>
      </c>
    </row>
    <row r="164" spans="1:11" ht="13.4" customHeight="1">
      <c r="A164" t="s">
        <v>100</v>
      </c>
      <c r="B164" t="s">
        <v>317</v>
      </c>
      <c r="C164" s="23">
        <v>1.6360000000000001E-3</v>
      </c>
      <c r="D164" s="23">
        <v>1.3619999999999999E-3</v>
      </c>
      <c r="E164" s="23">
        <v>1.9239999999999999E-3</v>
      </c>
      <c r="F164" s="23">
        <v>2.0409999999999998E-3</v>
      </c>
      <c r="G164" s="23">
        <v>2.6770000000000001E-3</v>
      </c>
      <c r="H164" s="23">
        <v>9.0700000000000004E-4</v>
      </c>
      <c r="I164" s="23">
        <v>1.6299999999999999E-3</v>
      </c>
      <c r="J164" s="23">
        <v>1.601E-3</v>
      </c>
      <c r="K164" s="23">
        <v>1.3979999999999999E-3</v>
      </c>
    </row>
    <row r="165" spans="1:11" ht="13.4" customHeight="1">
      <c r="A165" t="s">
        <v>101</v>
      </c>
      <c r="B165" t="s">
        <v>317</v>
      </c>
      <c r="C165" s="23">
        <v>1.5899999999999999E-4</v>
      </c>
      <c r="D165" s="23">
        <v>8.7999999999999998E-5</v>
      </c>
      <c r="E165" s="23">
        <v>2.2100000000000001E-4</v>
      </c>
      <c r="F165" s="23">
        <v>1.3799999999999999E-4</v>
      </c>
      <c r="G165" s="23">
        <v>2.0599999999999999E-4</v>
      </c>
      <c r="H165" s="23">
        <v>2.33E-4</v>
      </c>
      <c r="I165" s="23">
        <v>1.4200000000000001E-4</v>
      </c>
      <c r="J165" s="23">
        <v>1.35E-4</v>
      </c>
      <c r="K165" s="23">
        <v>1.03E-4</v>
      </c>
    </row>
    <row r="166" spans="1:11" ht="13.4" customHeight="1">
      <c r="A166" t="s">
        <v>102</v>
      </c>
      <c r="B166" t="s">
        <v>317</v>
      </c>
      <c r="C166" s="23">
        <v>9.1399999999999999E-4</v>
      </c>
      <c r="D166" s="23">
        <v>8.1400000000000005E-4</v>
      </c>
      <c r="E166" s="23">
        <v>1.0120000000000001E-3</v>
      </c>
      <c r="F166" s="23">
        <v>9.2299999999999999E-4</v>
      </c>
      <c r="G166" s="23">
        <v>1.403E-3</v>
      </c>
      <c r="H166" s="23">
        <v>7.9900000000000001E-4</v>
      </c>
      <c r="I166" s="23">
        <v>9.3199999999999999E-4</v>
      </c>
      <c r="J166" s="23">
        <v>2.5500000000000002E-4</v>
      </c>
      <c r="K166" s="23">
        <v>1.2130000000000001E-3</v>
      </c>
    </row>
    <row r="167" spans="1:11" ht="13.4" customHeight="1">
      <c r="A167" t="s">
        <v>103</v>
      </c>
      <c r="B167" t="s">
        <v>317</v>
      </c>
      <c r="C167" s="23">
        <v>1.56E-4</v>
      </c>
      <c r="D167" s="23">
        <v>1.47E-4</v>
      </c>
      <c r="E167" s="23">
        <v>1.6100000000000001E-4</v>
      </c>
      <c r="F167" s="23">
        <v>1.84E-4</v>
      </c>
      <c r="G167" s="23">
        <v>2.5500000000000002E-4</v>
      </c>
      <c r="H167" s="23">
        <v>1.12E-4</v>
      </c>
      <c r="I167" s="23">
        <v>1.07E-4</v>
      </c>
      <c r="J167" s="23">
        <v>8.6000000000000003E-5</v>
      </c>
      <c r="K167" s="23">
        <v>9.0000000000000006E-5</v>
      </c>
    </row>
    <row r="168" spans="1:11" ht="13.4" customHeight="1">
      <c r="A168" t="s">
        <v>104</v>
      </c>
      <c r="B168" t="s">
        <v>316</v>
      </c>
      <c r="C168" s="23">
        <v>3.8200000000000002E-4</v>
      </c>
      <c r="D168" s="23">
        <v>4.4200000000000001E-4</v>
      </c>
      <c r="E168" s="23">
        <v>4.57E-4</v>
      </c>
      <c r="F168" s="23">
        <v>3.4200000000000002E-4</v>
      </c>
      <c r="G168" s="23">
        <v>3.1500000000000001E-4</v>
      </c>
      <c r="H168" s="23">
        <v>2.1499999999999999E-4</v>
      </c>
      <c r="I168" s="23">
        <v>4.08E-4</v>
      </c>
      <c r="J168" s="23">
        <v>1.9799999999999999E-4</v>
      </c>
      <c r="K168" s="23">
        <v>4.4700000000000002E-4</v>
      </c>
    </row>
    <row r="169" spans="1:11" ht="13.4" customHeight="1">
      <c r="A169" t="s">
        <v>105</v>
      </c>
      <c r="B169" t="s">
        <v>316</v>
      </c>
      <c r="C169" s="23">
        <v>-3.2699999999999998E-4</v>
      </c>
      <c r="D169" s="23">
        <v>-3.6600000000000001E-4</v>
      </c>
      <c r="E169" s="23">
        <v>-3.7300000000000001E-4</v>
      </c>
      <c r="F169" s="23">
        <v>-3.1599999999999998E-4</v>
      </c>
      <c r="G169" s="23">
        <v>-3.1799999999999998E-4</v>
      </c>
      <c r="H169" s="23">
        <v>-1.8100000000000001E-4</v>
      </c>
      <c r="I169" s="23">
        <v>-2.31E-4</v>
      </c>
      <c r="J169" s="23">
        <v>-2.5599999999999999E-4</v>
      </c>
      <c r="K169" s="23">
        <v>-5.1900000000000004E-4</v>
      </c>
    </row>
    <row r="170" spans="1:11" ht="13.4" customHeight="1">
      <c r="A170" t="s">
        <v>106</v>
      </c>
      <c r="B170" t="s">
        <v>316</v>
      </c>
      <c r="C170" s="23">
        <v>9.7E-5</v>
      </c>
      <c r="D170" s="23">
        <v>9.5000000000000005E-5</v>
      </c>
      <c r="E170" s="23">
        <v>9.7999999999999997E-5</v>
      </c>
      <c r="F170" s="23">
        <v>1.02E-4</v>
      </c>
      <c r="G170" s="23">
        <v>9.2E-5</v>
      </c>
      <c r="H170" s="23">
        <v>1.0399999999999999E-4</v>
      </c>
      <c r="I170" s="23">
        <v>6.7000000000000002E-5</v>
      </c>
      <c r="J170" s="23">
        <v>9.7E-5</v>
      </c>
      <c r="K170" s="23">
        <v>3.8000000000000002E-5</v>
      </c>
    </row>
    <row r="171" spans="1:11" ht="13.4" customHeight="1">
      <c r="A171" t="s">
        <v>107</v>
      </c>
      <c r="B171" t="s">
        <v>316</v>
      </c>
      <c r="C171" s="23">
        <v>2.2439999999999999E-3</v>
      </c>
      <c r="D171" s="23">
        <v>2.232E-3</v>
      </c>
      <c r="E171" s="23">
        <v>2.4009999999999999E-3</v>
      </c>
      <c r="F171" s="23">
        <v>2.379E-3</v>
      </c>
      <c r="G171" s="23">
        <v>2.4740000000000001E-3</v>
      </c>
      <c r="H171" s="23">
        <v>1.6869999999999999E-3</v>
      </c>
      <c r="I171" s="23">
        <v>2.385E-3</v>
      </c>
      <c r="J171" s="23">
        <v>2.4399999999999999E-3</v>
      </c>
      <c r="K171" s="23">
        <v>2.604E-3</v>
      </c>
    </row>
    <row r="172" spans="1:11" ht="13.4" customHeight="1">
      <c r="A172" t="s">
        <v>108</v>
      </c>
      <c r="B172" t="s">
        <v>315</v>
      </c>
      <c r="C172" s="23">
        <v>5.3179999999999998E-3</v>
      </c>
      <c r="D172" s="23">
        <v>5.3109999999999997E-3</v>
      </c>
      <c r="E172" s="23">
        <v>6.0210000000000003E-3</v>
      </c>
      <c r="F172" s="23">
        <v>5.2589999999999998E-3</v>
      </c>
      <c r="G172" s="23">
        <v>6.1139999999999996E-3</v>
      </c>
      <c r="H172" s="23">
        <v>4.1650000000000003E-3</v>
      </c>
      <c r="I172" s="23">
        <v>6.1069999999999996E-3</v>
      </c>
      <c r="J172" s="23">
        <v>4.6870000000000002E-3</v>
      </c>
      <c r="K172" s="23">
        <v>3.8319999999999999E-3</v>
      </c>
    </row>
    <row r="173" spans="1:11" ht="13.4" customHeight="1">
      <c r="A173" t="s">
        <v>109</v>
      </c>
      <c r="B173" t="s">
        <v>314</v>
      </c>
      <c r="C173" s="23">
        <v>-8.9300000000000002E-4</v>
      </c>
      <c r="D173" s="23">
        <v>-9.41E-4</v>
      </c>
      <c r="E173" s="23">
        <v>-1.0020000000000001E-3</v>
      </c>
      <c r="F173" s="23">
        <v>-8.7699999999999996E-4</v>
      </c>
      <c r="G173" s="23">
        <v>-1.0330000000000001E-3</v>
      </c>
      <c r="H173" s="23">
        <v>-6.11E-4</v>
      </c>
      <c r="I173" s="23">
        <v>-9.8200000000000002E-4</v>
      </c>
      <c r="J173" s="23">
        <v>-7.0799999999999997E-4</v>
      </c>
      <c r="K173" s="23">
        <v>-7.67E-4</v>
      </c>
    </row>
    <row r="174" spans="1:11" ht="13.4" customHeight="1">
      <c r="A174" t="s">
        <v>110</v>
      </c>
      <c r="B174" t="s">
        <v>313</v>
      </c>
      <c r="C174" s="23">
        <v>7.1599999999999995E-4</v>
      </c>
      <c r="D174" s="23">
        <v>7.5100000000000004E-4</v>
      </c>
      <c r="E174" s="23">
        <v>5.5500000000000005E-4</v>
      </c>
      <c r="F174" s="23">
        <v>9.1799999999999998E-4</v>
      </c>
      <c r="G174" s="23">
        <v>8.3900000000000001E-4</v>
      </c>
      <c r="H174" s="23">
        <v>5.0900000000000001E-4</v>
      </c>
      <c r="I174" s="23">
        <v>1.0809999999999999E-3</v>
      </c>
      <c r="J174" s="23">
        <v>1.676E-3</v>
      </c>
      <c r="K174" s="23">
        <v>4.4700000000000002E-4</v>
      </c>
    </row>
    <row r="175" spans="1:11" ht="13.4" customHeight="1">
      <c r="A175" t="s">
        <v>111</v>
      </c>
      <c r="B175" t="s">
        <v>313</v>
      </c>
      <c r="C175" s="23">
        <v>4.9299999999999995E-4</v>
      </c>
      <c r="D175" s="23">
        <v>5.5000000000000003E-4</v>
      </c>
      <c r="E175" s="23">
        <v>4.6099999999999998E-4</v>
      </c>
      <c r="F175" s="23">
        <v>5.3499999999999999E-4</v>
      </c>
      <c r="G175" s="23">
        <v>5.8100000000000003E-4</v>
      </c>
      <c r="H175" s="23">
        <v>3.4600000000000001E-4</v>
      </c>
      <c r="I175" s="23">
        <v>4.9899999999999999E-4</v>
      </c>
      <c r="J175" s="23">
        <v>4.7100000000000001E-4</v>
      </c>
      <c r="K175" s="23">
        <v>4.4299999999999998E-4</v>
      </c>
    </row>
    <row r="176" spans="1:11" ht="13.4" customHeight="1">
      <c r="A176" t="s">
        <v>112</v>
      </c>
      <c r="B176" t="s">
        <v>312</v>
      </c>
      <c r="C176" s="23">
        <v>1.908E-3</v>
      </c>
      <c r="D176" s="23">
        <v>1.8500000000000001E-3</v>
      </c>
      <c r="E176" s="23">
        <v>1.983E-3</v>
      </c>
      <c r="F176" s="23">
        <v>2.1150000000000001E-3</v>
      </c>
      <c r="G176" s="23">
        <v>2.264E-3</v>
      </c>
      <c r="H176" s="23">
        <v>1.627E-3</v>
      </c>
      <c r="I176" s="23">
        <v>2.3110000000000001E-3</v>
      </c>
      <c r="J176" s="23">
        <v>1.4170000000000001E-3</v>
      </c>
      <c r="K176" s="23">
        <v>1.0759999999999999E-3</v>
      </c>
    </row>
    <row r="177" spans="1:11" ht="13.4" customHeight="1">
      <c r="A177" t="s">
        <v>113</v>
      </c>
      <c r="B177" t="s">
        <v>312</v>
      </c>
      <c r="C177" s="23">
        <v>8.5099999999999998E-4</v>
      </c>
      <c r="D177" s="23">
        <v>8.6899999999999998E-4</v>
      </c>
      <c r="E177" s="23">
        <v>6.5300000000000004E-4</v>
      </c>
      <c r="F177" s="23">
        <v>9.19E-4</v>
      </c>
      <c r="G177" s="23">
        <v>2.5099999999999998E-4</v>
      </c>
      <c r="H177" s="23">
        <v>1.4790000000000001E-3</v>
      </c>
      <c r="I177" s="23">
        <v>1.8900000000000001E-4</v>
      </c>
      <c r="J177" s="23">
        <v>2.1100000000000001E-4</v>
      </c>
      <c r="K177" s="23">
        <v>1.47E-4</v>
      </c>
    </row>
    <row r="178" spans="1:11" ht="13.4" customHeight="1">
      <c r="A178" t="s">
        <v>114</v>
      </c>
      <c r="B178" t="s">
        <v>312</v>
      </c>
      <c r="C178" s="23">
        <v>4.6999999999999999E-4</v>
      </c>
      <c r="D178" s="23">
        <v>4.2499999999999998E-4</v>
      </c>
      <c r="E178" s="23">
        <v>3.28E-4</v>
      </c>
      <c r="F178" s="23">
        <v>5.62E-4</v>
      </c>
      <c r="G178" s="23">
        <v>6.5799999999999995E-4</v>
      </c>
      <c r="H178" s="23">
        <v>4.9299999999999995E-4</v>
      </c>
      <c r="I178" s="23">
        <v>1.5449999999999999E-3</v>
      </c>
      <c r="J178" s="23">
        <v>9.6699999999999998E-4</v>
      </c>
      <c r="K178" s="23">
        <v>6.3999999999999997E-5</v>
      </c>
    </row>
    <row r="179" spans="1:11" ht="13.4" customHeight="1">
      <c r="A179" t="s">
        <v>115</v>
      </c>
      <c r="B179" t="s">
        <v>312</v>
      </c>
      <c r="C179" s="23">
        <v>2.5500000000000002E-4</v>
      </c>
      <c r="D179" s="23">
        <v>3.2200000000000002E-4</v>
      </c>
      <c r="E179" s="23">
        <v>1.92E-4</v>
      </c>
      <c r="F179" s="23">
        <v>2.9999999999999997E-4</v>
      </c>
      <c r="G179" s="23">
        <v>2.0000000000000001E-4</v>
      </c>
      <c r="H179" s="23">
        <v>2.04E-4</v>
      </c>
      <c r="I179" s="23">
        <v>1.07E-4</v>
      </c>
      <c r="J179" s="23">
        <v>4.06E-4</v>
      </c>
      <c r="K179" s="23">
        <v>7.8999999999999996E-5</v>
      </c>
    </row>
    <row r="180" spans="1:11" ht="13.4" customHeight="1">
      <c r="A180" t="s">
        <v>116</v>
      </c>
      <c r="B180" t="s">
        <v>312</v>
      </c>
      <c r="C180" s="23">
        <v>1.95E-4</v>
      </c>
      <c r="D180" s="23">
        <v>2.14E-4</v>
      </c>
      <c r="E180" s="23">
        <v>2.5500000000000002E-4</v>
      </c>
      <c r="F180" s="23">
        <v>1.76E-4</v>
      </c>
      <c r="G180" s="23">
        <v>1.6899999999999999E-4</v>
      </c>
      <c r="H180" s="23">
        <v>1.13E-4</v>
      </c>
      <c r="I180" s="23">
        <v>1.9799999999999999E-4</v>
      </c>
      <c r="J180" s="23">
        <v>8.5000000000000006E-5</v>
      </c>
      <c r="K180" s="23">
        <v>1.2E-4</v>
      </c>
    </row>
    <row r="181" spans="1:11" ht="13.4" customHeight="1">
      <c r="A181" t="s">
        <v>117</v>
      </c>
      <c r="B181" t="s">
        <v>312</v>
      </c>
      <c r="C181" s="23">
        <v>2.212E-3</v>
      </c>
      <c r="D181" s="23">
        <v>2.483E-3</v>
      </c>
      <c r="E181" s="23">
        <v>2.3640000000000002E-3</v>
      </c>
      <c r="F181" s="23">
        <v>2.4299999999999999E-3</v>
      </c>
      <c r="G181" s="23">
        <v>1.653E-3</v>
      </c>
      <c r="H181" s="23">
        <v>1.637E-3</v>
      </c>
      <c r="I181" s="23">
        <v>1.3179999999999999E-3</v>
      </c>
      <c r="J181" s="23">
        <v>1.7780000000000001E-3</v>
      </c>
      <c r="K181" s="23">
        <v>8.4400000000000002E-4</v>
      </c>
    </row>
    <row r="182" spans="1:11" ht="13.4" customHeight="1">
      <c r="A182" t="s">
        <v>118</v>
      </c>
      <c r="B182" t="s">
        <v>311</v>
      </c>
      <c r="C182" s="23">
        <v>2.1900000000000001E-4</v>
      </c>
      <c r="D182" s="23">
        <v>3.5599999999999998E-4</v>
      </c>
      <c r="E182" s="23">
        <v>2.3599999999999999E-4</v>
      </c>
      <c r="F182" s="23">
        <v>1.0399999999999999E-4</v>
      </c>
      <c r="G182" s="23">
        <v>1.1400000000000001E-4</v>
      </c>
      <c r="H182" s="23">
        <v>6.4999999999999994E-5</v>
      </c>
      <c r="I182" s="23">
        <v>2.99E-4</v>
      </c>
      <c r="J182" s="23">
        <v>2.4000000000000001E-5</v>
      </c>
      <c r="K182" s="23">
        <v>3.97E-4</v>
      </c>
    </row>
    <row r="183" spans="1:11" ht="13.4" customHeight="1">
      <c r="A183" t="s">
        <v>119</v>
      </c>
      <c r="B183" t="s">
        <v>311</v>
      </c>
      <c r="C183" s="23">
        <v>2.0999999999999999E-5</v>
      </c>
      <c r="D183" s="23">
        <v>3.3000000000000003E-5</v>
      </c>
      <c r="E183" s="23">
        <v>2.1999999999999999E-5</v>
      </c>
      <c r="F183" s="23">
        <v>1.7E-5</v>
      </c>
      <c r="G183" s="23">
        <v>1.9000000000000001E-5</v>
      </c>
      <c r="H183" s="23">
        <v>6.0000000000000002E-6</v>
      </c>
      <c r="I183" s="23">
        <v>1.2999999999999999E-5</v>
      </c>
      <c r="J183" s="23">
        <v>1.1E-5</v>
      </c>
      <c r="K183" s="23">
        <v>7.9999999999999996E-6</v>
      </c>
    </row>
    <row r="184" spans="1:11" ht="13.4" customHeight="1">
      <c r="A184" t="s">
        <v>120</v>
      </c>
      <c r="B184" t="s">
        <v>311</v>
      </c>
      <c r="C184" s="23">
        <v>7.2999999999999999E-5</v>
      </c>
      <c r="D184" s="23">
        <v>1.2400000000000001E-4</v>
      </c>
      <c r="E184" s="23">
        <v>5.1999999999999997E-5</v>
      </c>
      <c r="F184" s="23">
        <v>4.0000000000000003E-5</v>
      </c>
      <c r="G184" s="23">
        <v>5.7000000000000003E-5</v>
      </c>
      <c r="H184" s="23">
        <v>4.3000000000000002E-5</v>
      </c>
      <c r="I184" s="23">
        <v>1.15E-4</v>
      </c>
      <c r="J184" s="23">
        <v>3.8000000000000002E-5</v>
      </c>
      <c r="K184" s="23">
        <v>7.8999999999999996E-5</v>
      </c>
    </row>
    <row r="185" spans="1:11" ht="13.4" customHeight="1">
      <c r="A185" t="s">
        <v>121</v>
      </c>
      <c r="B185" t="s">
        <v>311</v>
      </c>
      <c r="C185" s="23">
        <v>3.6999999999999998E-5</v>
      </c>
      <c r="D185" s="23">
        <v>5.8E-5</v>
      </c>
      <c r="E185" s="23">
        <v>3.8999999999999999E-5</v>
      </c>
      <c r="F185" s="23">
        <v>2.1999999999999999E-5</v>
      </c>
      <c r="G185" s="23">
        <v>2.9E-5</v>
      </c>
      <c r="H185" s="23">
        <v>1.5E-5</v>
      </c>
      <c r="I185" s="23">
        <v>3.8000000000000002E-5</v>
      </c>
      <c r="J185" s="23">
        <v>3.9999999999999998E-6</v>
      </c>
      <c r="K185" s="23">
        <v>4.8000000000000001E-5</v>
      </c>
    </row>
    <row r="186" spans="1:11" ht="13.4" customHeight="1">
      <c r="A186" t="s">
        <v>122</v>
      </c>
      <c r="B186" t="s">
        <v>311</v>
      </c>
      <c r="C186" s="23">
        <v>9.5600000000000004E-4</v>
      </c>
      <c r="D186" s="23">
        <v>1.1150000000000001E-3</v>
      </c>
      <c r="E186" s="23">
        <v>1.49E-3</v>
      </c>
      <c r="F186" s="23">
        <v>5.0500000000000002E-4</v>
      </c>
      <c r="G186" s="23">
        <v>8.7200000000000005E-4</v>
      </c>
      <c r="H186" s="23">
        <v>3.6000000000000002E-4</v>
      </c>
      <c r="I186" s="23">
        <v>1.356E-3</v>
      </c>
      <c r="J186" s="23">
        <v>1.6200000000000001E-4</v>
      </c>
      <c r="K186" s="23">
        <v>1.238E-3</v>
      </c>
    </row>
    <row r="187" spans="1:11" ht="13.4" customHeight="1">
      <c r="A187" t="s">
        <v>123</v>
      </c>
      <c r="B187" t="s">
        <v>311</v>
      </c>
      <c r="C187" s="23">
        <v>-3.1000000000000001E-5</v>
      </c>
      <c r="D187" s="23">
        <v>-2.0000000000000002E-5</v>
      </c>
      <c r="E187" s="23">
        <v>-3.4999999999999997E-5</v>
      </c>
      <c r="F187" s="23">
        <v>-2.5999999999999998E-5</v>
      </c>
      <c r="G187" s="23">
        <v>-2.9E-5</v>
      </c>
      <c r="H187" s="23">
        <v>-1.5E-5</v>
      </c>
      <c r="I187" s="23">
        <v>-1.35E-4</v>
      </c>
      <c r="J187" s="23">
        <v>-1.7E-5</v>
      </c>
      <c r="K187" s="23">
        <v>-2.5500000000000002E-4</v>
      </c>
    </row>
    <row r="188" spans="1:11" ht="13.4" customHeight="1">
      <c r="A188" t="s">
        <v>124</v>
      </c>
      <c r="B188" t="s">
        <v>310</v>
      </c>
      <c r="C188" s="23">
        <v>3.4859999999999999E-3</v>
      </c>
      <c r="D188" s="23">
        <v>4.6379999999999998E-3</v>
      </c>
      <c r="E188" s="23">
        <v>4.496E-3</v>
      </c>
      <c r="F188" s="23">
        <v>2.2070000000000002E-3</v>
      </c>
      <c r="G188" s="23">
        <v>3.4359999999999998E-3</v>
      </c>
      <c r="H188" s="23">
        <v>1.694E-3</v>
      </c>
      <c r="I188" s="23">
        <v>2.3890000000000001E-3</v>
      </c>
      <c r="J188" s="23">
        <v>1.139E-3</v>
      </c>
      <c r="K188" s="23">
        <v>1.06E-3</v>
      </c>
    </row>
    <row r="189" spans="1:11" ht="13.4" customHeight="1">
      <c r="A189" t="s">
        <v>125</v>
      </c>
      <c r="B189" t="s">
        <v>310</v>
      </c>
      <c r="C189" s="23">
        <v>-2.2699999999999999E-4</v>
      </c>
      <c r="D189" s="23">
        <v>-2.7599999999999999E-4</v>
      </c>
      <c r="E189" s="23">
        <v>-2.5900000000000001E-4</v>
      </c>
      <c r="F189" s="23">
        <v>-2.24E-4</v>
      </c>
      <c r="G189" s="23">
        <v>-2.03E-4</v>
      </c>
      <c r="H189" s="23">
        <v>-1.16E-4</v>
      </c>
      <c r="I189" s="23">
        <v>-1.63E-4</v>
      </c>
      <c r="J189" s="23">
        <v>-8.8999999999999995E-5</v>
      </c>
      <c r="K189" s="23">
        <v>-1.18E-4</v>
      </c>
    </row>
    <row r="190" spans="1:11" ht="13.4" customHeight="1">
      <c r="A190" t="s">
        <v>126</v>
      </c>
      <c r="B190" t="s">
        <v>310</v>
      </c>
      <c r="C190" s="23">
        <v>1.7329999999999999E-3</v>
      </c>
      <c r="D190" s="23">
        <v>2.4610000000000001E-3</v>
      </c>
      <c r="E190" s="23">
        <v>1.802E-3</v>
      </c>
      <c r="F190" s="23">
        <v>1.413E-3</v>
      </c>
      <c r="G190" s="23">
        <v>1.147E-3</v>
      </c>
      <c r="H190" s="23">
        <v>9.2599999999999996E-4</v>
      </c>
      <c r="I190" s="23">
        <v>1.0219999999999999E-3</v>
      </c>
      <c r="J190" s="23">
        <v>5.2300000000000003E-4</v>
      </c>
      <c r="K190" s="23">
        <v>1.2780000000000001E-3</v>
      </c>
    </row>
    <row r="191" spans="1:11" ht="13.4" customHeight="1">
      <c r="A191" t="s">
        <v>127</v>
      </c>
      <c r="B191" t="s">
        <v>309</v>
      </c>
      <c r="C191" s="23">
        <v>8.3100000000000003E-4</v>
      </c>
      <c r="D191" s="23">
        <v>9.7799999999999992E-4</v>
      </c>
      <c r="E191" s="23">
        <v>7.2999999999999996E-4</v>
      </c>
      <c r="F191" s="23">
        <v>1.047E-3</v>
      </c>
      <c r="G191" s="23">
        <v>5.2999999999999998E-4</v>
      </c>
      <c r="H191" s="23">
        <v>6.7199999999999996E-4</v>
      </c>
      <c r="I191" s="23">
        <v>3.88E-4</v>
      </c>
      <c r="J191" s="23">
        <v>4.64E-4</v>
      </c>
      <c r="K191" s="23">
        <v>2.3599999999999999E-4</v>
      </c>
    </row>
    <row r="192" spans="1:11" ht="13.4" customHeight="1">
      <c r="A192" t="s">
        <v>128</v>
      </c>
      <c r="B192" t="s">
        <v>309</v>
      </c>
      <c r="C192" s="23">
        <v>2.4060000000000002E-3</v>
      </c>
      <c r="D192" s="23">
        <v>2.5690000000000001E-3</v>
      </c>
      <c r="E192" s="23">
        <v>2.6210000000000001E-3</v>
      </c>
      <c r="F192" s="23">
        <v>2.3830000000000001E-3</v>
      </c>
      <c r="G192" s="23">
        <v>2.8249999999999998E-3</v>
      </c>
      <c r="H192" s="23">
        <v>1.624E-3</v>
      </c>
      <c r="I192" s="23">
        <v>2.6909999999999998E-3</v>
      </c>
      <c r="J192" s="23">
        <v>2.0449999999999999E-3</v>
      </c>
      <c r="K192" s="23">
        <v>2.1350000000000002E-3</v>
      </c>
    </row>
    <row r="193" spans="1:11" ht="13.4" customHeight="1">
      <c r="A193" t="s">
        <v>129</v>
      </c>
      <c r="B193" t="s">
        <v>309</v>
      </c>
      <c r="C193" s="23">
        <v>1.732E-3</v>
      </c>
      <c r="D193" s="23">
        <v>2.7070000000000002E-3</v>
      </c>
      <c r="E193" s="23">
        <v>1.807E-3</v>
      </c>
      <c r="F193" s="23">
        <v>1.436E-3</v>
      </c>
      <c r="G193" s="23">
        <v>7.2800000000000002E-4</v>
      </c>
      <c r="H193" s="23">
        <v>6.5200000000000002E-4</v>
      </c>
      <c r="I193" s="23">
        <v>4.4799999999999999E-4</v>
      </c>
      <c r="J193" s="23">
        <v>3.5399999999999999E-4</v>
      </c>
      <c r="K193" s="23">
        <v>8.2100000000000001E-4</v>
      </c>
    </row>
    <row r="194" spans="1:11" ht="13.4" customHeight="1">
      <c r="A194" t="s">
        <v>130</v>
      </c>
      <c r="B194" t="s">
        <v>308</v>
      </c>
      <c r="C194" s="23">
        <v>4.7450000000000001E-3</v>
      </c>
      <c r="D194" s="23">
        <v>5.3749999999999996E-3</v>
      </c>
      <c r="E194" s="23">
        <v>5.3220000000000003E-3</v>
      </c>
      <c r="F194" s="23">
        <v>4.1970000000000002E-3</v>
      </c>
      <c r="G194" s="23">
        <v>3.7160000000000001E-3</v>
      </c>
      <c r="H194" s="23">
        <v>3.8080000000000002E-3</v>
      </c>
      <c r="I194" s="23">
        <v>2.454E-3</v>
      </c>
      <c r="J194" s="23">
        <v>3.5309999999999999E-3</v>
      </c>
      <c r="K194" s="23">
        <v>5.5779999999999996E-3</v>
      </c>
    </row>
    <row r="195" spans="1:11" ht="13.4" customHeight="1">
      <c r="A195" t="s">
        <v>131</v>
      </c>
      <c r="B195" t="s">
        <v>308</v>
      </c>
      <c r="C195" s="23">
        <v>7.8999999999999996E-5</v>
      </c>
      <c r="D195" s="23">
        <v>1.1E-4</v>
      </c>
      <c r="E195" s="23">
        <v>9.8999999999999994E-5</v>
      </c>
      <c r="F195" s="23">
        <v>5.0000000000000002E-5</v>
      </c>
      <c r="G195" s="23">
        <v>4.6E-5</v>
      </c>
      <c r="H195" s="23">
        <v>3.1000000000000001E-5</v>
      </c>
      <c r="I195" s="23">
        <v>1.7E-5</v>
      </c>
      <c r="J195" s="23">
        <v>3.6999999999999998E-5</v>
      </c>
      <c r="K195" s="23">
        <v>1.55E-4</v>
      </c>
    </row>
    <row r="196" spans="1:11" ht="13.4" customHeight="1">
      <c r="A196" t="s">
        <v>132</v>
      </c>
      <c r="B196" t="s">
        <v>307</v>
      </c>
      <c r="C196" s="23">
        <v>1.073E-3</v>
      </c>
      <c r="D196" s="23">
        <v>1.3309999999999999E-3</v>
      </c>
      <c r="E196" s="23">
        <v>1.1919999999999999E-3</v>
      </c>
      <c r="F196" s="23">
        <v>9.6599999999999995E-4</v>
      </c>
      <c r="G196" s="23">
        <v>8.5599999999999999E-4</v>
      </c>
      <c r="H196" s="23">
        <v>6.5899999999999997E-4</v>
      </c>
      <c r="I196" s="23">
        <v>5.3700000000000004E-4</v>
      </c>
      <c r="J196" s="23">
        <v>5.6400000000000005E-4</v>
      </c>
      <c r="K196" s="23">
        <v>1.0189999999999999E-3</v>
      </c>
    </row>
    <row r="197" spans="1:11" ht="13.4" customHeight="1">
      <c r="A197" t="s">
        <v>133</v>
      </c>
      <c r="B197" t="s">
        <v>307</v>
      </c>
      <c r="C197" s="23">
        <v>2.7700000000000001E-4</v>
      </c>
      <c r="D197" s="23">
        <v>3.1300000000000002E-4</v>
      </c>
      <c r="E197" s="23">
        <v>3.4900000000000003E-4</v>
      </c>
      <c r="F197" s="23">
        <v>2.1100000000000001E-4</v>
      </c>
      <c r="G197" s="23">
        <v>2.9300000000000002E-4</v>
      </c>
      <c r="H197" s="23">
        <v>1.85E-4</v>
      </c>
      <c r="I197" s="23">
        <v>1.5200000000000001E-4</v>
      </c>
      <c r="J197" s="23">
        <v>1.93E-4</v>
      </c>
      <c r="K197" s="23">
        <v>2.5999999999999998E-4</v>
      </c>
    </row>
    <row r="198" spans="1:11" ht="13.4" customHeight="1">
      <c r="A198" t="s">
        <v>134</v>
      </c>
      <c r="B198" t="s">
        <v>306</v>
      </c>
      <c r="C198" s="23">
        <v>-5.4000000000000001E-4</v>
      </c>
      <c r="D198" s="23">
        <v>-4.5800000000000002E-4</v>
      </c>
      <c r="E198" s="23">
        <v>-5.1900000000000004E-4</v>
      </c>
      <c r="F198" s="23">
        <v>-4.9700000000000005E-4</v>
      </c>
      <c r="G198" s="23">
        <v>-5.5500000000000005E-4</v>
      </c>
      <c r="H198" s="23">
        <v>-3.28E-4</v>
      </c>
      <c r="I198" s="23">
        <v>-8.12E-4</v>
      </c>
      <c r="J198" s="23">
        <v>-1.062E-3</v>
      </c>
      <c r="K198" s="23">
        <v>-3.6159999999999999E-3</v>
      </c>
    </row>
    <row r="199" spans="1:11" ht="13.4" customHeight="1">
      <c r="A199" t="s">
        <v>135</v>
      </c>
      <c r="B199" t="s">
        <v>306</v>
      </c>
      <c r="C199" s="23">
        <v>-3.7599999999999998E-4</v>
      </c>
      <c r="D199" s="23">
        <v>-3.3E-4</v>
      </c>
      <c r="E199" s="23">
        <v>-3.7300000000000001E-4</v>
      </c>
      <c r="F199" s="23">
        <v>-3.7599999999999998E-4</v>
      </c>
      <c r="G199" s="23">
        <v>-4.6700000000000002E-4</v>
      </c>
      <c r="H199" s="23">
        <v>-2.5500000000000002E-4</v>
      </c>
      <c r="I199" s="23">
        <v>-5.0299999999999997E-4</v>
      </c>
      <c r="J199" s="23">
        <v>-6.8999999999999997E-4</v>
      </c>
      <c r="K199" s="23">
        <v>-1.5380000000000001E-3</v>
      </c>
    </row>
    <row r="200" spans="1:11" ht="13.4" customHeight="1">
      <c r="A200" t="s">
        <v>136</v>
      </c>
      <c r="B200" t="s">
        <v>306</v>
      </c>
      <c r="C200" s="23">
        <v>-1.21E-4</v>
      </c>
      <c r="D200" s="23">
        <v>-1.01E-4</v>
      </c>
      <c r="E200" s="23">
        <v>-1.36E-4</v>
      </c>
      <c r="F200" s="23">
        <v>-1.2300000000000001E-4</v>
      </c>
      <c r="G200" s="23">
        <v>-1.3799999999999999E-4</v>
      </c>
      <c r="H200" s="23">
        <v>-1.07E-4</v>
      </c>
      <c r="I200" s="23">
        <v>-1.4799999999999999E-4</v>
      </c>
      <c r="J200" s="23">
        <v>-2.2499999999999999E-4</v>
      </c>
      <c r="K200" s="23">
        <v>-2.2000000000000001E-4</v>
      </c>
    </row>
    <row r="201" spans="1:11" ht="13.4" customHeight="1">
      <c r="A201" t="s">
        <v>137</v>
      </c>
      <c r="B201" t="s">
        <v>305</v>
      </c>
      <c r="C201" s="23">
        <v>-2.1299999999999999E-3</v>
      </c>
      <c r="D201" s="23">
        <v>-2.0929999999999998E-3</v>
      </c>
      <c r="E201" s="23">
        <v>-2.1359999999999999E-3</v>
      </c>
      <c r="F201" s="23">
        <v>-2.3400000000000001E-3</v>
      </c>
      <c r="G201" s="23">
        <v>-2.8300000000000001E-3</v>
      </c>
      <c r="H201" s="23">
        <v>-1.5950000000000001E-3</v>
      </c>
      <c r="I201" s="23">
        <v>-2.7620000000000001E-3</v>
      </c>
      <c r="J201" s="23">
        <v>-2.6559999999999999E-3</v>
      </c>
      <c r="K201" s="23">
        <v>-1.8879999999999999E-3</v>
      </c>
    </row>
    <row r="202" spans="1:11" ht="13.4" customHeight="1">
      <c r="A202" t="s">
        <v>138</v>
      </c>
      <c r="B202" t="s">
        <v>305</v>
      </c>
      <c r="C202" s="23">
        <v>-2.1080000000000001E-3</v>
      </c>
      <c r="D202" s="23">
        <v>-2.1350000000000002E-3</v>
      </c>
      <c r="E202" s="23">
        <v>-2.441E-3</v>
      </c>
      <c r="F202" s="23">
        <v>-1.941E-3</v>
      </c>
      <c r="G202" s="23">
        <v>-2.6450000000000002E-3</v>
      </c>
      <c r="H202" s="23">
        <v>-1.286E-3</v>
      </c>
      <c r="I202" s="23">
        <v>-2.5079999999999998E-3</v>
      </c>
      <c r="J202" s="23">
        <v>-1.7160000000000001E-3</v>
      </c>
      <c r="K202" s="23">
        <v>-3.9319999999999997E-3</v>
      </c>
    </row>
    <row r="203" spans="1:11" ht="13.4" customHeight="1">
      <c r="A203" t="s">
        <v>139</v>
      </c>
      <c r="B203" t="s">
        <v>304</v>
      </c>
      <c r="C203" s="23">
        <v>-2.5000000000000001E-5</v>
      </c>
      <c r="D203" s="23">
        <v>-2.4000000000000001E-5</v>
      </c>
      <c r="E203" s="23">
        <v>-2.8E-5</v>
      </c>
      <c r="F203" s="23">
        <v>-2.5000000000000001E-5</v>
      </c>
      <c r="G203" s="23">
        <v>-3.1000000000000001E-5</v>
      </c>
      <c r="H203" s="23">
        <v>-1.8E-5</v>
      </c>
      <c r="I203" s="23">
        <v>-2.0999999999999999E-5</v>
      </c>
      <c r="J203" s="23">
        <v>-2.8E-5</v>
      </c>
      <c r="K203" s="23">
        <v>-3.4999999999999997E-5</v>
      </c>
    </row>
    <row r="204" spans="1:11" ht="13.4" customHeight="1">
      <c r="A204" t="s">
        <v>140</v>
      </c>
      <c r="B204" t="s">
        <v>304</v>
      </c>
      <c r="C204" s="23">
        <v>-8.3199999999999995E-4</v>
      </c>
      <c r="D204" s="23">
        <v>-7.2099999999999996E-4</v>
      </c>
      <c r="E204" s="23">
        <v>-8.8000000000000003E-4</v>
      </c>
      <c r="F204" s="23">
        <v>-9.4200000000000002E-4</v>
      </c>
      <c r="G204" s="23">
        <v>-1.14E-3</v>
      </c>
      <c r="H204" s="23">
        <v>-6.4199999999999999E-4</v>
      </c>
      <c r="I204" s="23">
        <v>-1.286E-3</v>
      </c>
      <c r="J204" s="23">
        <v>-9.990000000000001E-4</v>
      </c>
      <c r="K204" s="23">
        <v>-1.116E-3</v>
      </c>
    </row>
    <row r="205" spans="1:11" ht="13.4" customHeight="1">
      <c r="A205" t="s">
        <v>141</v>
      </c>
      <c r="B205" t="s">
        <v>304</v>
      </c>
      <c r="C205" s="23">
        <v>-2.124E-3</v>
      </c>
      <c r="D205" s="23">
        <v>-2.0270000000000002E-3</v>
      </c>
      <c r="E205" s="23">
        <v>-2.3110000000000001E-3</v>
      </c>
      <c r="F205" s="23">
        <v>-2.0939999999999999E-3</v>
      </c>
      <c r="G205" s="23">
        <v>-3.1289999999999998E-3</v>
      </c>
      <c r="H205" s="23">
        <v>-1.456E-3</v>
      </c>
      <c r="I205" s="23">
        <v>-4.0639999999999999E-3</v>
      </c>
      <c r="J205" s="23">
        <v>-2.0600000000000002E-3</v>
      </c>
      <c r="K205" s="23">
        <v>-2.3960000000000001E-3</v>
      </c>
    </row>
    <row r="206" spans="1:11" ht="13.4" customHeight="1">
      <c r="A206" t="s">
        <v>142</v>
      </c>
      <c r="B206" t="s">
        <v>303</v>
      </c>
      <c r="C206" s="23">
        <v>0</v>
      </c>
      <c r="D206" s="23">
        <v>0</v>
      </c>
      <c r="E206" s="23">
        <v>0</v>
      </c>
      <c r="F206" s="23">
        <v>0</v>
      </c>
      <c r="G206" s="23">
        <v>0</v>
      </c>
      <c r="H206" s="23">
        <v>0</v>
      </c>
      <c r="I206" s="23">
        <v>0</v>
      </c>
      <c r="J206" s="23">
        <v>0</v>
      </c>
      <c r="K206" s="23">
        <v>0</v>
      </c>
    </row>
    <row r="207" spans="1:11" ht="13.4" customHeight="1">
      <c r="A207" t="s">
        <v>143</v>
      </c>
      <c r="B207" t="s">
        <v>303</v>
      </c>
      <c r="C207" s="23">
        <v>-2.5999999999999998E-5</v>
      </c>
      <c r="D207" s="23">
        <v>-2.1999999999999999E-5</v>
      </c>
      <c r="E207" s="23">
        <v>-3.8999999999999999E-5</v>
      </c>
      <c r="F207" s="23">
        <v>-2.5999999999999998E-5</v>
      </c>
      <c r="G207" s="23">
        <v>-2.5000000000000001E-5</v>
      </c>
      <c r="H207" s="23">
        <v>-1.5E-5</v>
      </c>
      <c r="I207" s="23">
        <v>-2.3E-5</v>
      </c>
      <c r="J207" s="23">
        <v>-2.0999999999999999E-5</v>
      </c>
      <c r="K207" s="23">
        <v>-2.1999999999999999E-5</v>
      </c>
    </row>
    <row r="208" spans="1:11" ht="13.4" customHeight="1">
      <c r="A208" t="s">
        <v>144</v>
      </c>
      <c r="B208" t="s">
        <v>303</v>
      </c>
      <c r="C208" s="23">
        <v>-3.6999999999999998E-5</v>
      </c>
      <c r="D208" s="23">
        <v>-3.3000000000000003E-5</v>
      </c>
      <c r="E208" s="23">
        <v>-4.8999999999999998E-5</v>
      </c>
      <c r="F208" s="23">
        <v>-3.8999999999999999E-5</v>
      </c>
      <c r="G208" s="23">
        <v>-2.1999999999999999E-5</v>
      </c>
      <c r="H208" s="23">
        <v>-3.0000000000000001E-5</v>
      </c>
      <c r="I208" s="23">
        <v>-3.8000000000000002E-5</v>
      </c>
      <c r="J208" s="23">
        <v>-8.2999999999999998E-5</v>
      </c>
      <c r="K208" s="23">
        <v>-6.0000000000000002E-6</v>
      </c>
    </row>
    <row r="209" spans="1:11" ht="13.4" customHeight="1">
      <c r="A209" t="s">
        <v>145</v>
      </c>
      <c r="B209" t="s">
        <v>302</v>
      </c>
      <c r="C209" s="23">
        <v>1.17E-4</v>
      </c>
      <c r="D209" s="23">
        <v>1.15E-4</v>
      </c>
      <c r="E209" s="23">
        <v>1.22E-4</v>
      </c>
      <c r="F209" s="23">
        <v>1.2799999999999999E-4</v>
      </c>
      <c r="G209" s="23">
        <v>1.35E-4</v>
      </c>
      <c r="H209" s="23">
        <v>9.7E-5</v>
      </c>
      <c r="I209" s="23">
        <v>1.06E-4</v>
      </c>
      <c r="J209" s="23">
        <v>1.07E-4</v>
      </c>
      <c r="K209" s="23">
        <v>9.1000000000000003E-5</v>
      </c>
    </row>
    <row r="210" spans="1:11" ht="13.4" customHeight="1">
      <c r="A210" t="s">
        <v>146</v>
      </c>
      <c r="B210" t="s">
        <v>302</v>
      </c>
      <c r="C210" s="23">
        <v>4.1800000000000002E-4</v>
      </c>
      <c r="D210" s="23">
        <v>3.97E-4</v>
      </c>
      <c r="E210" s="23">
        <v>3.6099999999999999E-4</v>
      </c>
      <c r="F210" s="23">
        <v>5.0799999999999999E-4</v>
      </c>
      <c r="G210" s="23">
        <v>4.1100000000000002E-4</v>
      </c>
      <c r="H210" s="23">
        <v>4.6700000000000002E-4</v>
      </c>
      <c r="I210" s="23">
        <v>3.3399999999999999E-4</v>
      </c>
      <c r="J210" s="23">
        <v>4.9899999999999999E-4</v>
      </c>
      <c r="K210" s="23">
        <v>2.31E-4</v>
      </c>
    </row>
    <row r="211" spans="1:11" ht="13.4" customHeight="1">
      <c r="A211" t="s">
        <v>147</v>
      </c>
      <c r="B211" t="s">
        <v>302</v>
      </c>
      <c r="C211" s="23">
        <v>6.7900000000000002E-4</v>
      </c>
      <c r="D211" s="23">
        <v>5.3799999999999996E-4</v>
      </c>
      <c r="E211" s="23">
        <v>6.9099999999999999E-4</v>
      </c>
      <c r="F211" s="23">
        <v>8.2899999999999998E-4</v>
      </c>
      <c r="G211" s="23">
        <v>1.01E-3</v>
      </c>
      <c r="H211" s="23">
        <v>6.3100000000000005E-4</v>
      </c>
      <c r="I211" s="23">
        <v>9.2100000000000005E-4</v>
      </c>
      <c r="J211" s="23">
        <v>5.5099999999999995E-4</v>
      </c>
      <c r="K211" s="23">
        <v>6.9999999999999999E-4</v>
      </c>
    </row>
    <row r="212" spans="1:11" ht="13.4" customHeight="1">
      <c r="A212" t="s">
        <v>148</v>
      </c>
      <c r="B212" t="s">
        <v>302</v>
      </c>
      <c r="C212" s="23">
        <v>-7.2599999999999997E-4</v>
      </c>
      <c r="D212" s="23">
        <v>-7.8299999999999995E-4</v>
      </c>
      <c r="E212" s="23">
        <v>-7.7300000000000003E-4</v>
      </c>
      <c r="F212" s="23">
        <v>-6.8900000000000005E-4</v>
      </c>
      <c r="G212" s="23">
        <v>-7.5699999999999997E-4</v>
      </c>
      <c r="H212" s="23">
        <v>-4.4900000000000002E-4</v>
      </c>
      <c r="I212" s="23">
        <v>-6.6699999999999995E-4</v>
      </c>
      <c r="J212" s="23">
        <v>-9.8299999999999993E-4</v>
      </c>
      <c r="K212" s="23">
        <v>-1.5169999999999999E-3</v>
      </c>
    </row>
    <row r="213" spans="1:11" ht="13.4" customHeight="1">
      <c r="A213" s="1" t="s">
        <v>301</v>
      </c>
      <c r="B213" s="1"/>
      <c r="C213" s="22">
        <v>8.8103000000000001E-2</v>
      </c>
      <c r="D213" s="22">
        <v>5.4184000000000003E-2</v>
      </c>
      <c r="E213" s="22">
        <v>5.1110000000000003E-2</v>
      </c>
      <c r="F213" s="22">
        <v>0.104907</v>
      </c>
      <c r="G213" s="22">
        <v>7.1093000000000003E-2</v>
      </c>
      <c r="H213" s="22">
        <v>0.20974200000000001</v>
      </c>
      <c r="I213" s="22">
        <v>7.8534999999999994E-2</v>
      </c>
      <c r="J213" s="22">
        <v>0.15307599999999999</v>
      </c>
      <c r="K213" s="22">
        <v>1.0102999999999999E-2</v>
      </c>
    </row>
    <row r="214" spans="1:11" ht="13.4" customHeight="1">
      <c r="A214" t="s">
        <v>300</v>
      </c>
      <c r="C214" s="23">
        <v>-4.261E-3</v>
      </c>
      <c r="D214" s="23">
        <v>-2.483E-3</v>
      </c>
      <c r="E214" s="23">
        <v>-2.2669999999999999E-3</v>
      </c>
      <c r="F214" s="23">
        <v>-5.3309999999999998E-3</v>
      </c>
      <c r="G214" s="23">
        <v>-3.1970000000000002E-3</v>
      </c>
      <c r="H214" s="23">
        <v>-8.2349999999999993E-3</v>
      </c>
      <c r="I214" s="23">
        <v>-2.849E-3</v>
      </c>
      <c r="J214" s="23">
        <v>-5.8780000000000004E-3</v>
      </c>
      <c r="K214" s="23">
        <v>8.8999999999999995E-5</v>
      </c>
    </row>
    <row r="215" spans="1:11" ht="13.4" customHeight="1">
      <c r="A215" s="1" t="s">
        <v>299</v>
      </c>
      <c r="B215" s="1"/>
      <c r="C215" s="22">
        <v>8.3842E-2</v>
      </c>
      <c r="D215" s="22">
        <v>5.1700999999999997E-2</v>
      </c>
      <c r="E215" s="22">
        <v>4.8842999999999998E-2</v>
      </c>
      <c r="F215" s="22">
        <v>9.9575999999999998E-2</v>
      </c>
      <c r="G215" s="22">
        <v>6.7894999999999997E-2</v>
      </c>
      <c r="H215" s="22">
        <v>0.20150599999999999</v>
      </c>
      <c r="I215" s="22">
        <v>7.5685000000000002E-2</v>
      </c>
      <c r="J215" s="22">
        <v>0.147198</v>
      </c>
      <c r="K215" s="22">
        <v>1.0192E-2</v>
      </c>
    </row>
  </sheetData>
  <pageMargins left="0.7" right="0.7" top="0.75" bottom="0.75" header="0.3" footer="0.3"/>
  <pageSetup paperSize="9" orientation="portrait" r:id="rId1"/>
  <headerFooter>
    <oddHeader>&amp;C&amp;"Calibri"&amp;12&amp;KFF0000  OFFICIAL // Sensitive&amp;1#_x000D_</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23281-FD57-4AD9-AC72-3EE1BE125500}">
  <sheetPr codeName="Sheet34">
    <tabColor rgb="FFF4B123"/>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5" ht="21">
      <c r="A1" s="40" t="s">
        <v>453</v>
      </c>
      <c r="B1" s="40"/>
    </row>
    <row r="3" spans="1:5" ht="13.4" customHeight="1">
      <c r="A3" t="s">
        <v>366</v>
      </c>
      <c r="C3" t="s">
        <v>454</v>
      </c>
    </row>
    <row r="4" spans="1:5" ht="13.4" customHeight="1">
      <c r="A4" t="s">
        <v>364</v>
      </c>
      <c r="C4" t="s">
        <v>455</v>
      </c>
    </row>
    <row r="5" spans="1:5" ht="13.4" customHeight="1">
      <c r="A5" t="s">
        <v>362</v>
      </c>
      <c r="C5" s="38" t="s">
        <v>456</v>
      </c>
    </row>
    <row r="6" spans="1:5" ht="13.4" customHeight="1">
      <c r="C6" s="39"/>
    </row>
    <row r="7" spans="1:5" ht="13.4" customHeight="1">
      <c r="C7" s="39"/>
    </row>
    <row r="10" spans="1:5" ht="17.149999999999999" customHeight="1">
      <c r="A10" s="6" t="s">
        <v>360</v>
      </c>
      <c r="B10" s="6"/>
      <c r="C10" s="37"/>
    </row>
    <row r="11" spans="1:5" ht="13.75" customHeight="1">
      <c r="A11" s="38" t="s">
        <v>477</v>
      </c>
    </row>
    <row r="14" spans="1:5" ht="17.149999999999999" customHeight="1">
      <c r="A14" s="6" t="s">
        <v>358</v>
      </c>
      <c r="B14" s="6"/>
      <c r="C14" s="37"/>
    </row>
    <row r="15" spans="1:5" ht="13.4" customHeight="1">
      <c r="A15" t="s">
        <v>357</v>
      </c>
      <c r="C15" s="23">
        <v>1.6674999999999999E-2</v>
      </c>
      <c r="D15" s="30"/>
      <c r="E15" s="32"/>
    </row>
    <row r="16" spans="1:5" ht="13.4" customHeight="1">
      <c r="A16" t="s">
        <v>356</v>
      </c>
      <c r="C16" s="23">
        <v>2.5340999999999999E-2</v>
      </c>
      <c r="D16" s="30"/>
    </row>
    <row r="17" spans="1:5" ht="13.4" customHeight="1">
      <c r="A17" t="s">
        <v>355</v>
      </c>
      <c r="C17" s="23">
        <v>-3.7200999999999998E-2</v>
      </c>
      <c r="D17" s="30"/>
    </row>
    <row r="18" spans="1:5" ht="13.4" customHeight="1">
      <c r="A18" t="s">
        <v>354</v>
      </c>
      <c r="C18" s="23">
        <v>-1.7106E-2</v>
      </c>
      <c r="D18" s="30"/>
    </row>
    <row r="19" spans="1:5" ht="13.4" customHeight="1">
      <c r="A19" t="s">
        <v>353</v>
      </c>
      <c r="C19" s="23">
        <v>2.3385E-2</v>
      </c>
      <c r="D19" s="30"/>
    </row>
    <row r="20" spans="1:5" ht="13.4" customHeight="1">
      <c r="A20" t="s">
        <v>352</v>
      </c>
      <c r="C20" s="23">
        <v>-4.3057999999999999E-2</v>
      </c>
      <c r="D20" s="30"/>
    </row>
    <row r="21" spans="1:5" ht="13.4" customHeight="1">
      <c r="A21" t="s">
        <v>351</v>
      </c>
      <c r="C21" s="23">
        <v>0.13566</v>
      </c>
      <c r="D21" s="30"/>
      <c r="E21" s="31"/>
    </row>
    <row r="22" spans="1:5" ht="13.4" customHeight="1">
      <c r="A22" t="s">
        <v>350</v>
      </c>
      <c r="C22" s="23">
        <v>0</v>
      </c>
      <c r="D22" s="30"/>
    </row>
    <row r="23" spans="1:5" ht="13.4" customHeight="1">
      <c r="A23" t="s">
        <v>349</v>
      </c>
      <c r="C23" s="23">
        <v>0</v>
      </c>
    </row>
    <row r="24" spans="1:5" ht="13.4" customHeight="1">
      <c r="A24" t="s">
        <v>348</v>
      </c>
      <c r="C24" s="23">
        <v>3.3071000000000003E-2</v>
      </c>
    </row>
    <row r="25" spans="1:5" ht="13.4" customHeight="1">
      <c r="A25" t="s">
        <v>347</v>
      </c>
      <c r="C25" s="23">
        <v>0</v>
      </c>
    </row>
    <row r="26" spans="1:5" ht="13.4" customHeight="1">
      <c r="A26" t="s">
        <v>346</v>
      </c>
      <c r="C26" s="23">
        <v>-3.1349000000000002E-2</v>
      </c>
      <c r="D26" s="30"/>
    </row>
    <row r="27" spans="1:5" ht="13.4" customHeight="1">
      <c r="A27" t="s">
        <v>345</v>
      </c>
      <c r="C27" s="23">
        <v>-6.4845E-2</v>
      </c>
      <c r="D27" s="30"/>
    </row>
    <row r="28" spans="1:5" ht="13.4" customHeight="1">
      <c r="A28" t="s">
        <v>344</v>
      </c>
      <c r="C28" s="23">
        <v>-6.0200000000000002E-3</v>
      </c>
      <c r="D28" s="30"/>
    </row>
    <row r="29" spans="1:5" ht="10">
      <c r="A29" t="s">
        <v>343</v>
      </c>
      <c r="C29" s="23">
        <v>0</v>
      </c>
    </row>
    <row r="30" spans="1:5" ht="13.4" customHeight="1">
      <c r="A30" t="s">
        <v>342</v>
      </c>
      <c r="C30" s="23">
        <v>-6.0200000000000002E-3</v>
      </c>
      <c r="D30" s="30"/>
    </row>
    <row r="31" spans="1:5" ht="13.4" customHeight="1">
      <c r="A31" t="s">
        <v>341</v>
      </c>
      <c r="C31" s="23">
        <v>2.0972000000000001E-2</v>
      </c>
      <c r="D31" s="30"/>
    </row>
    <row r="32" spans="1:5" ht="13.4" customHeight="1">
      <c r="A32" t="s">
        <v>340</v>
      </c>
      <c r="C32" s="23">
        <v>2.0972000000000001E-2</v>
      </c>
      <c r="D32" s="30"/>
    </row>
    <row r="33" spans="1:13" ht="13.4" customHeight="1">
      <c r="A33" t="s">
        <v>339</v>
      </c>
      <c r="C33" s="23">
        <v>5.3550000000000004E-3</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286.71060199999999</v>
      </c>
      <c r="D39" s="2">
        <v>0</v>
      </c>
      <c r="E39" s="2">
        <v>0</v>
      </c>
      <c r="F39" s="2">
        <v>0</v>
      </c>
      <c r="G39" s="2">
        <v>0</v>
      </c>
      <c r="H39" s="2">
        <v>0</v>
      </c>
      <c r="I39" s="2">
        <v>0</v>
      </c>
      <c r="J39" s="2">
        <v>0</v>
      </c>
      <c r="K39" s="2">
        <v>0</v>
      </c>
      <c r="L39" s="2">
        <f>SUM(D39:K39)</f>
        <v>0</v>
      </c>
      <c r="M39" s="2">
        <f>SUM(C39:K39)</f>
        <v>286.71060199999999</v>
      </c>
    </row>
    <row r="40" spans="1:13" ht="13.4" customHeight="1">
      <c r="A40" t="s">
        <v>13</v>
      </c>
      <c r="C40" s="2">
        <v>0.85816300000000001</v>
      </c>
      <c r="D40" s="2">
        <v>13.745236999999999</v>
      </c>
      <c r="E40" s="2">
        <v>12.653708</v>
      </c>
      <c r="F40" s="2">
        <v>8.2460249999999995</v>
      </c>
      <c r="G40" s="2">
        <v>2.7322540000000002</v>
      </c>
      <c r="H40" s="2">
        <v>5.920566</v>
      </c>
      <c r="I40" s="2">
        <v>0.744371</v>
      </c>
      <c r="J40" s="2">
        <v>0.28367599999999998</v>
      </c>
      <c r="K40" s="2">
        <v>1.1190880000000001</v>
      </c>
      <c r="L40" s="2">
        <f t="shared" ref="L40:L48" si="0">SUM(D40:K40)</f>
        <v>45.444924999999998</v>
      </c>
      <c r="M40" s="2">
        <f t="shared" ref="M40:M48" si="1">SUM(C40:K40)</f>
        <v>46.303087999999995</v>
      </c>
    </row>
    <row r="41" spans="1:13" ht="13.4" customHeight="1">
      <c r="A41" s="29" t="s">
        <v>14</v>
      </c>
      <c r="B41" s="29"/>
      <c r="C41" s="2">
        <v>-20.255597999999999</v>
      </c>
      <c r="D41" s="2">
        <v>3.9748139999999998</v>
      </c>
      <c r="E41" s="2">
        <v>3.4505020000000002</v>
      </c>
      <c r="F41" s="2">
        <v>3.010491</v>
      </c>
      <c r="G41" s="2">
        <v>0.88008200000000003</v>
      </c>
      <c r="H41" s="2">
        <v>1.478664</v>
      </c>
      <c r="I41" s="2">
        <v>0.20405999999999999</v>
      </c>
      <c r="J41" s="2">
        <v>0.10212300000000001</v>
      </c>
      <c r="K41" s="2">
        <v>0.21817</v>
      </c>
      <c r="L41" s="2">
        <f t="shared" si="0"/>
        <v>13.318906000000002</v>
      </c>
      <c r="M41" s="2">
        <f t="shared" si="1"/>
        <v>-6.9366920000000007</v>
      </c>
    </row>
    <row r="42" spans="1:13" ht="13.4" customHeight="1">
      <c r="A42" t="s">
        <v>15</v>
      </c>
      <c r="C42" s="2">
        <v>0</v>
      </c>
      <c r="D42" s="2">
        <v>-5.7031039999999997</v>
      </c>
      <c r="E42" s="2">
        <v>-4.4775919999999996</v>
      </c>
      <c r="F42" s="2">
        <v>-4.045979</v>
      </c>
      <c r="G42" s="2">
        <v>-1.741301</v>
      </c>
      <c r="H42" s="2">
        <v>-1.362136</v>
      </c>
      <c r="I42" s="2">
        <v>-0.77393999999999996</v>
      </c>
      <c r="J42" s="2">
        <v>-0.86246299999999998</v>
      </c>
      <c r="K42" s="2">
        <v>-0.366118</v>
      </c>
      <c r="L42" s="2">
        <f t="shared" si="0"/>
        <v>-19.332633000000001</v>
      </c>
      <c r="M42" s="2">
        <f t="shared" si="1"/>
        <v>-19.332633000000001</v>
      </c>
    </row>
    <row r="43" spans="1:13" ht="13.4" customHeight="1">
      <c r="A43" t="s">
        <v>16</v>
      </c>
      <c r="C43" s="2">
        <v>0</v>
      </c>
      <c r="D43" s="2">
        <v>-13.728065000000001</v>
      </c>
      <c r="E43" s="2">
        <v>-11.150204</v>
      </c>
      <c r="F43" s="2">
        <v>-8.1499959999999998</v>
      </c>
      <c r="G43" s="2">
        <v>-2.6082960000000002</v>
      </c>
      <c r="H43" s="2">
        <v>-4.7511950000000001</v>
      </c>
      <c r="I43" s="2">
        <v>-0.96641999999999995</v>
      </c>
      <c r="J43" s="2">
        <v>-0.84246299999999996</v>
      </c>
      <c r="K43" s="2">
        <v>-0.84394800000000003</v>
      </c>
      <c r="L43" s="2">
        <f t="shared" si="0"/>
        <v>-43.040587000000009</v>
      </c>
      <c r="M43" s="2">
        <f t="shared" si="1"/>
        <v>-43.040587000000009</v>
      </c>
    </row>
    <row r="44" spans="1:13" ht="13.4" customHeight="1">
      <c r="A44" t="s">
        <v>17</v>
      </c>
      <c r="C44" s="2">
        <v>-1.6040890000000001</v>
      </c>
      <c r="D44" s="2">
        <v>-1.770262</v>
      </c>
      <c r="E44" s="2">
        <v>-1.709438</v>
      </c>
      <c r="F44" s="2">
        <v>-1.6213960000000001</v>
      </c>
      <c r="G44" s="2">
        <v>-0.54757800000000001</v>
      </c>
      <c r="H44" s="2">
        <v>-0.68837899999999996</v>
      </c>
      <c r="I44" s="2">
        <v>-0.13273599999999999</v>
      </c>
      <c r="J44" s="2">
        <v>-8.4514000000000006E-2</v>
      </c>
      <c r="K44" s="2">
        <v>-9.3923000000000006E-2</v>
      </c>
      <c r="L44" s="2">
        <f t="shared" si="0"/>
        <v>-6.6482260000000011</v>
      </c>
      <c r="M44" s="2">
        <f t="shared" si="1"/>
        <v>-8.2523149999999994</v>
      </c>
    </row>
    <row r="45" spans="1:13" ht="13.4" customHeight="1">
      <c r="A45" t="s">
        <v>18</v>
      </c>
      <c r="C45" s="2">
        <v>-0.754243</v>
      </c>
      <c r="D45" s="2">
        <v>-5.5279000000000002E-2</v>
      </c>
      <c r="E45" s="2">
        <v>-9.7788E-2</v>
      </c>
      <c r="F45" s="2">
        <v>-0.438029</v>
      </c>
      <c r="G45" s="2">
        <v>-2.6879999999999999E-3</v>
      </c>
      <c r="H45" s="2">
        <v>-2.8395E-2</v>
      </c>
      <c r="I45" s="2">
        <v>-2.6879999999999999E-3</v>
      </c>
      <c r="J45" s="2">
        <v>-1.7305999999999998E-2</v>
      </c>
      <c r="K45" s="2">
        <v>-2.3186999999999999E-2</v>
      </c>
      <c r="L45" s="2">
        <f t="shared" si="0"/>
        <v>-0.66536000000000006</v>
      </c>
      <c r="M45" s="2">
        <f t="shared" si="1"/>
        <v>-1.4196030000000002</v>
      </c>
    </row>
    <row r="46" spans="1:13" ht="13.4" customHeight="1">
      <c r="A46" t="s">
        <v>19</v>
      </c>
      <c r="C46" s="2">
        <v>-1.923664</v>
      </c>
      <c r="D46" s="2">
        <v>-0.51598999999999995</v>
      </c>
      <c r="E46" s="2">
        <v>-9.1066999999999995E-2</v>
      </c>
      <c r="F46" s="2">
        <v>-0.13844899999999999</v>
      </c>
      <c r="G46" s="2">
        <v>-4.0996999999999999E-2</v>
      </c>
      <c r="H46" s="2">
        <v>-0.13324</v>
      </c>
      <c r="I46" s="2">
        <v>-4.7213999999999999E-2</v>
      </c>
      <c r="J46" s="2">
        <v>-8.0649999999999993E-3</v>
      </c>
      <c r="K46" s="2">
        <v>-8.5690000000000002E-2</v>
      </c>
      <c r="L46" s="2">
        <f t="shared" si="0"/>
        <v>-1.0607119999999999</v>
      </c>
      <c r="M46" s="2">
        <f t="shared" si="1"/>
        <v>-2.9843759999999997</v>
      </c>
    </row>
    <row r="47" spans="1:13" ht="13.4" customHeight="1">
      <c r="A47" t="s">
        <v>20</v>
      </c>
      <c r="C47" s="2">
        <v>-4.1376679999999997</v>
      </c>
      <c r="D47" s="2">
        <v>-2.1390660000000001</v>
      </c>
      <c r="E47" s="2">
        <v>-1.2641849999999999</v>
      </c>
      <c r="F47" s="2">
        <v>-2.6323750000000001</v>
      </c>
      <c r="G47" s="2">
        <v>-0.434836</v>
      </c>
      <c r="H47" s="2">
        <v>-2.3210329999999999</v>
      </c>
      <c r="I47" s="2">
        <v>-0.12668699999999999</v>
      </c>
      <c r="J47" s="2">
        <v>-0.130552</v>
      </c>
      <c r="K47" s="2">
        <v>-7.3425000000000004E-2</v>
      </c>
      <c r="L47" s="2">
        <f t="shared" si="0"/>
        <v>-9.1221590000000017</v>
      </c>
      <c r="M47" s="2">
        <f t="shared" si="1"/>
        <v>-13.259827</v>
      </c>
    </row>
    <row r="48" spans="1:13" ht="13.4" customHeight="1">
      <c r="A48" t="s">
        <v>21</v>
      </c>
      <c r="C48" s="2">
        <v>258.89349399999998</v>
      </c>
      <c r="D48" s="2">
        <v>-6.1917109999999997</v>
      </c>
      <c r="E48" s="2">
        <v>-2.686064</v>
      </c>
      <c r="F48" s="2">
        <v>-5.7697029999999998</v>
      </c>
      <c r="G48" s="2">
        <v>-1.763361</v>
      </c>
      <c r="H48" s="2">
        <v>-1.8851469999999999</v>
      </c>
      <c r="I48" s="2">
        <v>-1.101254</v>
      </c>
      <c r="J48" s="2">
        <v>-1.559564</v>
      </c>
      <c r="K48" s="2">
        <v>-0.149034</v>
      </c>
      <c r="L48" s="2">
        <f t="shared" si="0"/>
        <v>-21.105837999999999</v>
      </c>
      <c r="M48" s="2">
        <f t="shared" si="1"/>
        <v>237.787656</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17.371027000000002</v>
      </c>
      <c r="D52" s="2">
        <v>38.562714</v>
      </c>
      <c r="E52" s="2">
        <v>30.98864</v>
      </c>
      <c r="F52" s="2">
        <v>30.003246000000001</v>
      </c>
      <c r="G52" s="2">
        <v>9.1308539999999994</v>
      </c>
      <c r="H52" s="2">
        <v>14.239419</v>
      </c>
      <c r="I52" s="2">
        <v>3.3090290000000002</v>
      </c>
      <c r="J52" s="2">
        <v>2.7348279999999998</v>
      </c>
      <c r="K52" s="2">
        <v>2.7430720000000002</v>
      </c>
      <c r="L52" s="2">
        <f t="shared" ref="L52:L61" si="2">SUM(D52:K52)</f>
        <v>131.71180200000001</v>
      </c>
      <c r="M52" s="2">
        <f>SUM(C52:K52)</f>
        <v>149.08282900000003</v>
      </c>
      <c r="O52" s="2"/>
    </row>
    <row r="53" spans="1:15" ht="13.4" customHeight="1">
      <c r="A53" t="s">
        <v>24</v>
      </c>
      <c r="C53" s="2">
        <v>-4.6605470000000002</v>
      </c>
      <c r="D53" s="2">
        <v>-0.61512199999999995</v>
      </c>
      <c r="E53" s="2">
        <v>-0.54253799999999996</v>
      </c>
      <c r="F53" s="2">
        <v>-0.347802</v>
      </c>
      <c r="G53" s="2">
        <v>-0.105013</v>
      </c>
      <c r="H53" s="2">
        <v>-0.16012299999999999</v>
      </c>
      <c r="I53" s="2">
        <v>-4.1165E-2</v>
      </c>
      <c r="J53" s="2">
        <v>-6.8552000000000002E-2</v>
      </c>
      <c r="K53" s="2">
        <v>-9.0395000000000003E-2</v>
      </c>
      <c r="L53" s="2">
        <f t="shared" si="2"/>
        <v>-1.9707099999999997</v>
      </c>
      <c r="M53" s="2">
        <f t="shared" ref="M53:M61" si="3">SUM(C53:K53)</f>
        <v>-6.6312570000000006</v>
      </c>
    </row>
    <row r="54" spans="1:15" ht="13.4" customHeight="1">
      <c r="A54" t="s">
        <v>25</v>
      </c>
      <c r="C54" s="2">
        <v>0</v>
      </c>
      <c r="D54" s="2">
        <v>0</v>
      </c>
      <c r="E54" s="2">
        <v>0</v>
      </c>
      <c r="F54" s="2">
        <v>0</v>
      </c>
      <c r="G54" s="2">
        <v>0</v>
      </c>
      <c r="H54" s="2">
        <v>0</v>
      </c>
      <c r="I54" s="2">
        <v>0</v>
      </c>
      <c r="J54" s="2">
        <v>-6.7199999999999996E-4</v>
      </c>
      <c r="K54" s="2">
        <v>0</v>
      </c>
      <c r="L54" s="2">
        <f t="shared" si="2"/>
        <v>-6.7199999999999996E-4</v>
      </c>
      <c r="M54" s="2">
        <f t="shared" si="3"/>
        <v>-6.7199999999999996E-4</v>
      </c>
    </row>
    <row r="55" spans="1:15" ht="13.4" customHeight="1">
      <c r="A55" t="s">
        <v>26</v>
      </c>
      <c r="C55" s="2">
        <v>-19.332633999999999</v>
      </c>
      <c r="D55" s="2">
        <v>0</v>
      </c>
      <c r="E55" s="2">
        <v>0</v>
      </c>
      <c r="F55" s="2">
        <v>0</v>
      </c>
      <c r="G55" s="2">
        <v>0</v>
      </c>
      <c r="H55" s="2">
        <v>0</v>
      </c>
      <c r="I55" s="2">
        <v>0</v>
      </c>
      <c r="J55" s="2">
        <v>0</v>
      </c>
      <c r="K55" s="2">
        <v>0</v>
      </c>
      <c r="L55" s="2">
        <f t="shared" si="2"/>
        <v>0</v>
      </c>
      <c r="M55" s="2">
        <f t="shared" si="3"/>
        <v>-19.332633999999999</v>
      </c>
    </row>
    <row r="56" spans="1:15" ht="13.4" customHeight="1">
      <c r="A56" t="s">
        <v>27</v>
      </c>
      <c r="C56" s="2">
        <v>-43.040588</v>
      </c>
      <c r="D56" s="2">
        <v>0</v>
      </c>
      <c r="E56" s="2">
        <v>0</v>
      </c>
      <c r="F56" s="2">
        <v>0</v>
      </c>
      <c r="G56" s="2">
        <v>0</v>
      </c>
      <c r="H56" s="2">
        <v>0</v>
      </c>
      <c r="I56" s="2">
        <v>0</v>
      </c>
      <c r="J56" s="2">
        <v>0</v>
      </c>
      <c r="K56" s="2">
        <v>0</v>
      </c>
      <c r="L56" s="2">
        <f t="shared" si="2"/>
        <v>0</v>
      </c>
      <c r="M56" s="2">
        <f t="shared" si="3"/>
        <v>-43.040588</v>
      </c>
    </row>
    <row r="57" spans="1:15" ht="13.4" customHeight="1">
      <c r="A57" t="s">
        <v>28</v>
      </c>
      <c r="C57" s="2">
        <v>-2.5461800000000001</v>
      </c>
      <c r="D57" s="2">
        <v>-0.57328500000000004</v>
      </c>
      <c r="E57" s="2">
        <v>-0.60302500000000003</v>
      </c>
      <c r="F57" s="2">
        <v>-0.35032200000000002</v>
      </c>
      <c r="G57" s="2">
        <v>-0.12030299999999999</v>
      </c>
      <c r="H57" s="2">
        <v>-0.164156</v>
      </c>
      <c r="I57" s="2">
        <v>-4.032E-3</v>
      </c>
      <c r="J57" s="2">
        <v>-3.2932000000000003E-2</v>
      </c>
      <c r="K57" s="2">
        <v>-3.3599999999999998E-4</v>
      </c>
      <c r="L57" s="2">
        <f t="shared" si="2"/>
        <v>-1.8483909999999999</v>
      </c>
      <c r="M57" s="2">
        <f t="shared" si="3"/>
        <v>-4.3945709999999991</v>
      </c>
    </row>
    <row r="58" spans="1:15" ht="13.4" customHeight="1">
      <c r="A58" t="s">
        <v>29</v>
      </c>
      <c r="C58" s="2">
        <v>-3.2086830000000002</v>
      </c>
      <c r="D58" s="2">
        <v>-2.7667899999999999</v>
      </c>
      <c r="E58" s="2">
        <v>-2.0414469999999998</v>
      </c>
      <c r="F58" s="2">
        <v>-0.55093899999999996</v>
      </c>
      <c r="G58" s="2">
        <v>-9.5267000000000004E-2</v>
      </c>
      <c r="H58" s="2">
        <v>-0.15189</v>
      </c>
      <c r="I58" s="2">
        <v>-2.1170999999999999E-2</v>
      </c>
      <c r="J58" s="2">
        <v>-1.5793999999999999E-2</v>
      </c>
      <c r="K58" s="2">
        <v>-0.10181999999999999</v>
      </c>
      <c r="L58" s="2">
        <f t="shared" si="2"/>
        <v>-5.7451179999999988</v>
      </c>
      <c r="M58" s="2">
        <f t="shared" si="3"/>
        <v>-8.9538009999999986</v>
      </c>
    </row>
    <row r="59" spans="1:15" ht="13.4" customHeight="1">
      <c r="A59" t="s">
        <v>30</v>
      </c>
      <c r="C59" s="2">
        <v>-130.49494899999999</v>
      </c>
      <c r="D59" s="2">
        <v>0.56059700000000001</v>
      </c>
      <c r="E59" s="2">
        <v>0.22844400000000001</v>
      </c>
      <c r="F59" s="2">
        <v>0.26546500000000001</v>
      </c>
      <c r="G59" s="2">
        <v>9.5925999999999997E-2</v>
      </c>
      <c r="H59" s="2">
        <v>0.118788</v>
      </c>
      <c r="I59" s="2">
        <v>6.4481999999999998E-2</v>
      </c>
      <c r="J59" s="2">
        <v>3.8002000000000001E-2</v>
      </c>
      <c r="K59" s="2">
        <v>5.3386999999999997E-2</v>
      </c>
      <c r="L59" s="2">
        <f t="shared" si="2"/>
        <v>1.4250909999999999</v>
      </c>
      <c r="M59" s="2">
        <f t="shared" si="3"/>
        <v>-129.06985800000001</v>
      </c>
    </row>
    <row r="60" spans="1:15" ht="13.4" customHeight="1">
      <c r="A60" t="s">
        <v>31</v>
      </c>
      <c r="C60" s="2">
        <v>-3.6939250000000001</v>
      </c>
      <c r="D60" s="2">
        <v>-0.14080100000000001</v>
      </c>
      <c r="E60" s="2">
        <v>-0.39400800000000002</v>
      </c>
      <c r="F60" s="2">
        <v>-0.15071399999999999</v>
      </c>
      <c r="G60" s="2">
        <v>-6.6535999999999998E-2</v>
      </c>
      <c r="H60" s="2">
        <v>-0.18717500000000001</v>
      </c>
      <c r="I60" s="2">
        <v>-6.7210000000000004E-3</v>
      </c>
      <c r="J60" s="2">
        <v>-1.9321999999999999E-2</v>
      </c>
      <c r="K60" s="2">
        <v>-4.3689999999999996E-3</v>
      </c>
      <c r="L60" s="2">
        <f t="shared" si="2"/>
        <v>-0.96964600000000001</v>
      </c>
      <c r="M60" s="2">
        <f t="shared" si="3"/>
        <v>-4.6635709999999992</v>
      </c>
    </row>
    <row r="61" spans="1:15" ht="13.4" customHeight="1">
      <c r="A61" t="s">
        <v>32</v>
      </c>
      <c r="C61" s="2">
        <v>-189.60647599999999</v>
      </c>
      <c r="D61" s="2">
        <v>35.027248</v>
      </c>
      <c r="E61" s="2">
        <v>27.636126999999998</v>
      </c>
      <c r="F61" s="2">
        <v>28.868935</v>
      </c>
      <c r="G61" s="2">
        <v>8.8396179999999998</v>
      </c>
      <c r="H61" s="2">
        <v>13.694922999999999</v>
      </c>
      <c r="I61" s="2">
        <v>3.300411</v>
      </c>
      <c r="J61" s="2">
        <v>2.6355520000000001</v>
      </c>
      <c r="K61" s="2">
        <v>2.5995400000000002</v>
      </c>
      <c r="L61" s="2">
        <f t="shared" si="2"/>
        <v>122.60235400000001</v>
      </c>
      <c r="M61" s="2">
        <f t="shared" si="3"/>
        <v>-67.004121999999981</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258.89349399999998</v>
      </c>
      <c r="D66" s="2">
        <f t="shared" ref="D66:M66" si="4">D48</f>
        <v>-6.1917109999999997</v>
      </c>
      <c r="E66" s="2">
        <f t="shared" si="4"/>
        <v>-2.686064</v>
      </c>
      <c r="F66" s="2">
        <f t="shared" si="4"/>
        <v>-5.7697029999999998</v>
      </c>
      <c r="G66" s="2">
        <f t="shared" si="4"/>
        <v>-1.763361</v>
      </c>
      <c r="H66" s="2">
        <f t="shared" si="4"/>
        <v>-1.8851469999999999</v>
      </c>
      <c r="I66" s="2">
        <f t="shared" si="4"/>
        <v>-1.101254</v>
      </c>
      <c r="J66" s="2">
        <f t="shared" si="4"/>
        <v>-1.559564</v>
      </c>
      <c r="K66" s="2">
        <f t="shared" si="4"/>
        <v>-0.149034</v>
      </c>
      <c r="L66" s="2">
        <f t="shared" si="4"/>
        <v>-21.105837999999999</v>
      </c>
      <c r="M66" s="2">
        <f t="shared" si="4"/>
        <v>237.787656</v>
      </c>
    </row>
    <row r="67" spans="1:13" ht="13.4" customHeight="1">
      <c r="A67" t="s">
        <v>32</v>
      </c>
      <c r="C67" s="2">
        <f>C61</f>
        <v>-189.60647599999999</v>
      </c>
      <c r="D67" s="2">
        <f t="shared" ref="D67:M67" si="5">D61</f>
        <v>35.027248</v>
      </c>
      <c r="E67" s="2">
        <f t="shared" si="5"/>
        <v>27.636126999999998</v>
      </c>
      <c r="F67" s="2">
        <f t="shared" si="5"/>
        <v>28.868935</v>
      </c>
      <c r="G67" s="2">
        <f t="shared" si="5"/>
        <v>8.8396179999999998</v>
      </c>
      <c r="H67" s="2">
        <f t="shared" si="5"/>
        <v>13.694922999999999</v>
      </c>
      <c r="I67" s="2">
        <f t="shared" si="5"/>
        <v>3.300411</v>
      </c>
      <c r="J67" s="2">
        <f t="shared" si="5"/>
        <v>2.6355520000000001</v>
      </c>
      <c r="K67" s="2">
        <f t="shared" si="5"/>
        <v>2.5995400000000002</v>
      </c>
      <c r="L67" s="2">
        <f>L61</f>
        <v>122.60235400000001</v>
      </c>
      <c r="M67" s="2">
        <f t="shared" si="5"/>
        <v>-67.004121999999981</v>
      </c>
    </row>
    <row r="68" spans="1:13" ht="13.4" customHeight="1">
      <c r="A68" t="s">
        <v>34</v>
      </c>
      <c r="C68" s="2">
        <f>C66-C67</f>
        <v>448.49996999999996</v>
      </c>
      <c r="D68" s="2">
        <f t="shared" ref="D68:M68" si="6">D66-D67</f>
        <v>-41.218958999999998</v>
      </c>
      <c r="E68" s="2">
        <f t="shared" si="6"/>
        <v>-30.322190999999997</v>
      </c>
      <c r="F68" s="2">
        <f t="shared" si="6"/>
        <v>-34.638638</v>
      </c>
      <c r="G68" s="2">
        <f t="shared" si="6"/>
        <v>-10.602978999999999</v>
      </c>
      <c r="H68" s="2">
        <f t="shared" si="6"/>
        <v>-15.580069999999999</v>
      </c>
      <c r="I68" s="2">
        <f t="shared" si="6"/>
        <v>-4.4016649999999995</v>
      </c>
      <c r="J68" s="2">
        <f t="shared" si="6"/>
        <v>-4.1951160000000005</v>
      </c>
      <c r="K68" s="2">
        <f t="shared" si="6"/>
        <v>-2.7485740000000001</v>
      </c>
      <c r="L68" s="2">
        <f t="shared" si="6"/>
        <v>-143.708192</v>
      </c>
      <c r="M68" s="2">
        <f t="shared" si="6"/>
        <v>304.79177799999997</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-3.1751000000000001E-2</v>
      </c>
    </row>
    <row r="74" spans="1:13" ht="13.4" customHeight="1">
      <c r="A74" t="s">
        <v>334</v>
      </c>
      <c r="C74" s="23">
        <v>-2.9567E-2</v>
      </c>
    </row>
    <row r="75" spans="1:13" ht="13.4" customHeight="1">
      <c r="A75" t="s">
        <v>333</v>
      </c>
      <c r="C75" s="23">
        <v>1.4063000000000001E-2</v>
      </c>
    </row>
    <row r="76" spans="1:13" ht="13.4" customHeight="1">
      <c r="A76" t="s">
        <v>332</v>
      </c>
      <c r="C76" s="23">
        <v>-4.4865000000000002E-2</v>
      </c>
    </row>
    <row r="77" spans="1:13" ht="13.4" customHeight="1">
      <c r="A77" t="s">
        <v>331</v>
      </c>
      <c r="C77" s="23">
        <v>-7.8670000000000007E-3</v>
      </c>
    </row>
    <row r="78" spans="1:13" ht="13.4" customHeight="1">
      <c r="A78" t="s">
        <v>330</v>
      </c>
      <c r="C78" s="23">
        <v>-2.0067000000000002E-2</v>
      </c>
    </row>
    <row r="79" spans="1:13" ht="13.4" customHeight="1">
      <c r="A79" t="s">
        <v>329</v>
      </c>
      <c r="C79" s="23">
        <v>-4.2344E-2</v>
      </c>
    </row>
    <row r="80" spans="1:13" ht="13.4" customHeight="1">
      <c r="A80" t="s">
        <v>328</v>
      </c>
      <c r="C80" s="23">
        <v>-2.9347000000000002E-2</v>
      </c>
    </row>
    <row r="81" spans="1:3" ht="13.4" customHeight="1">
      <c r="A81" t="s">
        <v>327</v>
      </c>
      <c r="C81" s="23">
        <v>-1.0258E-2</v>
      </c>
    </row>
    <row r="82" spans="1:3" ht="13.4" customHeight="1">
      <c r="A82" t="s">
        <v>326</v>
      </c>
      <c r="C82" s="23">
        <v>-2.1500999999999999E-2</v>
      </c>
    </row>
    <row r="83" spans="1:3" ht="13.4" customHeight="1">
      <c r="A83" t="s">
        <v>325</v>
      </c>
      <c r="C83" s="23">
        <v>-1.4512000000000001E-2</v>
      </c>
    </row>
    <row r="84" spans="1:3" ht="13.4" customHeight="1">
      <c r="C84" s="26"/>
    </row>
    <row r="85" spans="1:3" ht="15.5">
      <c r="A85" s="6" t="s">
        <v>324</v>
      </c>
      <c r="B85" s="6"/>
    </row>
    <row r="86" spans="1:3" ht="13.4" customHeight="1">
      <c r="A86" t="s">
        <v>2</v>
      </c>
      <c r="C86" s="25">
        <v>2.2359E-2</v>
      </c>
    </row>
    <row r="87" spans="1:3" ht="13.4" customHeight="1">
      <c r="A87" t="s">
        <v>3</v>
      </c>
      <c r="C87" s="25">
        <v>3.0984000000000001E-2</v>
      </c>
    </row>
    <row r="88" spans="1:3" ht="13.4" customHeight="1">
      <c r="A88" t="s">
        <v>4</v>
      </c>
      <c r="C88" s="25">
        <v>1.2555E-2</v>
      </c>
    </row>
    <row r="89" spans="1:3" ht="13.4" customHeight="1">
      <c r="A89" t="s">
        <v>5</v>
      </c>
      <c r="C89" s="25">
        <v>2.7224000000000002E-2</v>
      </c>
    </row>
    <row r="90" spans="1:3" ht="13.4" customHeight="1">
      <c r="A90" t="s">
        <v>6</v>
      </c>
      <c r="C90" s="25">
        <v>-1.6489E-2</v>
      </c>
    </row>
    <row r="91" spans="1:3" ht="13.4" customHeight="1">
      <c r="A91" t="s">
        <v>7</v>
      </c>
      <c r="C91" s="25">
        <v>2.2835000000000001E-2</v>
      </c>
    </row>
    <row r="92" spans="1:3" ht="13.4" customHeight="1">
      <c r="A92" t="s">
        <v>8</v>
      </c>
      <c r="C92" s="25">
        <v>-4.9100000000000001E-4</v>
      </c>
    </row>
    <row r="93" spans="1:3" ht="13.4" customHeight="1">
      <c r="A93" t="s">
        <v>9</v>
      </c>
      <c r="C93" s="25">
        <v>1.1672E-2</v>
      </c>
    </row>
    <row r="94" spans="1:3" ht="13.4" customHeight="1">
      <c r="A94" t="s">
        <v>321</v>
      </c>
      <c r="C94" s="25">
        <v>1.6618000000000001E-2</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5.1400000000000003E-4</v>
      </c>
      <c r="D99" s="23">
        <v>3.8499999999999998E-4</v>
      </c>
      <c r="E99" s="23">
        <v>4.6500000000000003E-4</v>
      </c>
      <c r="F99" s="23">
        <v>4.7699999999999999E-4</v>
      </c>
      <c r="G99" s="23">
        <v>1.075E-3</v>
      </c>
      <c r="H99" s="23">
        <v>5.6099999999999998E-4</v>
      </c>
      <c r="I99" s="23">
        <v>1.8940000000000001E-3</v>
      </c>
      <c r="J99" s="23">
        <v>1.1709999999999999E-3</v>
      </c>
      <c r="K99" s="23">
        <v>7.9999999999999996E-6</v>
      </c>
    </row>
    <row r="100" spans="1:11" ht="13.4" customHeight="1">
      <c r="A100" t="s">
        <v>36</v>
      </c>
      <c r="B100" t="s">
        <v>320</v>
      </c>
      <c r="C100" s="23">
        <v>1.2999999999999999E-4</v>
      </c>
      <c r="D100" s="23">
        <v>1.45E-4</v>
      </c>
      <c r="E100" s="23">
        <v>1.11E-4</v>
      </c>
      <c r="F100" s="23">
        <v>1.3100000000000001E-4</v>
      </c>
      <c r="G100" s="23">
        <v>2.1699999999999999E-4</v>
      </c>
      <c r="H100" s="23">
        <v>1.12E-4</v>
      </c>
      <c r="I100" s="23">
        <v>1.64E-4</v>
      </c>
      <c r="J100" s="23">
        <v>6.0000000000000002E-5</v>
      </c>
      <c r="K100" s="23">
        <v>9.0000000000000002E-6</v>
      </c>
    </row>
    <row r="101" spans="1:11" ht="13.4" customHeight="1">
      <c r="A101" t="s">
        <v>37</v>
      </c>
      <c r="B101" t="s">
        <v>320</v>
      </c>
      <c r="C101" s="23">
        <v>6.6100000000000002E-4</v>
      </c>
      <c r="D101" s="23">
        <v>3.39E-4</v>
      </c>
      <c r="E101" s="23">
        <v>6.2299999999999996E-4</v>
      </c>
      <c r="F101" s="23">
        <v>1.008E-3</v>
      </c>
      <c r="G101" s="23">
        <v>1.7769999999999999E-3</v>
      </c>
      <c r="H101" s="23">
        <v>4.64E-4</v>
      </c>
      <c r="I101" s="23">
        <v>2.496E-3</v>
      </c>
      <c r="J101" s="23">
        <v>3.6999999999999999E-4</v>
      </c>
      <c r="K101" s="23">
        <v>1.2999999999999999E-5</v>
      </c>
    </row>
    <row r="102" spans="1:11" ht="13.4" customHeight="1">
      <c r="A102" t="s">
        <v>38</v>
      </c>
      <c r="B102" t="s">
        <v>320</v>
      </c>
      <c r="C102" s="23">
        <v>1.2E-5</v>
      </c>
      <c r="D102" s="23">
        <v>5.0000000000000004E-6</v>
      </c>
      <c r="E102" s="23">
        <v>9.9999999999999995E-7</v>
      </c>
      <c r="F102" s="23">
        <v>6.0000000000000002E-6</v>
      </c>
      <c r="G102" s="23">
        <v>1.5999999999999999E-5</v>
      </c>
      <c r="H102" s="23">
        <v>5.0000000000000004E-6</v>
      </c>
      <c r="I102" s="23">
        <v>3.9899999999999999E-4</v>
      </c>
      <c r="J102" s="23">
        <v>6.3999999999999997E-5</v>
      </c>
      <c r="K102" s="23">
        <v>0</v>
      </c>
    </row>
    <row r="103" spans="1:11" ht="13.4" customHeight="1">
      <c r="A103" t="s">
        <v>39</v>
      </c>
      <c r="B103" t="s">
        <v>320</v>
      </c>
      <c r="C103" s="23">
        <v>-6.2000000000000003E-5</v>
      </c>
      <c r="D103" s="23">
        <v>-3.8999999999999999E-5</v>
      </c>
      <c r="E103" s="23">
        <v>-5.5999999999999999E-5</v>
      </c>
      <c r="F103" s="23">
        <v>-3.0000000000000001E-5</v>
      </c>
      <c r="G103" s="23">
        <v>-1.74E-4</v>
      </c>
      <c r="H103" s="23">
        <v>-6.6000000000000005E-5</v>
      </c>
      <c r="I103" s="23">
        <v>-5.8699999999999996E-4</v>
      </c>
      <c r="J103" s="23">
        <v>-6.4999999999999994E-5</v>
      </c>
      <c r="K103" s="23">
        <v>-1.9999999999999999E-6</v>
      </c>
    </row>
    <row r="104" spans="1:11" ht="13.4" customHeight="1">
      <c r="A104" t="s">
        <v>40</v>
      </c>
      <c r="B104" t="s">
        <v>320</v>
      </c>
      <c r="C104" s="23">
        <v>1.1E-5</v>
      </c>
      <c r="D104" s="23">
        <v>1.9999999999999999E-6</v>
      </c>
      <c r="E104" s="23">
        <v>3.0000000000000001E-6</v>
      </c>
      <c r="F104" s="23">
        <v>5.0000000000000004E-6</v>
      </c>
      <c r="G104" s="23">
        <v>4.1E-5</v>
      </c>
      <c r="H104" s="23">
        <v>3.4999999999999997E-5</v>
      </c>
      <c r="I104" s="23">
        <v>6.3E-5</v>
      </c>
      <c r="J104" s="23">
        <v>0</v>
      </c>
      <c r="K104" s="23">
        <v>0</v>
      </c>
    </row>
    <row r="105" spans="1:11" ht="13.4" customHeight="1">
      <c r="A105" t="s">
        <v>41</v>
      </c>
      <c r="B105" t="s">
        <v>320</v>
      </c>
      <c r="C105" s="23">
        <v>4.8000000000000001E-5</v>
      </c>
      <c r="D105" s="23">
        <v>3.8999999999999999E-5</v>
      </c>
      <c r="E105" s="23">
        <v>4.1E-5</v>
      </c>
      <c r="F105" s="23">
        <v>5.5000000000000002E-5</v>
      </c>
      <c r="G105" s="23">
        <v>1.01E-4</v>
      </c>
      <c r="H105" s="23">
        <v>4.1999999999999998E-5</v>
      </c>
      <c r="I105" s="23">
        <v>1.5799999999999999E-4</v>
      </c>
      <c r="J105" s="23">
        <v>5.3000000000000001E-5</v>
      </c>
      <c r="K105" s="23">
        <v>1.9999999999999999E-6</v>
      </c>
    </row>
    <row r="106" spans="1:11" ht="13.4" customHeight="1">
      <c r="A106" t="s">
        <v>42</v>
      </c>
      <c r="B106" t="s">
        <v>319</v>
      </c>
      <c r="C106" s="23">
        <v>-2.4329999999999998E-3</v>
      </c>
      <c r="D106" s="23">
        <v>-2.7239999999999999E-3</v>
      </c>
      <c r="E106" s="23">
        <v>-1.05E-4</v>
      </c>
      <c r="F106" s="23">
        <v>-7.5240000000000003E-3</v>
      </c>
      <c r="G106" s="23">
        <v>-1.1900000000000001E-4</v>
      </c>
      <c r="H106" s="23">
        <v>-6.3400000000000001E-4</v>
      </c>
      <c r="I106" s="23">
        <v>-1.27E-4</v>
      </c>
      <c r="J106" s="23">
        <v>-6.9700000000000003E-4</v>
      </c>
      <c r="K106" s="23">
        <v>0</v>
      </c>
    </row>
    <row r="107" spans="1:11" ht="13.4" customHeight="1">
      <c r="A107" t="s">
        <v>43</v>
      </c>
      <c r="B107" t="s">
        <v>319</v>
      </c>
      <c r="C107" s="23">
        <v>-1.018E-3</v>
      </c>
      <c r="D107" s="23">
        <v>-2.5999999999999998E-5</v>
      </c>
      <c r="E107" s="23">
        <v>-2.7700000000000001E-4</v>
      </c>
      <c r="F107" s="23">
        <v>-1.5499999999999999E-3</v>
      </c>
      <c r="G107" s="23">
        <v>-6.1300000000000005E-4</v>
      </c>
      <c r="H107" s="23">
        <v>-3.6840000000000002E-3</v>
      </c>
      <c r="I107" s="23">
        <v>-5.1E-5</v>
      </c>
      <c r="J107" s="23">
        <v>-5.0809999999999996E-3</v>
      </c>
      <c r="K107" s="23">
        <v>0</v>
      </c>
    </row>
    <row r="108" spans="1:11" ht="13.4" customHeight="1">
      <c r="A108" t="s">
        <v>44</v>
      </c>
      <c r="B108" t="s">
        <v>319</v>
      </c>
      <c r="C108" s="23">
        <v>-3.271E-3</v>
      </c>
      <c r="D108" s="23">
        <v>-4.0000000000000003E-5</v>
      </c>
      <c r="E108" s="23">
        <v>-5.5000000000000002E-5</v>
      </c>
      <c r="F108" s="23">
        <v>-4.7100000000000001E-4</v>
      </c>
      <c r="G108" s="23">
        <v>-4.1800000000000002E-4</v>
      </c>
      <c r="H108" s="23">
        <v>-2.0565E-2</v>
      </c>
      <c r="I108" s="23">
        <v>-1.9599999999999999E-3</v>
      </c>
      <c r="J108" s="23">
        <v>-1.119E-3</v>
      </c>
      <c r="K108" s="23">
        <v>0</v>
      </c>
    </row>
    <row r="109" spans="1:11" ht="13.4" customHeight="1">
      <c r="A109" t="s">
        <v>45</v>
      </c>
      <c r="B109" t="s">
        <v>319</v>
      </c>
      <c r="C109" s="23">
        <v>-1.2489999999999999E-3</v>
      </c>
      <c r="D109" s="23">
        <v>-3.0499999999999999E-4</v>
      </c>
      <c r="E109" s="23">
        <v>-2.6899999999999998E-4</v>
      </c>
      <c r="F109" s="23">
        <v>-1.083E-3</v>
      </c>
      <c r="G109" s="23">
        <v>-1.302E-3</v>
      </c>
      <c r="H109" s="23">
        <v>-4.4910000000000002E-3</v>
      </c>
      <c r="I109" s="23">
        <v>-1.3730000000000001E-3</v>
      </c>
      <c r="J109" s="23">
        <v>-9.1830000000000002E-3</v>
      </c>
      <c r="K109" s="23">
        <v>-2.5999999999999998E-5</v>
      </c>
    </row>
    <row r="110" spans="1:11" ht="13.4" customHeight="1">
      <c r="A110" t="s">
        <v>46</v>
      </c>
      <c r="B110" t="s">
        <v>319</v>
      </c>
      <c r="C110" s="23">
        <v>-2.1999999999999999E-5</v>
      </c>
      <c r="D110" s="23">
        <v>-1.0000000000000001E-5</v>
      </c>
      <c r="E110" s="23">
        <v>-1.5E-5</v>
      </c>
      <c r="F110" s="23">
        <v>-1.8E-5</v>
      </c>
      <c r="G110" s="23">
        <v>-1.2E-5</v>
      </c>
      <c r="H110" s="23">
        <v>-7.1000000000000005E-5</v>
      </c>
      <c r="I110" s="23">
        <v>-2.1999999999999999E-5</v>
      </c>
      <c r="J110" s="23">
        <v>-1.5E-5</v>
      </c>
      <c r="K110" s="23">
        <v>-6.0000000000000002E-6</v>
      </c>
    </row>
    <row r="111" spans="1:11" ht="13.4" customHeight="1">
      <c r="A111" t="s">
        <v>47</v>
      </c>
      <c r="B111" t="s">
        <v>319</v>
      </c>
      <c r="C111" s="23">
        <v>-4.3100000000000001E-4</v>
      </c>
      <c r="D111" s="23">
        <v>-7.6000000000000004E-5</v>
      </c>
      <c r="E111" s="23">
        <v>-7.2000000000000002E-5</v>
      </c>
      <c r="F111" s="23">
        <v>-3.79E-4</v>
      </c>
      <c r="G111" s="23">
        <v>-3.1700000000000001E-4</v>
      </c>
      <c r="H111" s="23">
        <v>-1.941E-3</v>
      </c>
      <c r="I111" s="23">
        <v>-1.34E-4</v>
      </c>
      <c r="J111" s="23">
        <v>-4.9299999999999995E-4</v>
      </c>
      <c r="K111" s="23">
        <v>-2.3E-5</v>
      </c>
    </row>
    <row r="112" spans="1:11" ht="13.4" customHeight="1">
      <c r="A112" t="s">
        <v>48</v>
      </c>
      <c r="B112" t="s">
        <v>318</v>
      </c>
      <c r="C112" s="23">
        <v>3.1199999999999999E-4</v>
      </c>
      <c r="D112" s="23">
        <v>2.7700000000000001E-4</v>
      </c>
      <c r="E112" s="23">
        <v>2.8600000000000001E-4</v>
      </c>
      <c r="F112" s="23">
        <v>5.1400000000000003E-4</v>
      </c>
      <c r="G112" s="23">
        <v>4.3199999999999998E-4</v>
      </c>
      <c r="H112" s="23">
        <v>1.95E-4</v>
      </c>
      <c r="I112" s="23">
        <v>2.4800000000000001E-4</v>
      </c>
      <c r="J112" s="23">
        <v>9.5000000000000005E-5</v>
      </c>
      <c r="K112" s="23">
        <v>0</v>
      </c>
    </row>
    <row r="113" spans="1:11" ht="13.4" customHeight="1">
      <c r="A113" t="s">
        <v>49</v>
      </c>
      <c r="B113" t="s">
        <v>318</v>
      </c>
      <c r="C113" s="23">
        <v>-1.4E-5</v>
      </c>
      <c r="D113" s="23">
        <v>-7.9999999999999996E-6</v>
      </c>
      <c r="E113" s="23">
        <v>-7.9999999999999996E-6</v>
      </c>
      <c r="F113" s="23">
        <v>-1.2E-5</v>
      </c>
      <c r="G113" s="23">
        <v>-3.4E-5</v>
      </c>
      <c r="H113" s="23">
        <v>-1.7E-5</v>
      </c>
      <c r="I113" s="23">
        <v>-1.83E-4</v>
      </c>
      <c r="J113" s="23">
        <v>0</v>
      </c>
      <c r="K113" s="23">
        <v>0</v>
      </c>
    </row>
    <row r="114" spans="1:11" ht="13.4" customHeight="1">
      <c r="A114" t="s">
        <v>50</v>
      </c>
      <c r="B114" t="s">
        <v>318</v>
      </c>
      <c r="C114" s="23">
        <v>1.9799999999999999E-4</v>
      </c>
      <c r="D114" s="23">
        <v>1.1900000000000001E-4</v>
      </c>
      <c r="E114" s="23">
        <v>4.86E-4</v>
      </c>
      <c r="F114" s="23">
        <v>9.6000000000000002E-5</v>
      </c>
      <c r="G114" s="23">
        <v>1.3899999999999999E-4</v>
      </c>
      <c r="H114" s="23">
        <v>5.1E-5</v>
      </c>
      <c r="I114" s="23">
        <v>5.7399999999999997E-4</v>
      </c>
      <c r="J114" s="23">
        <v>1.1E-4</v>
      </c>
      <c r="K114" s="23">
        <v>1.4E-5</v>
      </c>
    </row>
    <row r="115" spans="1:11" ht="13.4" customHeight="1">
      <c r="A115" t="s">
        <v>51</v>
      </c>
      <c r="B115" t="s">
        <v>318</v>
      </c>
      <c r="C115" s="23">
        <v>3.7800000000000003E-4</v>
      </c>
      <c r="D115" s="23">
        <v>2.7399999999999999E-4</v>
      </c>
      <c r="E115" s="23">
        <v>7.18E-4</v>
      </c>
      <c r="F115" s="23">
        <v>2.7900000000000001E-4</v>
      </c>
      <c r="G115" s="23">
        <v>3.2000000000000003E-4</v>
      </c>
      <c r="H115" s="23">
        <v>8.7000000000000001E-5</v>
      </c>
      <c r="I115" s="23">
        <v>2.1819999999999999E-3</v>
      </c>
      <c r="J115" s="23">
        <v>0</v>
      </c>
      <c r="K115" s="23">
        <v>0</v>
      </c>
    </row>
    <row r="116" spans="1:11" ht="13.4" customHeight="1">
      <c r="A116" t="s">
        <v>52</v>
      </c>
      <c r="B116" t="s">
        <v>318</v>
      </c>
      <c r="C116" s="23">
        <v>1.0000000000000001E-5</v>
      </c>
      <c r="D116" s="23">
        <v>1.2999999999999999E-5</v>
      </c>
      <c r="E116" s="23">
        <v>1.8E-5</v>
      </c>
      <c r="F116" s="23">
        <v>3.9999999999999998E-6</v>
      </c>
      <c r="G116" s="23">
        <v>3.0000000000000001E-6</v>
      </c>
      <c r="H116" s="23">
        <v>3.0000000000000001E-6</v>
      </c>
      <c r="I116" s="23">
        <v>0</v>
      </c>
      <c r="J116" s="23">
        <v>0</v>
      </c>
      <c r="K116" s="23">
        <v>0</v>
      </c>
    </row>
    <row r="117" spans="1:11" ht="13.4" customHeight="1">
      <c r="A117" t="s">
        <v>53</v>
      </c>
      <c r="B117" t="s">
        <v>318</v>
      </c>
      <c r="C117" s="23">
        <v>8.2999999999999998E-5</v>
      </c>
      <c r="D117" s="23">
        <v>1.66E-4</v>
      </c>
      <c r="E117" s="23">
        <v>6.7999999999999999E-5</v>
      </c>
      <c r="F117" s="23">
        <v>2.1999999999999999E-5</v>
      </c>
      <c r="G117" s="23">
        <v>9.3999999999999994E-5</v>
      </c>
      <c r="H117" s="23">
        <v>2.6999999999999999E-5</v>
      </c>
      <c r="I117" s="23">
        <v>2.0000000000000002E-5</v>
      </c>
      <c r="J117" s="23">
        <v>0</v>
      </c>
      <c r="K117" s="23">
        <v>0</v>
      </c>
    </row>
    <row r="118" spans="1:11" ht="13.4" customHeight="1">
      <c r="A118" t="s">
        <v>54</v>
      </c>
      <c r="B118" t="s">
        <v>318</v>
      </c>
      <c r="C118" s="23">
        <v>2.43E-4</v>
      </c>
      <c r="D118" s="23">
        <v>2.61E-4</v>
      </c>
      <c r="E118" s="23">
        <v>2.7700000000000001E-4</v>
      </c>
      <c r="F118" s="23">
        <v>2.2499999999999999E-4</v>
      </c>
      <c r="G118" s="23">
        <v>3.48E-4</v>
      </c>
      <c r="H118" s="23">
        <v>1.47E-4</v>
      </c>
      <c r="I118" s="23">
        <v>3.7300000000000001E-4</v>
      </c>
      <c r="J118" s="23">
        <v>1.4999999999999999E-4</v>
      </c>
      <c r="K118" s="23">
        <v>9.1000000000000003E-5</v>
      </c>
    </row>
    <row r="119" spans="1:11" ht="13.4" customHeight="1">
      <c r="A119" t="s">
        <v>55</v>
      </c>
      <c r="B119" t="s">
        <v>318</v>
      </c>
      <c r="C119" s="23">
        <v>2.0100000000000001E-4</v>
      </c>
      <c r="D119" s="23">
        <v>1.8200000000000001E-4</v>
      </c>
      <c r="E119" s="23">
        <v>2.34E-4</v>
      </c>
      <c r="F119" s="23">
        <v>3.8299999999999999E-4</v>
      </c>
      <c r="G119" s="23">
        <v>7.7999999999999999E-5</v>
      </c>
      <c r="H119" s="23">
        <v>2.0999999999999999E-5</v>
      </c>
      <c r="I119" s="23">
        <v>4.4200000000000001E-4</v>
      </c>
      <c r="J119" s="23">
        <v>0</v>
      </c>
      <c r="K119" s="23">
        <v>6.9999999999999999E-6</v>
      </c>
    </row>
    <row r="120" spans="1:11" ht="13.4" customHeight="1">
      <c r="A120" t="s">
        <v>56</v>
      </c>
      <c r="B120" t="s">
        <v>318</v>
      </c>
      <c r="C120" s="23">
        <v>2.7700000000000001E-4</v>
      </c>
      <c r="D120" s="23">
        <v>3.4699999999999998E-4</v>
      </c>
      <c r="E120" s="23">
        <v>3.1399999999999999E-4</v>
      </c>
      <c r="F120" s="23">
        <v>3.0800000000000001E-4</v>
      </c>
      <c r="G120" s="23">
        <v>2.13E-4</v>
      </c>
      <c r="H120" s="23">
        <v>1.05E-4</v>
      </c>
      <c r="I120" s="23">
        <v>2.5999999999999998E-4</v>
      </c>
      <c r="J120" s="23">
        <v>5.7000000000000003E-5</v>
      </c>
      <c r="K120" s="23">
        <v>1.5999999999999999E-5</v>
      </c>
    </row>
    <row r="121" spans="1:11" ht="13.4" customHeight="1">
      <c r="A121" t="s">
        <v>57</v>
      </c>
      <c r="B121" t="s">
        <v>318</v>
      </c>
      <c r="C121" s="23">
        <v>1.4799999999999999E-4</v>
      </c>
      <c r="D121" s="23">
        <v>1.75E-4</v>
      </c>
      <c r="E121" s="23">
        <v>1.7200000000000001E-4</v>
      </c>
      <c r="F121" s="23">
        <v>1.4899999999999999E-4</v>
      </c>
      <c r="G121" s="23">
        <v>1.01E-4</v>
      </c>
      <c r="H121" s="23">
        <v>9.5000000000000005E-5</v>
      </c>
      <c r="I121" s="23">
        <v>4.8999999999999998E-5</v>
      </c>
      <c r="J121" s="23">
        <v>2.43E-4</v>
      </c>
      <c r="K121" s="23">
        <v>0</v>
      </c>
    </row>
    <row r="122" spans="1:11" ht="13.4" customHeight="1">
      <c r="A122" t="s">
        <v>58</v>
      </c>
      <c r="B122" t="s">
        <v>318</v>
      </c>
      <c r="C122" s="23">
        <v>1.6100000000000001E-4</v>
      </c>
      <c r="D122" s="23">
        <v>1.6000000000000001E-4</v>
      </c>
      <c r="E122" s="23">
        <v>1.63E-4</v>
      </c>
      <c r="F122" s="23">
        <v>1.74E-4</v>
      </c>
      <c r="G122" s="23">
        <v>2.1800000000000001E-4</v>
      </c>
      <c r="H122" s="23">
        <v>1.2E-4</v>
      </c>
      <c r="I122" s="23">
        <v>2.72E-4</v>
      </c>
      <c r="J122" s="23">
        <v>2.3800000000000001E-4</v>
      </c>
      <c r="K122" s="23">
        <v>6.0000000000000002E-5</v>
      </c>
    </row>
    <row r="123" spans="1:11" ht="13.4" customHeight="1">
      <c r="A123" t="s">
        <v>59</v>
      </c>
      <c r="B123" t="s">
        <v>318</v>
      </c>
      <c r="C123" s="23">
        <v>5.0900000000000001E-4</v>
      </c>
      <c r="D123" s="23">
        <v>4.1300000000000001E-4</v>
      </c>
      <c r="E123" s="23">
        <v>4.84E-4</v>
      </c>
      <c r="F123" s="23">
        <v>7.2000000000000002E-5</v>
      </c>
      <c r="G123" s="23">
        <v>3.3530000000000001E-3</v>
      </c>
      <c r="H123" s="23">
        <v>3.0499999999999999E-4</v>
      </c>
      <c r="I123" s="23">
        <v>9.9099999999999991E-4</v>
      </c>
      <c r="J123" s="23">
        <v>0</v>
      </c>
      <c r="K123" s="23">
        <v>2.0999999999999999E-5</v>
      </c>
    </row>
    <row r="124" spans="1:11" ht="13.4" customHeight="1">
      <c r="A124" t="s">
        <v>60</v>
      </c>
      <c r="B124" t="s">
        <v>318</v>
      </c>
      <c r="C124" s="23">
        <v>-8.8999999999999995E-5</v>
      </c>
      <c r="D124" s="23">
        <v>-6.3E-5</v>
      </c>
      <c r="E124" s="23">
        <v>-1.47E-4</v>
      </c>
      <c r="F124" s="23">
        <v>-9.1000000000000003E-5</v>
      </c>
      <c r="G124" s="23">
        <v>-1.8100000000000001E-4</v>
      </c>
      <c r="H124" s="23">
        <v>-4.6999999999999997E-5</v>
      </c>
      <c r="I124" s="23">
        <v>0</v>
      </c>
      <c r="J124" s="23">
        <v>0</v>
      </c>
      <c r="K124" s="23">
        <v>0</v>
      </c>
    </row>
    <row r="125" spans="1:11" ht="13.4" customHeight="1">
      <c r="A125" t="s">
        <v>61</v>
      </c>
      <c r="B125" t="s">
        <v>318</v>
      </c>
      <c r="C125" s="23">
        <v>2.0000000000000002E-5</v>
      </c>
      <c r="D125" s="23">
        <v>1.9000000000000001E-5</v>
      </c>
      <c r="E125" s="23">
        <v>2.9E-5</v>
      </c>
      <c r="F125" s="23">
        <v>3.0000000000000001E-5</v>
      </c>
      <c r="G125" s="23">
        <v>1.2E-5</v>
      </c>
      <c r="H125" s="23">
        <v>6.9999999999999999E-6</v>
      </c>
      <c r="I125" s="23">
        <v>0</v>
      </c>
      <c r="J125" s="23">
        <v>0</v>
      </c>
      <c r="K125" s="23">
        <v>0</v>
      </c>
    </row>
    <row r="126" spans="1:11" ht="13.4" customHeight="1">
      <c r="A126" t="s">
        <v>62</v>
      </c>
      <c r="B126" t="s">
        <v>318</v>
      </c>
      <c r="C126" s="23">
        <v>2.3900000000000001E-4</v>
      </c>
      <c r="D126" s="23">
        <v>1.85E-4</v>
      </c>
      <c r="E126" s="23">
        <v>4.4900000000000002E-4</v>
      </c>
      <c r="F126" s="23">
        <v>1.8699999999999999E-4</v>
      </c>
      <c r="G126" s="23">
        <v>2.23E-4</v>
      </c>
      <c r="H126" s="23">
        <v>1.45E-4</v>
      </c>
      <c r="I126" s="23">
        <v>1.5300000000000001E-4</v>
      </c>
      <c r="J126" s="23">
        <v>1.2400000000000001E-4</v>
      </c>
      <c r="K126" s="23">
        <v>0</v>
      </c>
    </row>
    <row r="127" spans="1:11" ht="13.4" customHeight="1">
      <c r="A127" t="s">
        <v>63</v>
      </c>
      <c r="B127" t="s">
        <v>318</v>
      </c>
      <c r="C127" s="23">
        <v>5.2400000000000005E-4</v>
      </c>
      <c r="D127" s="23">
        <v>3.1E-4</v>
      </c>
      <c r="E127" s="23">
        <v>1.39E-3</v>
      </c>
      <c r="F127" s="23">
        <v>3.9500000000000001E-4</v>
      </c>
      <c r="G127" s="23">
        <v>0</v>
      </c>
      <c r="H127" s="23">
        <v>0</v>
      </c>
      <c r="I127" s="23">
        <v>1.3029999999999999E-3</v>
      </c>
      <c r="J127" s="23">
        <v>0</v>
      </c>
      <c r="K127" s="23">
        <v>0</v>
      </c>
    </row>
    <row r="128" spans="1:11" ht="13.4" customHeight="1">
      <c r="A128" t="s">
        <v>64</v>
      </c>
      <c r="B128" t="s">
        <v>318</v>
      </c>
      <c r="C128" s="23">
        <v>7.2999999999999999E-5</v>
      </c>
      <c r="D128" s="23">
        <v>8.2000000000000001E-5</v>
      </c>
      <c r="E128" s="23">
        <v>1.05E-4</v>
      </c>
      <c r="F128" s="23">
        <v>6.0000000000000002E-5</v>
      </c>
      <c r="G128" s="23">
        <v>5.3000000000000001E-5</v>
      </c>
      <c r="H128" s="23">
        <v>3.8999999999999999E-5</v>
      </c>
      <c r="I128" s="23">
        <v>3.4999999999999997E-5</v>
      </c>
      <c r="J128" s="23">
        <v>7.4999999999999993E-5</v>
      </c>
      <c r="K128" s="23">
        <v>2.6999999999999999E-5</v>
      </c>
    </row>
    <row r="129" spans="1:11" ht="13.4" customHeight="1">
      <c r="A129" t="s">
        <v>65</v>
      </c>
      <c r="B129" t="s">
        <v>318</v>
      </c>
      <c r="C129" s="23">
        <v>9.0000000000000002E-6</v>
      </c>
      <c r="D129" s="23">
        <v>7.9999999999999996E-6</v>
      </c>
      <c r="E129" s="23">
        <v>6.9999999999999999E-6</v>
      </c>
      <c r="F129" s="23">
        <v>3.0000000000000001E-6</v>
      </c>
      <c r="G129" s="23">
        <v>5.1E-5</v>
      </c>
      <c r="H129" s="23">
        <v>6.0000000000000002E-6</v>
      </c>
      <c r="I129" s="23">
        <v>2.3E-5</v>
      </c>
      <c r="J129" s="23">
        <v>0</v>
      </c>
      <c r="K129" s="23">
        <v>9.9999999999999995E-7</v>
      </c>
    </row>
    <row r="130" spans="1:11" ht="13.4" customHeight="1">
      <c r="A130" t="s">
        <v>66</v>
      </c>
      <c r="B130" t="s">
        <v>318</v>
      </c>
      <c r="C130" s="23">
        <v>-4.8000000000000001E-5</v>
      </c>
      <c r="D130" s="23">
        <v>-3.4999999999999997E-5</v>
      </c>
      <c r="E130" s="23">
        <v>-4.8000000000000001E-5</v>
      </c>
      <c r="F130" s="23">
        <v>-5.7000000000000003E-5</v>
      </c>
      <c r="G130" s="23">
        <v>-9.3999999999999994E-5</v>
      </c>
      <c r="H130" s="23">
        <v>-3.8999999999999999E-5</v>
      </c>
      <c r="I130" s="23">
        <v>-2.0799999999999999E-4</v>
      </c>
      <c r="J130" s="23">
        <v>0</v>
      </c>
      <c r="K130" s="23">
        <v>-5.0000000000000004E-6</v>
      </c>
    </row>
    <row r="131" spans="1:11" ht="13.4" customHeight="1">
      <c r="A131" t="s">
        <v>67</v>
      </c>
      <c r="B131" t="s">
        <v>318</v>
      </c>
      <c r="C131" s="23">
        <v>-1.8799999999999999E-4</v>
      </c>
      <c r="D131" s="23">
        <v>-2.1699999999999999E-4</v>
      </c>
      <c r="E131" s="23">
        <v>-1.9699999999999999E-4</v>
      </c>
      <c r="F131" s="23">
        <v>-1.9799999999999999E-4</v>
      </c>
      <c r="G131" s="23">
        <v>-2.1900000000000001E-4</v>
      </c>
      <c r="H131" s="23">
        <v>-1.05E-4</v>
      </c>
      <c r="I131" s="23">
        <v>-1.63E-4</v>
      </c>
      <c r="J131" s="23">
        <v>-1.73E-4</v>
      </c>
      <c r="K131" s="23">
        <v>-7.7000000000000001E-5</v>
      </c>
    </row>
    <row r="132" spans="1:11" ht="13.4" customHeight="1">
      <c r="A132" t="s">
        <v>68</v>
      </c>
      <c r="B132" t="s">
        <v>318</v>
      </c>
      <c r="C132" s="23">
        <v>-4.3999999999999999E-5</v>
      </c>
      <c r="D132" s="23">
        <v>-3.8999999999999999E-5</v>
      </c>
      <c r="E132" s="23">
        <v>-6.7000000000000002E-5</v>
      </c>
      <c r="F132" s="23">
        <v>-3.4E-5</v>
      </c>
      <c r="G132" s="23">
        <v>-1.9000000000000001E-5</v>
      </c>
      <c r="H132" s="23">
        <v>-1.2999999999999999E-5</v>
      </c>
      <c r="I132" s="23">
        <v>-3.5100000000000002E-4</v>
      </c>
      <c r="J132" s="23">
        <v>0</v>
      </c>
      <c r="K132" s="23">
        <v>0</v>
      </c>
    </row>
    <row r="133" spans="1:11" ht="13.4" customHeight="1">
      <c r="A133" t="s">
        <v>69</v>
      </c>
      <c r="B133" t="s">
        <v>318</v>
      </c>
      <c r="C133" s="23">
        <v>9.5000000000000005E-5</v>
      </c>
      <c r="D133" s="23">
        <v>9.2E-5</v>
      </c>
      <c r="E133" s="23">
        <v>1.6200000000000001E-4</v>
      </c>
      <c r="F133" s="23">
        <v>6.0999999999999999E-5</v>
      </c>
      <c r="G133" s="23">
        <v>2.0100000000000001E-4</v>
      </c>
      <c r="H133" s="23">
        <v>2.6999999999999999E-5</v>
      </c>
      <c r="I133" s="23">
        <v>1.7E-5</v>
      </c>
      <c r="J133" s="23">
        <v>0</v>
      </c>
      <c r="K133" s="23">
        <v>0</v>
      </c>
    </row>
    <row r="134" spans="1:11" ht="13.4" customHeight="1">
      <c r="A134" t="s">
        <v>70</v>
      </c>
      <c r="B134" t="s">
        <v>318</v>
      </c>
      <c r="C134" s="23">
        <v>-3.3000000000000003E-5</v>
      </c>
      <c r="D134" s="23">
        <v>-3.6999999999999998E-5</v>
      </c>
      <c r="E134" s="23">
        <v>-5.0000000000000002E-5</v>
      </c>
      <c r="F134" s="23">
        <v>-2.4000000000000001E-5</v>
      </c>
      <c r="G134" s="23">
        <v>-2.6999999999999999E-5</v>
      </c>
      <c r="H134" s="23">
        <v>-1.5999999999999999E-5</v>
      </c>
      <c r="I134" s="23">
        <v>-2.0000000000000002E-5</v>
      </c>
      <c r="J134" s="23">
        <v>-2.3E-5</v>
      </c>
      <c r="K134" s="23">
        <v>-9.0000000000000002E-6</v>
      </c>
    </row>
    <row r="135" spans="1:11" ht="13.4" customHeight="1">
      <c r="A135" t="s">
        <v>71</v>
      </c>
      <c r="B135" t="s">
        <v>318</v>
      </c>
      <c r="C135" s="23">
        <v>-3.6999999999999998E-5</v>
      </c>
      <c r="D135" s="23">
        <v>-2.3E-5</v>
      </c>
      <c r="E135" s="23">
        <v>-5.7000000000000003E-5</v>
      </c>
      <c r="F135" s="23">
        <v>-3.8999999999999999E-5</v>
      </c>
      <c r="G135" s="23">
        <v>-1.1E-5</v>
      </c>
      <c r="H135" s="23">
        <v>-5.0000000000000002E-5</v>
      </c>
      <c r="I135" s="23">
        <v>-9.0000000000000002E-6</v>
      </c>
      <c r="J135" s="23">
        <v>0</v>
      </c>
      <c r="K135" s="23">
        <v>0</v>
      </c>
    </row>
    <row r="136" spans="1:11" ht="13.4" customHeight="1">
      <c r="A136" t="s">
        <v>72</v>
      </c>
      <c r="B136" t="s">
        <v>318</v>
      </c>
      <c r="C136" s="23">
        <v>4.0000000000000002E-4</v>
      </c>
      <c r="D136" s="23">
        <v>4.8899999999999996E-4</v>
      </c>
      <c r="E136" s="23">
        <v>7.3099999999999999E-4</v>
      </c>
      <c r="F136" s="23">
        <v>1.8699999999999999E-4</v>
      </c>
      <c r="G136" s="23">
        <v>1.65E-4</v>
      </c>
      <c r="H136" s="23">
        <v>1.3799999999999999E-4</v>
      </c>
      <c r="I136" s="23">
        <v>2.13E-4</v>
      </c>
      <c r="J136" s="23">
        <v>1.08E-4</v>
      </c>
      <c r="K136" s="23">
        <v>2.1999999999999999E-5</v>
      </c>
    </row>
    <row r="137" spans="1:11" ht="13.4" customHeight="1">
      <c r="A137" t="s">
        <v>73</v>
      </c>
      <c r="B137" t="s">
        <v>318</v>
      </c>
      <c r="C137" s="23">
        <v>-1.5E-5</v>
      </c>
      <c r="D137" s="23">
        <v>-3.8999999999999999E-5</v>
      </c>
      <c r="E137" s="23">
        <v>-3.0000000000000001E-6</v>
      </c>
      <c r="F137" s="23">
        <v>-5.0000000000000004E-6</v>
      </c>
      <c r="G137" s="23">
        <v>-6.9999999999999999E-6</v>
      </c>
      <c r="H137" s="23">
        <v>0</v>
      </c>
      <c r="I137" s="23">
        <v>0</v>
      </c>
      <c r="J137" s="23">
        <v>0</v>
      </c>
      <c r="K137" s="23">
        <v>0</v>
      </c>
    </row>
    <row r="138" spans="1:11" ht="13.4" customHeight="1">
      <c r="A138" t="s">
        <v>74</v>
      </c>
      <c r="B138" t="s">
        <v>318</v>
      </c>
      <c r="C138" s="23">
        <v>2.0599999999999999E-4</v>
      </c>
      <c r="D138" s="23">
        <v>1.44E-4</v>
      </c>
      <c r="E138" s="23">
        <v>1.8599999999999999E-4</v>
      </c>
      <c r="F138" s="23">
        <v>2.8699999999999998E-4</v>
      </c>
      <c r="G138" s="23">
        <v>8.3999999999999995E-5</v>
      </c>
      <c r="H138" s="23">
        <v>3.48E-4</v>
      </c>
      <c r="I138" s="23">
        <v>8.7999999999999998E-5</v>
      </c>
      <c r="J138" s="23">
        <v>2.22E-4</v>
      </c>
      <c r="K138" s="23">
        <v>7.9999999999999996E-6</v>
      </c>
    </row>
    <row r="139" spans="1:11" ht="13.4" customHeight="1">
      <c r="A139" t="s">
        <v>75</v>
      </c>
      <c r="B139" t="s">
        <v>318</v>
      </c>
      <c r="C139" s="23">
        <v>3.21E-4</v>
      </c>
      <c r="D139" s="23">
        <v>4.3100000000000001E-4</v>
      </c>
      <c r="E139" s="23">
        <v>4.8899999999999996E-4</v>
      </c>
      <c r="F139" s="23">
        <v>1.9799999999999999E-4</v>
      </c>
      <c r="G139" s="23">
        <v>2.5300000000000002E-4</v>
      </c>
      <c r="H139" s="23">
        <v>1.03E-4</v>
      </c>
      <c r="I139" s="23">
        <v>4.6999999999999997E-5</v>
      </c>
      <c r="J139" s="23">
        <v>0</v>
      </c>
      <c r="K139" s="23">
        <v>0</v>
      </c>
    </row>
    <row r="140" spans="1:11" ht="13.4" customHeight="1">
      <c r="A140" t="s">
        <v>76</v>
      </c>
      <c r="B140" t="s">
        <v>318</v>
      </c>
      <c r="C140" s="23">
        <v>1.3300000000000001E-4</v>
      </c>
      <c r="D140" s="23">
        <v>1.13E-4</v>
      </c>
      <c r="E140" s="23">
        <v>2.1800000000000001E-4</v>
      </c>
      <c r="F140" s="23">
        <v>1.21E-4</v>
      </c>
      <c r="G140" s="23">
        <v>1.47E-4</v>
      </c>
      <c r="H140" s="23">
        <v>7.7999999999999999E-5</v>
      </c>
      <c r="I140" s="23">
        <v>5.1E-5</v>
      </c>
      <c r="J140" s="23">
        <v>9.0000000000000006E-5</v>
      </c>
      <c r="K140" s="23">
        <v>1.0000000000000001E-5</v>
      </c>
    </row>
    <row r="141" spans="1:11" ht="13.4" customHeight="1">
      <c r="A141" t="s">
        <v>77</v>
      </c>
      <c r="B141" t="s">
        <v>318</v>
      </c>
      <c r="C141" s="23">
        <v>-1.0000000000000001E-5</v>
      </c>
      <c r="D141" s="23">
        <v>-7.9999999999999996E-6</v>
      </c>
      <c r="E141" s="23">
        <v>-1.2999999999999999E-5</v>
      </c>
      <c r="F141" s="23">
        <v>-1.2E-5</v>
      </c>
      <c r="G141" s="23">
        <v>-3.9999999999999998E-6</v>
      </c>
      <c r="H141" s="23">
        <v>-1.2999999999999999E-5</v>
      </c>
      <c r="I141" s="23">
        <v>0</v>
      </c>
      <c r="J141" s="23">
        <v>0</v>
      </c>
      <c r="K141" s="23">
        <v>0</v>
      </c>
    </row>
    <row r="142" spans="1:11" ht="13.4" customHeight="1">
      <c r="A142" t="s">
        <v>78</v>
      </c>
      <c r="B142" t="s">
        <v>318</v>
      </c>
      <c r="C142" s="23">
        <v>8.6000000000000003E-5</v>
      </c>
      <c r="D142" s="23">
        <v>9.1000000000000003E-5</v>
      </c>
      <c r="E142" s="23">
        <v>1.07E-4</v>
      </c>
      <c r="F142" s="23">
        <v>7.7000000000000001E-5</v>
      </c>
      <c r="G142" s="23">
        <v>1.9799999999999999E-4</v>
      </c>
      <c r="H142" s="23">
        <v>3.1999999999999999E-5</v>
      </c>
      <c r="I142" s="23">
        <v>4.5000000000000003E-5</v>
      </c>
      <c r="J142" s="23">
        <v>5.7000000000000003E-5</v>
      </c>
      <c r="K142" s="23">
        <v>2.0999999999999999E-5</v>
      </c>
    </row>
    <row r="143" spans="1:11" ht="13.4" customHeight="1">
      <c r="A143" t="s">
        <v>79</v>
      </c>
      <c r="B143" t="s">
        <v>318</v>
      </c>
      <c r="C143" s="23">
        <v>-3.0000000000000001E-6</v>
      </c>
      <c r="D143" s="23">
        <v>-3.0000000000000001E-6</v>
      </c>
      <c r="E143" s="23">
        <v>-1.9999999999999999E-6</v>
      </c>
      <c r="F143" s="23">
        <v>-9.9999999999999995E-7</v>
      </c>
      <c r="G143" s="23">
        <v>-1.9999999999999999E-6</v>
      </c>
      <c r="H143" s="23">
        <v>-3.9999999999999998E-6</v>
      </c>
      <c r="I143" s="23">
        <v>-1.9999999999999999E-6</v>
      </c>
      <c r="J143" s="23">
        <v>-2.0999999999999999E-5</v>
      </c>
      <c r="K143" s="23">
        <v>0</v>
      </c>
    </row>
    <row r="144" spans="1:11" ht="13.4" customHeight="1">
      <c r="A144" t="s">
        <v>80</v>
      </c>
      <c r="B144" t="s">
        <v>318</v>
      </c>
      <c r="C144" s="23">
        <v>-4.5000000000000003E-5</v>
      </c>
      <c r="D144" s="23">
        <v>-5.0000000000000002E-5</v>
      </c>
      <c r="E144" s="23">
        <v>-3.0000000000000001E-5</v>
      </c>
      <c r="F144" s="23">
        <v>-6.3E-5</v>
      </c>
      <c r="G144" s="23">
        <v>-4.0000000000000003E-5</v>
      </c>
      <c r="H144" s="23">
        <v>-4.3999999999999999E-5</v>
      </c>
      <c r="I144" s="23">
        <v>-6.7000000000000002E-5</v>
      </c>
      <c r="J144" s="23">
        <v>-1.4E-5</v>
      </c>
      <c r="K144" s="23">
        <v>-9.0000000000000002E-6</v>
      </c>
    </row>
    <row r="145" spans="1:11" ht="13.4" customHeight="1">
      <c r="A145" t="s">
        <v>81</v>
      </c>
      <c r="B145" t="s">
        <v>318</v>
      </c>
      <c r="C145" s="23">
        <v>-4.8999999999999998E-5</v>
      </c>
      <c r="D145" s="23">
        <v>-4.6999999999999997E-5</v>
      </c>
      <c r="E145" s="23">
        <v>-6.2000000000000003E-5</v>
      </c>
      <c r="F145" s="23">
        <v>-6.0999999999999999E-5</v>
      </c>
      <c r="G145" s="23">
        <v>-4.0000000000000003E-5</v>
      </c>
      <c r="H145" s="23">
        <v>-2.5999999999999998E-5</v>
      </c>
      <c r="I145" s="23">
        <v>-5.7000000000000003E-5</v>
      </c>
      <c r="J145" s="23">
        <v>-4.3000000000000002E-5</v>
      </c>
      <c r="K145" s="23">
        <v>-3.9999999999999998E-6</v>
      </c>
    </row>
    <row r="146" spans="1:11" ht="13.4" customHeight="1">
      <c r="A146" t="s">
        <v>82</v>
      </c>
      <c r="B146" t="s">
        <v>318</v>
      </c>
      <c r="C146" s="23">
        <v>-5.3000000000000001E-5</v>
      </c>
      <c r="D146" s="23">
        <v>-4.8000000000000001E-5</v>
      </c>
      <c r="E146" s="23">
        <v>-6.2000000000000003E-5</v>
      </c>
      <c r="F146" s="23">
        <v>-6.4999999999999994E-5</v>
      </c>
      <c r="G146" s="23">
        <v>-4.6E-5</v>
      </c>
      <c r="H146" s="23">
        <v>-2.6999999999999999E-5</v>
      </c>
      <c r="I146" s="23">
        <v>-4.5000000000000003E-5</v>
      </c>
      <c r="J146" s="23">
        <v>-2.43E-4</v>
      </c>
      <c r="K146" s="23">
        <v>-1.1E-5</v>
      </c>
    </row>
    <row r="147" spans="1:11" ht="13.4" customHeight="1">
      <c r="A147" t="s">
        <v>83</v>
      </c>
      <c r="B147" t="s">
        <v>318</v>
      </c>
      <c r="C147" s="23">
        <v>-1.5999999999999999E-5</v>
      </c>
      <c r="D147" s="23">
        <v>-2.0999999999999999E-5</v>
      </c>
      <c r="E147" s="23">
        <v>-1.2999999999999999E-5</v>
      </c>
      <c r="F147" s="23">
        <v>-1.2999999999999999E-5</v>
      </c>
      <c r="G147" s="23">
        <v>-2.5000000000000001E-5</v>
      </c>
      <c r="H147" s="23">
        <v>-1.1E-5</v>
      </c>
      <c r="I147" s="23">
        <v>-1.2E-5</v>
      </c>
      <c r="J147" s="23">
        <v>-5.0000000000000004E-6</v>
      </c>
      <c r="K147" s="23">
        <v>-9.9999999999999995E-7</v>
      </c>
    </row>
    <row r="148" spans="1:11" ht="13.4" customHeight="1">
      <c r="A148" t="s">
        <v>84</v>
      </c>
      <c r="B148" t="s">
        <v>318</v>
      </c>
      <c r="C148" s="23">
        <v>-4.2299999999999998E-4</v>
      </c>
      <c r="D148" s="23">
        <v>-1.6000000000000001E-4</v>
      </c>
      <c r="E148" s="23">
        <v>-1.5200000000000001E-4</v>
      </c>
      <c r="F148" s="23">
        <v>-5.5400000000000002E-4</v>
      </c>
      <c r="G148" s="23">
        <v>-2.7900000000000001E-4</v>
      </c>
      <c r="H148" s="23">
        <v>-1.2750000000000001E-3</v>
      </c>
      <c r="I148" s="23">
        <v>-1.116E-3</v>
      </c>
      <c r="J148" s="23">
        <v>-4.0499999999999998E-4</v>
      </c>
      <c r="K148" s="23">
        <v>-7.9999999999999996E-6</v>
      </c>
    </row>
    <row r="149" spans="1:11" ht="13.4" customHeight="1">
      <c r="A149" t="s">
        <v>85</v>
      </c>
      <c r="B149" t="s">
        <v>318</v>
      </c>
      <c r="C149" s="23">
        <v>-1.0000000000000001E-5</v>
      </c>
      <c r="D149" s="23">
        <v>-9.0000000000000002E-6</v>
      </c>
      <c r="E149" s="23">
        <v>-3.9999999999999998E-6</v>
      </c>
      <c r="F149" s="23">
        <v>-1.1E-5</v>
      </c>
      <c r="G149" s="23">
        <v>0</v>
      </c>
      <c r="H149" s="23">
        <v>0</v>
      </c>
      <c r="I149" s="23">
        <v>0</v>
      </c>
      <c r="J149" s="23">
        <v>-3.5599999999999998E-4</v>
      </c>
      <c r="K149" s="23">
        <v>0</v>
      </c>
    </row>
    <row r="150" spans="1:11" ht="13.4" customHeight="1">
      <c r="A150" t="s">
        <v>86</v>
      </c>
      <c r="B150" t="s">
        <v>318</v>
      </c>
      <c r="C150" s="23">
        <v>-2.0100000000000001E-4</v>
      </c>
      <c r="D150" s="23">
        <v>-1.5899999999999999E-4</v>
      </c>
      <c r="E150" s="23">
        <v>-2.1100000000000001E-4</v>
      </c>
      <c r="F150" s="23">
        <v>-2.8499999999999999E-4</v>
      </c>
      <c r="G150" s="23">
        <v>-2.43E-4</v>
      </c>
      <c r="H150" s="23">
        <v>-1.6699999999999999E-4</v>
      </c>
      <c r="I150" s="23">
        <v>-2.5000000000000001E-4</v>
      </c>
      <c r="J150" s="23">
        <v>-2.8699999999999998E-4</v>
      </c>
      <c r="K150" s="23">
        <v>-2.5000000000000001E-5</v>
      </c>
    </row>
    <row r="151" spans="1:11" ht="13.4" customHeight="1">
      <c r="A151" t="s">
        <v>87</v>
      </c>
      <c r="B151" t="s">
        <v>318</v>
      </c>
      <c r="C151" s="23">
        <v>-9.9999999999999995E-7</v>
      </c>
      <c r="D151" s="23">
        <v>-9.9999999999999995E-7</v>
      </c>
      <c r="E151" s="23">
        <v>-1.9999999999999999E-6</v>
      </c>
      <c r="F151" s="23">
        <v>-1.9999999999999999E-6</v>
      </c>
      <c r="G151" s="23">
        <v>-3.0000000000000001E-6</v>
      </c>
      <c r="H151" s="23">
        <v>-9.9999999999999995E-7</v>
      </c>
      <c r="I151" s="23">
        <v>0</v>
      </c>
      <c r="J151" s="23">
        <v>0</v>
      </c>
      <c r="K151" s="23">
        <v>0</v>
      </c>
    </row>
    <row r="152" spans="1:11" ht="13.4" customHeight="1">
      <c r="A152" t="s">
        <v>88</v>
      </c>
      <c r="B152" t="s">
        <v>318</v>
      </c>
      <c r="C152" s="23">
        <v>-1.6100000000000001E-4</v>
      </c>
      <c r="D152" s="23">
        <v>-1.3899999999999999E-4</v>
      </c>
      <c r="E152" s="23">
        <v>-2.0599999999999999E-4</v>
      </c>
      <c r="F152" s="23">
        <v>-1.8200000000000001E-4</v>
      </c>
      <c r="G152" s="23">
        <v>-1.11E-4</v>
      </c>
      <c r="H152" s="23">
        <v>-1.7000000000000001E-4</v>
      </c>
      <c r="I152" s="23">
        <v>-8.2999999999999998E-5</v>
      </c>
      <c r="J152" s="23">
        <v>0</v>
      </c>
      <c r="K152" s="23">
        <v>-1.5E-5</v>
      </c>
    </row>
    <row r="153" spans="1:11" ht="13.4" customHeight="1">
      <c r="A153" t="s">
        <v>89</v>
      </c>
      <c r="B153" t="s">
        <v>318</v>
      </c>
      <c r="C153" s="23">
        <v>2.647E-3</v>
      </c>
      <c r="D153" s="23">
        <v>1.286E-3</v>
      </c>
      <c r="E153" s="23">
        <v>5.7109999999999999E-3</v>
      </c>
      <c r="F153" s="23">
        <v>3.0149999999999999E-3</v>
      </c>
      <c r="G153" s="23">
        <v>2.3040000000000001E-3</v>
      </c>
      <c r="H153" s="23">
        <v>1.0610000000000001E-3</v>
      </c>
      <c r="I153" s="23">
        <v>5.6700000000000001E-4</v>
      </c>
      <c r="J153" s="23">
        <v>1.433E-3</v>
      </c>
      <c r="K153" s="23">
        <v>8.5000000000000006E-5</v>
      </c>
    </row>
    <row r="154" spans="1:11" ht="13.4" customHeight="1">
      <c r="A154" t="s">
        <v>90</v>
      </c>
      <c r="B154" t="s">
        <v>318</v>
      </c>
      <c r="C154" s="23">
        <v>-1.35E-4</v>
      </c>
      <c r="D154" s="23">
        <v>-9.6000000000000002E-5</v>
      </c>
      <c r="E154" s="23">
        <v>-5.1E-5</v>
      </c>
      <c r="F154" s="23">
        <v>-9.2999999999999997E-5</v>
      </c>
      <c r="G154" s="23">
        <v>-5.6800000000000004E-4</v>
      </c>
      <c r="H154" s="23">
        <v>-2.2900000000000001E-4</v>
      </c>
      <c r="I154" s="23">
        <v>-2.05E-4</v>
      </c>
      <c r="J154" s="23">
        <v>-3.77E-4</v>
      </c>
      <c r="K154" s="23">
        <v>-4.3999999999999999E-5</v>
      </c>
    </row>
    <row r="155" spans="1:11" ht="13.4" customHeight="1">
      <c r="A155" t="s">
        <v>91</v>
      </c>
      <c r="B155" t="s">
        <v>318</v>
      </c>
      <c r="C155" s="23">
        <v>-4.6999999999999997E-5</v>
      </c>
      <c r="D155" s="23">
        <v>-5.7000000000000003E-5</v>
      </c>
      <c r="E155" s="23">
        <v>-5.1E-5</v>
      </c>
      <c r="F155" s="23">
        <v>-4.5000000000000003E-5</v>
      </c>
      <c r="G155" s="23">
        <v>-2.6999999999999999E-5</v>
      </c>
      <c r="H155" s="23">
        <v>-4.1999999999999998E-5</v>
      </c>
      <c r="I155" s="23">
        <v>0</v>
      </c>
      <c r="J155" s="23">
        <v>0</v>
      </c>
      <c r="K155" s="23">
        <v>0</v>
      </c>
    </row>
    <row r="156" spans="1:11" ht="13.4" customHeight="1">
      <c r="A156" t="s">
        <v>92</v>
      </c>
      <c r="B156" t="s">
        <v>318</v>
      </c>
      <c r="C156" s="23">
        <v>-4.8999999999999998E-5</v>
      </c>
      <c r="D156" s="23">
        <v>-3.6000000000000001E-5</v>
      </c>
      <c r="E156" s="23">
        <v>-4.0000000000000003E-5</v>
      </c>
      <c r="F156" s="23">
        <v>-9.7E-5</v>
      </c>
      <c r="G156" s="23">
        <v>-3.4E-5</v>
      </c>
      <c r="H156" s="23">
        <v>-2.0999999999999999E-5</v>
      </c>
      <c r="I156" s="23">
        <v>-5.0000000000000004E-6</v>
      </c>
      <c r="J156" s="23">
        <v>-2.5099999999999998E-4</v>
      </c>
      <c r="K156" s="23">
        <v>-5.1999999999999997E-5</v>
      </c>
    </row>
    <row r="157" spans="1:11" ht="13.4" customHeight="1">
      <c r="A157" t="s">
        <v>93</v>
      </c>
      <c r="B157" t="s">
        <v>318</v>
      </c>
      <c r="C157" s="23">
        <v>9.0200000000000002E-4</v>
      </c>
      <c r="D157" s="23">
        <v>1.4859999999999999E-3</v>
      </c>
      <c r="E157" s="23">
        <v>8.0999999999999996E-4</v>
      </c>
      <c r="F157" s="23">
        <v>5.4900000000000001E-4</v>
      </c>
      <c r="G157" s="23">
        <v>9.9200000000000004E-4</v>
      </c>
      <c r="H157" s="23">
        <v>3.3399999999999999E-4</v>
      </c>
      <c r="I157" s="23">
        <v>1.5699999999999999E-4</v>
      </c>
      <c r="J157" s="23">
        <v>3.3399999999999999E-4</v>
      </c>
      <c r="K157" s="23">
        <v>9.4899999999999997E-4</v>
      </c>
    </row>
    <row r="158" spans="1:11" ht="13.4" customHeight="1">
      <c r="A158" t="s">
        <v>94</v>
      </c>
      <c r="B158" t="s">
        <v>318</v>
      </c>
      <c r="C158" s="23">
        <v>-1.18E-4</v>
      </c>
      <c r="D158" s="23">
        <v>-1.44E-4</v>
      </c>
      <c r="E158" s="23">
        <v>-1.4899999999999999E-4</v>
      </c>
      <c r="F158" s="23">
        <v>-1E-4</v>
      </c>
      <c r="G158" s="23">
        <v>-8.6000000000000003E-5</v>
      </c>
      <c r="H158" s="23">
        <v>-6.0999999999999999E-5</v>
      </c>
      <c r="I158" s="23">
        <v>-2.5999999999999998E-5</v>
      </c>
      <c r="J158" s="23">
        <v>-2.33E-4</v>
      </c>
      <c r="K158" s="23">
        <v>-7.9999999999999996E-6</v>
      </c>
    </row>
    <row r="159" spans="1:11" ht="13.4" customHeight="1">
      <c r="A159" t="s">
        <v>95</v>
      </c>
      <c r="B159" t="s">
        <v>318</v>
      </c>
      <c r="C159" s="23">
        <v>1.18E-4</v>
      </c>
      <c r="D159" s="23">
        <v>1.63E-4</v>
      </c>
      <c r="E159" s="23">
        <v>9.2999999999999997E-5</v>
      </c>
      <c r="F159" s="23">
        <v>6.3E-5</v>
      </c>
      <c r="G159" s="23">
        <v>3.8000000000000002E-4</v>
      </c>
      <c r="H159" s="23">
        <v>6.9999999999999994E-5</v>
      </c>
      <c r="I159" s="23">
        <v>0</v>
      </c>
      <c r="J159" s="23">
        <v>0</v>
      </c>
      <c r="K159" s="23">
        <v>1.2999999999999999E-5</v>
      </c>
    </row>
    <row r="160" spans="1:11" ht="13.4" customHeight="1">
      <c r="A160" t="s">
        <v>96</v>
      </c>
      <c r="B160" t="s">
        <v>318</v>
      </c>
      <c r="C160" s="23">
        <v>-2.9799999999999998E-4</v>
      </c>
      <c r="D160" s="23">
        <v>-2.9E-4</v>
      </c>
      <c r="E160" s="23">
        <v>-2.42E-4</v>
      </c>
      <c r="F160" s="23">
        <v>-3.48E-4</v>
      </c>
      <c r="G160" s="23">
        <v>-2.22E-4</v>
      </c>
      <c r="H160" s="23">
        <v>-4.3199999999999998E-4</v>
      </c>
      <c r="I160" s="23">
        <v>-1.5300000000000001E-4</v>
      </c>
      <c r="J160" s="23">
        <v>-1.4899999999999999E-4</v>
      </c>
      <c r="K160" s="23">
        <v>-1.4E-5</v>
      </c>
    </row>
    <row r="161" spans="1:11" ht="13.4" customHeight="1">
      <c r="A161" t="s">
        <v>97</v>
      </c>
      <c r="B161" t="s">
        <v>318</v>
      </c>
      <c r="C161" s="23">
        <v>1.6000000000000001E-4</v>
      </c>
      <c r="D161" s="23">
        <v>1.35E-4</v>
      </c>
      <c r="E161" s="23">
        <v>2.2499999999999999E-4</v>
      </c>
      <c r="F161" s="23">
        <v>1.8599999999999999E-4</v>
      </c>
      <c r="G161" s="23">
        <v>1.47E-4</v>
      </c>
      <c r="H161" s="23">
        <v>1.08E-4</v>
      </c>
      <c r="I161" s="23">
        <v>9.8999999999999994E-5</v>
      </c>
      <c r="J161" s="23">
        <v>1.26E-4</v>
      </c>
      <c r="K161" s="23">
        <v>2.3E-5</v>
      </c>
    </row>
    <row r="162" spans="1:11" ht="13.4" customHeight="1">
      <c r="A162" t="s">
        <v>98</v>
      </c>
      <c r="B162" t="s">
        <v>318</v>
      </c>
      <c r="C162" s="23">
        <v>1.884E-3</v>
      </c>
      <c r="D162" s="23">
        <v>1.351E-3</v>
      </c>
      <c r="E162" s="23">
        <v>2.764E-3</v>
      </c>
      <c r="F162" s="23">
        <v>1.4829999999999999E-3</v>
      </c>
      <c r="G162" s="23">
        <v>1.588E-3</v>
      </c>
      <c r="H162" s="23">
        <v>2.2720000000000001E-3</v>
      </c>
      <c r="I162" s="23">
        <v>9.5399999999999999E-4</v>
      </c>
      <c r="J162" s="23">
        <v>0</v>
      </c>
      <c r="K162" s="23">
        <v>3.7009999999999999E-3</v>
      </c>
    </row>
    <row r="163" spans="1:11" ht="13.4" customHeight="1">
      <c r="A163" t="s">
        <v>99</v>
      </c>
      <c r="B163" t="s">
        <v>317</v>
      </c>
      <c r="C163" s="23">
        <v>3.4E-5</v>
      </c>
      <c r="D163" s="23">
        <v>2.3E-5</v>
      </c>
      <c r="E163" s="23">
        <v>3.1999999999999999E-5</v>
      </c>
      <c r="F163" s="23">
        <v>5.3999999999999998E-5</v>
      </c>
      <c r="G163" s="23">
        <v>3.4E-5</v>
      </c>
      <c r="H163" s="23">
        <v>3.0000000000000001E-5</v>
      </c>
      <c r="I163" s="23">
        <v>9.5000000000000005E-5</v>
      </c>
      <c r="J163" s="23">
        <v>5.0000000000000002E-5</v>
      </c>
      <c r="K163" s="23">
        <v>1.2E-5</v>
      </c>
    </row>
    <row r="164" spans="1:11" ht="13.4" customHeight="1">
      <c r="A164" t="s">
        <v>100</v>
      </c>
      <c r="B164" t="s">
        <v>317</v>
      </c>
      <c r="C164" s="23">
        <v>-1.9999999999999999E-6</v>
      </c>
      <c r="D164" s="23">
        <v>-1.9999999999999999E-6</v>
      </c>
      <c r="E164" s="23">
        <v>-1.9999999999999999E-6</v>
      </c>
      <c r="F164" s="23">
        <v>-1.9999999999999999E-6</v>
      </c>
      <c r="G164" s="23">
        <v>-3.0000000000000001E-6</v>
      </c>
      <c r="H164" s="23">
        <v>-9.9999999999999995E-7</v>
      </c>
      <c r="I164" s="23">
        <v>-1.9999999999999999E-6</v>
      </c>
      <c r="J164" s="23">
        <v>-1.9999999999999999E-6</v>
      </c>
      <c r="K164" s="23">
        <v>-1.9999999999999999E-6</v>
      </c>
    </row>
    <row r="165" spans="1:11" ht="13.4" customHeight="1">
      <c r="A165" t="s">
        <v>101</v>
      </c>
      <c r="B165" t="s">
        <v>317</v>
      </c>
      <c r="C165" s="23">
        <v>-9.9999999999999995E-7</v>
      </c>
      <c r="D165" s="23">
        <v>-9.9999999999999995E-7</v>
      </c>
      <c r="E165" s="23">
        <v>-1.9999999999999999E-6</v>
      </c>
      <c r="F165" s="23">
        <v>-9.9999999999999995E-7</v>
      </c>
      <c r="G165" s="23">
        <v>-9.9999999999999995E-7</v>
      </c>
      <c r="H165" s="23">
        <v>-1.9999999999999999E-6</v>
      </c>
      <c r="I165" s="23">
        <v>-9.9999999999999995E-7</v>
      </c>
      <c r="J165" s="23">
        <v>-9.9999999999999995E-7</v>
      </c>
      <c r="K165" s="23">
        <v>-9.9999999999999995E-7</v>
      </c>
    </row>
    <row r="166" spans="1:11" ht="13.4" customHeight="1">
      <c r="A166" t="s">
        <v>102</v>
      </c>
      <c r="B166" t="s">
        <v>317</v>
      </c>
      <c r="C166" s="23">
        <v>2.22E-4</v>
      </c>
      <c r="D166" s="23">
        <v>1.9699999999999999E-4</v>
      </c>
      <c r="E166" s="23">
        <v>2.4600000000000002E-4</v>
      </c>
      <c r="F166" s="23">
        <v>2.24E-4</v>
      </c>
      <c r="G166" s="23">
        <v>3.4000000000000002E-4</v>
      </c>
      <c r="H166" s="23">
        <v>1.94E-4</v>
      </c>
      <c r="I166" s="23">
        <v>2.2599999999999999E-4</v>
      </c>
      <c r="J166" s="23">
        <v>6.2000000000000003E-5</v>
      </c>
      <c r="K166" s="23">
        <v>2.9399999999999999E-4</v>
      </c>
    </row>
    <row r="167" spans="1:11" ht="13.4" customHeight="1">
      <c r="A167" t="s">
        <v>103</v>
      </c>
      <c r="B167" t="s">
        <v>317</v>
      </c>
      <c r="C167" s="23">
        <v>3.3000000000000003E-5</v>
      </c>
      <c r="D167" s="23">
        <v>3.1000000000000001E-5</v>
      </c>
      <c r="E167" s="23">
        <v>3.4E-5</v>
      </c>
      <c r="F167" s="23">
        <v>3.8999999999999999E-5</v>
      </c>
      <c r="G167" s="23">
        <v>5.3999999999999998E-5</v>
      </c>
      <c r="H167" s="23">
        <v>2.3E-5</v>
      </c>
      <c r="I167" s="23">
        <v>2.1999999999999999E-5</v>
      </c>
      <c r="J167" s="23">
        <v>1.8E-5</v>
      </c>
      <c r="K167" s="23">
        <v>1.9000000000000001E-5</v>
      </c>
    </row>
    <row r="168" spans="1:11" ht="13.4" customHeight="1">
      <c r="A168" t="s">
        <v>104</v>
      </c>
      <c r="B168" t="s">
        <v>316</v>
      </c>
      <c r="C168" s="23">
        <v>-5.1999999999999995E-4</v>
      </c>
      <c r="D168" s="23">
        <v>-6.02E-4</v>
      </c>
      <c r="E168" s="23">
        <v>-6.2200000000000005E-4</v>
      </c>
      <c r="F168" s="23">
        <v>-4.66E-4</v>
      </c>
      <c r="G168" s="23">
        <v>-4.2900000000000002E-4</v>
      </c>
      <c r="H168" s="23">
        <v>-2.92E-4</v>
      </c>
      <c r="I168" s="23">
        <v>-5.5500000000000005E-4</v>
      </c>
      <c r="J168" s="23">
        <v>-2.6899999999999998E-4</v>
      </c>
      <c r="K168" s="23">
        <v>-6.0899999999999995E-4</v>
      </c>
    </row>
    <row r="169" spans="1:11" ht="13.4" customHeight="1">
      <c r="A169" t="s">
        <v>105</v>
      </c>
      <c r="B169" t="s">
        <v>316</v>
      </c>
      <c r="C169" s="23">
        <v>-3.5599999999999998E-4</v>
      </c>
      <c r="D169" s="23">
        <v>-3.9800000000000002E-4</v>
      </c>
      <c r="E169" s="23">
        <v>-4.0499999999999998E-4</v>
      </c>
      <c r="F169" s="23">
        <v>-3.4299999999999999E-4</v>
      </c>
      <c r="G169" s="23">
        <v>-3.4600000000000001E-4</v>
      </c>
      <c r="H169" s="23">
        <v>-1.9699999999999999E-4</v>
      </c>
      <c r="I169" s="23">
        <v>-2.5099999999999998E-4</v>
      </c>
      <c r="J169" s="23">
        <v>-2.7900000000000001E-4</v>
      </c>
      <c r="K169" s="23">
        <v>-5.6400000000000005E-4</v>
      </c>
    </row>
    <row r="170" spans="1:11" ht="13.4" customHeight="1">
      <c r="A170" t="s">
        <v>106</v>
      </c>
      <c r="B170" t="s">
        <v>316</v>
      </c>
      <c r="C170" s="23">
        <v>-1.0859999999999999E-3</v>
      </c>
      <c r="D170" s="23">
        <v>-1.07E-3</v>
      </c>
      <c r="E170" s="23">
        <v>-1.1039999999999999E-3</v>
      </c>
      <c r="F170" s="23">
        <v>-1.142E-3</v>
      </c>
      <c r="G170" s="23">
        <v>-1.029E-3</v>
      </c>
      <c r="H170" s="23">
        <v>-1.165E-3</v>
      </c>
      <c r="I170" s="23">
        <v>-7.5699999999999997E-4</v>
      </c>
      <c r="J170" s="23">
        <v>-1.0859999999999999E-3</v>
      </c>
      <c r="K170" s="23">
        <v>-4.2900000000000002E-4</v>
      </c>
    </row>
    <row r="171" spans="1:11" ht="13.4" customHeight="1">
      <c r="A171" t="s">
        <v>107</v>
      </c>
      <c r="B171" t="s">
        <v>316</v>
      </c>
      <c r="C171" s="23">
        <v>-1.26E-4</v>
      </c>
      <c r="D171" s="23">
        <v>-1.25E-4</v>
      </c>
      <c r="E171" s="23">
        <v>-1.35E-4</v>
      </c>
      <c r="F171" s="23">
        <v>-1.3300000000000001E-4</v>
      </c>
      <c r="G171" s="23">
        <v>-1.3899999999999999E-4</v>
      </c>
      <c r="H171" s="23">
        <v>-9.5000000000000005E-5</v>
      </c>
      <c r="I171" s="23">
        <v>-1.34E-4</v>
      </c>
      <c r="J171" s="23">
        <v>-1.37E-4</v>
      </c>
      <c r="K171" s="23">
        <v>-1.46E-4</v>
      </c>
    </row>
    <row r="172" spans="1:11" ht="13.4" customHeight="1">
      <c r="A172" t="s">
        <v>108</v>
      </c>
      <c r="B172" t="s">
        <v>315</v>
      </c>
      <c r="C172" s="23">
        <v>5.5800000000000001E-4</v>
      </c>
      <c r="D172" s="23">
        <v>5.5699999999999999E-4</v>
      </c>
      <c r="E172" s="23">
        <v>6.3199999999999997E-4</v>
      </c>
      <c r="F172" s="23">
        <v>5.5199999999999997E-4</v>
      </c>
      <c r="G172" s="23">
        <v>6.4199999999999999E-4</v>
      </c>
      <c r="H172" s="23">
        <v>4.37E-4</v>
      </c>
      <c r="I172" s="23">
        <v>6.4099999999999997E-4</v>
      </c>
      <c r="J172" s="23">
        <v>4.9200000000000003E-4</v>
      </c>
      <c r="K172" s="23">
        <v>4.0200000000000001E-4</v>
      </c>
    </row>
    <row r="173" spans="1:11" ht="13.4" customHeight="1">
      <c r="A173" t="s">
        <v>109</v>
      </c>
      <c r="B173" t="s">
        <v>314</v>
      </c>
      <c r="C173" s="23">
        <v>-1.2199999999999999E-3</v>
      </c>
      <c r="D173" s="23">
        <v>-1.2849999999999999E-3</v>
      </c>
      <c r="E173" s="23">
        <v>-1.3680000000000001E-3</v>
      </c>
      <c r="F173" s="23">
        <v>-1.1980000000000001E-3</v>
      </c>
      <c r="G173" s="23">
        <v>-1.4109999999999999E-3</v>
      </c>
      <c r="H173" s="23">
        <v>-8.3500000000000002E-4</v>
      </c>
      <c r="I173" s="23">
        <v>-1.341E-3</v>
      </c>
      <c r="J173" s="23">
        <v>-9.68E-4</v>
      </c>
      <c r="K173" s="23">
        <v>-1.0480000000000001E-3</v>
      </c>
    </row>
    <row r="174" spans="1:11" ht="13.4" customHeight="1">
      <c r="A174" t="s">
        <v>110</v>
      </c>
      <c r="B174" t="s">
        <v>313</v>
      </c>
      <c r="C174" s="23">
        <v>1.1360000000000001E-3</v>
      </c>
      <c r="D174" s="23">
        <v>1.1919999999999999E-3</v>
      </c>
      <c r="E174" s="23">
        <v>8.8099999999999995E-4</v>
      </c>
      <c r="F174" s="23">
        <v>1.457E-3</v>
      </c>
      <c r="G174" s="23">
        <v>1.3309999999999999E-3</v>
      </c>
      <c r="H174" s="23">
        <v>8.0800000000000002E-4</v>
      </c>
      <c r="I174" s="23">
        <v>1.7160000000000001E-3</v>
      </c>
      <c r="J174" s="23">
        <v>2.66E-3</v>
      </c>
      <c r="K174" s="23">
        <v>7.0899999999999999E-4</v>
      </c>
    </row>
    <row r="175" spans="1:11" ht="13.4" customHeight="1">
      <c r="A175" t="s">
        <v>111</v>
      </c>
      <c r="B175" t="s">
        <v>313</v>
      </c>
      <c r="C175" s="23">
        <v>2.049E-3</v>
      </c>
      <c r="D175" s="23">
        <v>2.2850000000000001E-3</v>
      </c>
      <c r="E175" s="23">
        <v>1.915E-3</v>
      </c>
      <c r="F175" s="23">
        <v>2.222E-3</v>
      </c>
      <c r="G175" s="23">
        <v>2.4109999999999999E-3</v>
      </c>
      <c r="H175" s="23">
        <v>1.438E-3</v>
      </c>
      <c r="I175" s="23">
        <v>2.0720000000000001E-3</v>
      </c>
      <c r="J175" s="23">
        <v>1.9550000000000001E-3</v>
      </c>
      <c r="K175" s="23">
        <v>1.8400000000000001E-3</v>
      </c>
    </row>
    <row r="176" spans="1:11" ht="13.4" customHeight="1">
      <c r="A176" t="s">
        <v>112</v>
      </c>
      <c r="B176" t="s">
        <v>312</v>
      </c>
      <c r="C176" s="23">
        <v>9.2E-5</v>
      </c>
      <c r="D176" s="23">
        <v>8.8999999999999995E-5</v>
      </c>
      <c r="E176" s="23">
        <v>9.6000000000000002E-5</v>
      </c>
      <c r="F176" s="23">
        <v>1.02E-4</v>
      </c>
      <c r="G176" s="23">
        <v>1.0900000000000001E-4</v>
      </c>
      <c r="H176" s="23">
        <v>7.8999999999999996E-5</v>
      </c>
      <c r="I176" s="23">
        <v>1.12E-4</v>
      </c>
      <c r="J176" s="23">
        <v>6.7999999999999999E-5</v>
      </c>
      <c r="K176" s="23">
        <v>5.1999999999999997E-5</v>
      </c>
    </row>
    <row r="177" spans="1:11" ht="13.4" customHeight="1">
      <c r="A177" t="s">
        <v>113</v>
      </c>
      <c r="B177" t="s">
        <v>312</v>
      </c>
      <c r="C177" s="23">
        <v>-1.25E-4</v>
      </c>
      <c r="D177" s="23">
        <v>-1.27E-4</v>
      </c>
      <c r="E177" s="23">
        <v>-9.6000000000000002E-5</v>
      </c>
      <c r="F177" s="23">
        <v>-1.35E-4</v>
      </c>
      <c r="G177" s="23">
        <v>-3.6999999999999998E-5</v>
      </c>
      <c r="H177" s="23">
        <v>-2.1699999999999999E-4</v>
      </c>
      <c r="I177" s="23">
        <v>-2.8E-5</v>
      </c>
      <c r="J177" s="23">
        <v>-3.1000000000000001E-5</v>
      </c>
      <c r="K177" s="23">
        <v>-2.1999999999999999E-5</v>
      </c>
    </row>
    <row r="178" spans="1:11" ht="13.4" customHeight="1">
      <c r="A178" t="s">
        <v>114</v>
      </c>
      <c r="B178" t="s">
        <v>312</v>
      </c>
      <c r="C178" s="23">
        <v>-1.7E-5</v>
      </c>
      <c r="D178" s="23">
        <v>-1.5E-5</v>
      </c>
      <c r="E178" s="23">
        <v>-1.2E-5</v>
      </c>
      <c r="F178" s="23">
        <v>-2.0000000000000002E-5</v>
      </c>
      <c r="G178" s="23">
        <v>-2.4000000000000001E-5</v>
      </c>
      <c r="H178" s="23">
        <v>-1.8E-5</v>
      </c>
      <c r="I178" s="23">
        <v>-5.5000000000000002E-5</v>
      </c>
      <c r="J178" s="23">
        <v>-3.4999999999999997E-5</v>
      </c>
      <c r="K178" s="23">
        <v>-1.9999999999999999E-6</v>
      </c>
    </row>
    <row r="179" spans="1:11" ht="13.4" customHeight="1">
      <c r="A179" t="s">
        <v>115</v>
      </c>
      <c r="B179" t="s">
        <v>312</v>
      </c>
      <c r="C179" s="23">
        <v>5.6300000000000002E-4</v>
      </c>
      <c r="D179" s="23">
        <v>7.1000000000000002E-4</v>
      </c>
      <c r="E179" s="23">
        <v>4.2299999999999998E-4</v>
      </c>
      <c r="F179" s="23">
        <v>6.6200000000000005E-4</v>
      </c>
      <c r="G179" s="23">
        <v>4.4099999999999999E-4</v>
      </c>
      <c r="H179" s="23">
        <v>4.4900000000000002E-4</v>
      </c>
      <c r="I179" s="23">
        <v>2.3599999999999999E-4</v>
      </c>
      <c r="J179" s="23">
        <v>8.9499999999999996E-4</v>
      </c>
      <c r="K179" s="23">
        <v>1.75E-4</v>
      </c>
    </row>
    <row r="180" spans="1:11" ht="13.4" customHeight="1">
      <c r="A180" t="s">
        <v>116</v>
      </c>
      <c r="B180" t="s">
        <v>312</v>
      </c>
      <c r="C180" s="23">
        <v>-9.0000000000000006E-5</v>
      </c>
      <c r="D180" s="23">
        <v>-9.7999999999999997E-5</v>
      </c>
      <c r="E180" s="23">
        <v>-1.17E-4</v>
      </c>
      <c r="F180" s="23">
        <v>-8.1000000000000004E-5</v>
      </c>
      <c r="G180" s="23">
        <v>-7.7000000000000001E-5</v>
      </c>
      <c r="H180" s="23">
        <v>-5.1999999999999997E-5</v>
      </c>
      <c r="I180" s="23">
        <v>-9.1000000000000003E-5</v>
      </c>
      <c r="J180" s="23">
        <v>-3.8999999999999999E-5</v>
      </c>
      <c r="K180" s="23">
        <v>-5.5000000000000002E-5</v>
      </c>
    </row>
    <row r="181" spans="1:11" ht="13.4" customHeight="1">
      <c r="A181" t="s">
        <v>117</v>
      </c>
      <c r="B181" t="s">
        <v>312</v>
      </c>
      <c r="C181" s="23">
        <v>1.5699999999999999E-4</v>
      </c>
      <c r="D181" s="23">
        <v>1.76E-4</v>
      </c>
      <c r="E181" s="23">
        <v>1.6799999999999999E-4</v>
      </c>
      <c r="F181" s="23">
        <v>1.7200000000000001E-4</v>
      </c>
      <c r="G181" s="23">
        <v>1.17E-4</v>
      </c>
      <c r="H181" s="23">
        <v>1.16E-4</v>
      </c>
      <c r="I181" s="23">
        <v>9.2999999999999997E-5</v>
      </c>
      <c r="J181" s="23">
        <v>1.26E-4</v>
      </c>
      <c r="K181" s="23">
        <v>6.0000000000000002E-5</v>
      </c>
    </row>
    <row r="182" spans="1:11" ht="13.4" customHeight="1">
      <c r="A182" t="s">
        <v>118</v>
      </c>
      <c r="B182" t="s">
        <v>311</v>
      </c>
      <c r="C182" s="23">
        <v>1.76E-4</v>
      </c>
      <c r="D182" s="23">
        <v>2.8600000000000001E-4</v>
      </c>
      <c r="E182" s="23">
        <v>1.8900000000000001E-4</v>
      </c>
      <c r="F182" s="23">
        <v>8.3999999999999995E-5</v>
      </c>
      <c r="G182" s="23">
        <v>9.1000000000000003E-5</v>
      </c>
      <c r="H182" s="23">
        <v>5.1999999999999997E-5</v>
      </c>
      <c r="I182" s="23">
        <v>2.41E-4</v>
      </c>
      <c r="J182" s="23">
        <v>1.9000000000000001E-5</v>
      </c>
      <c r="K182" s="23">
        <v>3.19E-4</v>
      </c>
    </row>
    <row r="183" spans="1:11" ht="13.4" customHeight="1">
      <c r="A183" t="s">
        <v>119</v>
      </c>
      <c r="B183" t="s">
        <v>311</v>
      </c>
      <c r="C183" s="23">
        <v>-1.2999999999999999E-5</v>
      </c>
      <c r="D183" s="23">
        <v>-2.0000000000000002E-5</v>
      </c>
      <c r="E183" s="23">
        <v>-1.2999999999999999E-5</v>
      </c>
      <c r="F183" s="23">
        <v>-1.0000000000000001E-5</v>
      </c>
      <c r="G183" s="23">
        <v>-1.2E-5</v>
      </c>
      <c r="H183" s="23">
        <v>-3.0000000000000001E-6</v>
      </c>
      <c r="I183" s="23">
        <v>-7.9999999999999996E-6</v>
      </c>
      <c r="J183" s="23">
        <v>-6.0000000000000002E-6</v>
      </c>
      <c r="K183" s="23">
        <v>-5.0000000000000004E-6</v>
      </c>
    </row>
    <row r="184" spans="1:11" ht="13.4" customHeight="1">
      <c r="A184" t="s">
        <v>120</v>
      </c>
      <c r="B184" t="s">
        <v>311</v>
      </c>
      <c r="C184" s="23">
        <v>3.8999999999999999E-5</v>
      </c>
      <c r="D184" s="23">
        <v>6.6000000000000005E-5</v>
      </c>
      <c r="E184" s="23">
        <v>2.6999999999999999E-5</v>
      </c>
      <c r="F184" s="23">
        <v>2.0999999999999999E-5</v>
      </c>
      <c r="G184" s="23">
        <v>3.0000000000000001E-5</v>
      </c>
      <c r="H184" s="23">
        <v>2.3E-5</v>
      </c>
      <c r="I184" s="23">
        <v>6.0999999999999999E-5</v>
      </c>
      <c r="J184" s="23">
        <v>2.0000000000000002E-5</v>
      </c>
      <c r="K184" s="23">
        <v>4.1999999999999998E-5</v>
      </c>
    </row>
    <row r="185" spans="1:11" ht="13.4" customHeight="1">
      <c r="A185" t="s">
        <v>121</v>
      </c>
      <c r="B185" t="s">
        <v>311</v>
      </c>
      <c r="C185" s="23">
        <v>5.3799999999999996E-4</v>
      </c>
      <c r="D185" s="23">
        <v>8.3500000000000002E-4</v>
      </c>
      <c r="E185" s="23">
        <v>5.5900000000000004E-4</v>
      </c>
      <c r="F185" s="23">
        <v>3.1799999999999998E-4</v>
      </c>
      <c r="G185" s="23">
        <v>4.1100000000000002E-4</v>
      </c>
      <c r="H185" s="23">
        <v>2.1499999999999999E-4</v>
      </c>
      <c r="I185" s="23">
        <v>5.53E-4</v>
      </c>
      <c r="J185" s="23">
        <v>5.5000000000000002E-5</v>
      </c>
      <c r="K185" s="23">
        <v>6.8499999999999995E-4</v>
      </c>
    </row>
    <row r="186" spans="1:11" ht="13.4" customHeight="1">
      <c r="A186" t="s">
        <v>122</v>
      </c>
      <c r="B186" t="s">
        <v>311</v>
      </c>
      <c r="C186" s="23">
        <v>3.4999999999999997E-5</v>
      </c>
      <c r="D186" s="23">
        <v>4.1E-5</v>
      </c>
      <c r="E186" s="23">
        <v>5.5000000000000002E-5</v>
      </c>
      <c r="F186" s="23">
        <v>1.9000000000000001E-5</v>
      </c>
      <c r="G186" s="23">
        <v>3.1999999999999999E-5</v>
      </c>
      <c r="H186" s="23">
        <v>1.2999999999999999E-5</v>
      </c>
      <c r="I186" s="23">
        <v>5.0000000000000002E-5</v>
      </c>
      <c r="J186" s="23">
        <v>6.0000000000000002E-6</v>
      </c>
      <c r="K186" s="23">
        <v>4.6E-5</v>
      </c>
    </row>
    <row r="187" spans="1:11" ht="13.4" customHeight="1">
      <c r="A187" t="s">
        <v>123</v>
      </c>
      <c r="B187" t="s">
        <v>311</v>
      </c>
      <c r="C187" s="23">
        <v>-2.8E-5</v>
      </c>
      <c r="D187" s="23">
        <v>-1.8E-5</v>
      </c>
      <c r="E187" s="23">
        <v>-3.1000000000000001E-5</v>
      </c>
      <c r="F187" s="23">
        <v>-2.4000000000000001E-5</v>
      </c>
      <c r="G187" s="23">
        <v>-2.5999999999999998E-5</v>
      </c>
      <c r="H187" s="23">
        <v>-1.4E-5</v>
      </c>
      <c r="I187" s="23">
        <v>-1.2300000000000001E-4</v>
      </c>
      <c r="J187" s="23">
        <v>-1.5999999999999999E-5</v>
      </c>
      <c r="K187" s="23">
        <v>-2.32E-4</v>
      </c>
    </row>
    <row r="188" spans="1:11" ht="13.4" customHeight="1">
      <c r="A188" t="s">
        <v>124</v>
      </c>
      <c r="B188" t="s">
        <v>310</v>
      </c>
      <c r="C188" s="23">
        <v>2.4949999999999998E-3</v>
      </c>
      <c r="D188" s="23">
        <v>3.32E-3</v>
      </c>
      <c r="E188" s="23">
        <v>3.2169999999999998E-3</v>
      </c>
      <c r="F188" s="23">
        <v>1.5790000000000001E-3</v>
      </c>
      <c r="G188" s="23">
        <v>2.4589999999999998E-3</v>
      </c>
      <c r="H188" s="23">
        <v>1.212E-3</v>
      </c>
      <c r="I188" s="23">
        <v>1.7099999999999999E-3</v>
      </c>
      <c r="J188" s="23">
        <v>8.1499999999999997E-4</v>
      </c>
      <c r="K188" s="23">
        <v>7.5799999999999999E-4</v>
      </c>
    </row>
    <row r="189" spans="1:11" ht="13.4" customHeight="1">
      <c r="A189" t="s">
        <v>125</v>
      </c>
      <c r="B189" t="s">
        <v>310</v>
      </c>
      <c r="C189" s="23">
        <v>7.6999999999999996E-4</v>
      </c>
      <c r="D189" s="23">
        <v>9.3700000000000001E-4</v>
      </c>
      <c r="E189" s="23">
        <v>8.7900000000000001E-4</v>
      </c>
      <c r="F189" s="23">
        <v>7.6000000000000004E-4</v>
      </c>
      <c r="G189" s="23">
        <v>6.8900000000000005E-4</v>
      </c>
      <c r="H189" s="23">
        <v>3.9500000000000001E-4</v>
      </c>
      <c r="I189" s="23">
        <v>5.53E-4</v>
      </c>
      <c r="J189" s="23">
        <v>3.0200000000000002E-4</v>
      </c>
      <c r="K189" s="23">
        <v>4.0200000000000001E-4</v>
      </c>
    </row>
    <row r="190" spans="1:11" ht="13.4" customHeight="1">
      <c r="A190" t="s">
        <v>126</v>
      </c>
      <c r="B190" t="s">
        <v>310</v>
      </c>
      <c r="C190" s="23">
        <v>1.8000000000000001E-4</v>
      </c>
      <c r="D190" s="23">
        <v>2.5500000000000002E-4</v>
      </c>
      <c r="E190" s="23">
        <v>1.8699999999999999E-4</v>
      </c>
      <c r="F190" s="23">
        <v>1.47E-4</v>
      </c>
      <c r="G190" s="23">
        <v>1.1900000000000001E-4</v>
      </c>
      <c r="H190" s="23">
        <v>9.6000000000000002E-5</v>
      </c>
      <c r="I190" s="23">
        <v>1.06E-4</v>
      </c>
      <c r="J190" s="23">
        <v>5.3999999999999998E-5</v>
      </c>
      <c r="K190" s="23">
        <v>1.3300000000000001E-4</v>
      </c>
    </row>
    <row r="191" spans="1:11" ht="13.4" customHeight="1">
      <c r="A191" t="s">
        <v>127</v>
      </c>
      <c r="B191" t="s">
        <v>309</v>
      </c>
      <c r="C191" s="23">
        <v>-4.3000000000000002E-5</v>
      </c>
      <c r="D191" s="23">
        <v>-5.0000000000000002E-5</v>
      </c>
      <c r="E191" s="23">
        <v>-3.8000000000000002E-5</v>
      </c>
      <c r="F191" s="23">
        <v>-5.3999999999999998E-5</v>
      </c>
      <c r="G191" s="23">
        <v>-2.6999999999999999E-5</v>
      </c>
      <c r="H191" s="23">
        <v>-3.4999999999999997E-5</v>
      </c>
      <c r="I191" s="23">
        <v>-2.0000000000000002E-5</v>
      </c>
      <c r="J191" s="23">
        <v>-2.4000000000000001E-5</v>
      </c>
      <c r="K191" s="23">
        <v>-1.2E-5</v>
      </c>
    </row>
    <row r="192" spans="1:11" ht="13.4" customHeight="1">
      <c r="A192" t="s">
        <v>128</v>
      </c>
      <c r="B192" t="s">
        <v>309</v>
      </c>
      <c r="C192" s="23">
        <v>1.2971999999999999E-2</v>
      </c>
      <c r="D192" s="23">
        <v>1.3854E-2</v>
      </c>
      <c r="E192" s="23">
        <v>1.4130999999999999E-2</v>
      </c>
      <c r="F192" s="23">
        <v>1.285E-2</v>
      </c>
      <c r="G192" s="23">
        <v>1.523E-2</v>
      </c>
      <c r="H192" s="23">
        <v>8.7569999999999992E-3</v>
      </c>
      <c r="I192" s="23">
        <v>1.4508999999999999E-2</v>
      </c>
      <c r="J192" s="23">
        <v>1.1028E-2</v>
      </c>
      <c r="K192" s="23">
        <v>1.1509999999999999E-2</v>
      </c>
    </row>
    <row r="193" spans="1:11" ht="13.4" customHeight="1">
      <c r="A193" t="s">
        <v>129</v>
      </c>
      <c r="B193" t="s">
        <v>309</v>
      </c>
      <c r="C193" s="23">
        <v>-2.23E-4</v>
      </c>
      <c r="D193" s="23">
        <v>-3.48E-4</v>
      </c>
      <c r="E193" s="23">
        <v>-2.32E-4</v>
      </c>
      <c r="F193" s="23">
        <v>-1.85E-4</v>
      </c>
      <c r="G193" s="23">
        <v>-9.3999999999999994E-5</v>
      </c>
      <c r="H193" s="23">
        <v>-8.3999999999999995E-5</v>
      </c>
      <c r="I193" s="23">
        <v>-5.8E-5</v>
      </c>
      <c r="J193" s="23">
        <v>-4.5000000000000003E-5</v>
      </c>
      <c r="K193" s="23">
        <v>-1.05E-4</v>
      </c>
    </row>
    <row r="194" spans="1:11" ht="13.4" customHeight="1">
      <c r="A194" t="s">
        <v>130</v>
      </c>
      <c r="B194" t="s">
        <v>308</v>
      </c>
      <c r="C194" s="23">
        <v>-1.214E-3</v>
      </c>
      <c r="D194" s="23">
        <v>-1.3749999999999999E-3</v>
      </c>
      <c r="E194" s="23">
        <v>-1.3619999999999999E-3</v>
      </c>
      <c r="F194" s="23">
        <v>-1.0740000000000001E-3</v>
      </c>
      <c r="G194" s="23">
        <v>-9.5100000000000002E-4</v>
      </c>
      <c r="H194" s="23">
        <v>-9.7400000000000004E-4</v>
      </c>
      <c r="I194" s="23">
        <v>-6.2799999999999998E-4</v>
      </c>
      <c r="J194" s="23">
        <v>-9.0300000000000005E-4</v>
      </c>
      <c r="K194" s="23">
        <v>-1.4270000000000001E-3</v>
      </c>
    </row>
    <row r="195" spans="1:11" ht="13.4" customHeight="1">
      <c r="A195" t="s">
        <v>131</v>
      </c>
      <c r="B195" t="s">
        <v>308</v>
      </c>
      <c r="C195" s="23">
        <v>-1.7799999999999999E-4</v>
      </c>
      <c r="D195" s="23">
        <v>-2.4800000000000001E-4</v>
      </c>
      <c r="E195" s="23">
        <v>-2.22E-4</v>
      </c>
      <c r="F195" s="23">
        <v>-1.12E-4</v>
      </c>
      <c r="G195" s="23">
        <v>-1.03E-4</v>
      </c>
      <c r="H195" s="23">
        <v>-6.8999999999999997E-5</v>
      </c>
      <c r="I195" s="23">
        <v>-3.8000000000000002E-5</v>
      </c>
      <c r="J195" s="23">
        <v>-8.3999999999999995E-5</v>
      </c>
      <c r="K195" s="23">
        <v>-3.48E-4</v>
      </c>
    </row>
    <row r="196" spans="1:11" ht="13.4" customHeight="1">
      <c r="A196" t="s">
        <v>132</v>
      </c>
      <c r="B196" t="s">
        <v>307</v>
      </c>
      <c r="C196" s="23">
        <v>3.97E-4</v>
      </c>
      <c r="D196" s="23">
        <v>4.9299999999999995E-4</v>
      </c>
      <c r="E196" s="23">
        <v>4.4099999999999999E-4</v>
      </c>
      <c r="F196" s="23">
        <v>3.5799999999999997E-4</v>
      </c>
      <c r="G196" s="23">
        <v>3.1700000000000001E-4</v>
      </c>
      <c r="H196" s="23">
        <v>2.4399999999999999E-4</v>
      </c>
      <c r="I196" s="23">
        <v>1.9900000000000001E-4</v>
      </c>
      <c r="J196" s="23">
        <v>2.0900000000000001E-4</v>
      </c>
      <c r="K196" s="23">
        <v>3.77E-4</v>
      </c>
    </row>
    <row r="197" spans="1:11" ht="13.4" customHeight="1">
      <c r="A197" t="s">
        <v>133</v>
      </c>
      <c r="B197" t="s">
        <v>307</v>
      </c>
      <c r="C197" s="23">
        <v>1.12E-4</v>
      </c>
      <c r="D197" s="23">
        <v>1.27E-4</v>
      </c>
      <c r="E197" s="23">
        <v>1.4100000000000001E-4</v>
      </c>
      <c r="F197" s="23">
        <v>8.6000000000000003E-5</v>
      </c>
      <c r="G197" s="23">
        <v>1.1900000000000001E-4</v>
      </c>
      <c r="H197" s="23">
        <v>7.4999999999999993E-5</v>
      </c>
      <c r="I197" s="23">
        <v>6.2000000000000003E-5</v>
      </c>
      <c r="J197" s="23">
        <v>7.7999999999999999E-5</v>
      </c>
      <c r="K197" s="23">
        <v>1.06E-4</v>
      </c>
    </row>
    <row r="198" spans="1:11" ht="13.4" customHeight="1">
      <c r="A198" t="s">
        <v>134</v>
      </c>
      <c r="B198" t="s">
        <v>306</v>
      </c>
      <c r="C198" s="23">
        <v>-5.0900000000000001E-4</v>
      </c>
      <c r="D198" s="23">
        <v>-4.3100000000000001E-4</v>
      </c>
      <c r="E198" s="23">
        <v>-4.8799999999999999E-4</v>
      </c>
      <c r="F198" s="23">
        <v>-4.6799999999999999E-4</v>
      </c>
      <c r="G198" s="23">
        <v>-5.2300000000000003E-4</v>
      </c>
      <c r="H198" s="23">
        <v>-3.0899999999999998E-4</v>
      </c>
      <c r="I198" s="23">
        <v>-7.6400000000000003E-4</v>
      </c>
      <c r="J198" s="23">
        <v>-1E-3</v>
      </c>
      <c r="K198" s="23">
        <v>-3.4020000000000001E-3</v>
      </c>
    </row>
    <row r="199" spans="1:11" ht="13.4" customHeight="1">
      <c r="A199" t="s">
        <v>135</v>
      </c>
      <c r="B199" t="s">
        <v>306</v>
      </c>
      <c r="C199" s="23">
        <v>-1.8900000000000001E-4</v>
      </c>
      <c r="D199" s="23">
        <v>-1.66E-4</v>
      </c>
      <c r="E199" s="23">
        <v>-1.8699999999999999E-4</v>
      </c>
      <c r="F199" s="23">
        <v>-1.8900000000000001E-4</v>
      </c>
      <c r="G199" s="23">
        <v>-2.3499999999999999E-4</v>
      </c>
      <c r="H199" s="23">
        <v>-1.2799999999999999E-4</v>
      </c>
      <c r="I199" s="23">
        <v>-2.5300000000000002E-4</v>
      </c>
      <c r="J199" s="23">
        <v>-3.4699999999999998E-4</v>
      </c>
      <c r="K199" s="23">
        <v>-7.7300000000000003E-4</v>
      </c>
    </row>
    <row r="200" spans="1:11" ht="13.4" customHeight="1">
      <c r="A200" t="s">
        <v>136</v>
      </c>
      <c r="B200" t="s">
        <v>306</v>
      </c>
      <c r="C200" s="23">
        <v>-1.0900000000000001E-4</v>
      </c>
      <c r="D200" s="23">
        <v>-9.1000000000000003E-5</v>
      </c>
      <c r="E200" s="23">
        <v>-1.22E-4</v>
      </c>
      <c r="F200" s="23">
        <v>-1.11E-4</v>
      </c>
      <c r="G200" s="23">
        <v>-1.2400000000000001E-4</v>
      </c>
      <c r="H200" s="23">
        <v>-9.7E-5</v>
      </c>
      <c r="I200" s="23">
        <v>-1.3300000000000001E-4</v>
      </c>
      <c r="J200" s="23">
        <v>-2.03E-4</v>
      </c>
      <c r="K200" s="23">
        <v>-1.9900000000000001E-4</v>
      </c>
    </row>
    <row r="201" spans="1:11" ht="13.4" customHeight="1">
      <c r="A201" t="s">
        <v>137</v>
      </c>
      <c r="B201" t="s">
        <v>305</v>
      </c>
      <c r="C201" s="23">
        <v>-4.9600000000000002E-4</v>
      </c>
      <c r="D201" s="23">
        <v>-4.8700000000000002E-4</v>
      </c>
      <c r="E201" s="23">
        <v>-4.9700000000000005E-4</v>
      </c>
      <c r="F201" s="23">
        <v>-5.4500000000000002E-4</v>
      </c>
      <c r="G201" s="23">
        <v>-6.5899999999999997E-4</v>
      </c>
      <c r="H201" s="23">
        <v>-3.7100000000000002E-4</v>
      </c>
      <c r="I201" s="23">
        <v>-6.4300000000000002E-4</v>
      </c>
      <c r="J201" s="23">
        <v>-6.1799999999999995E-4</v>
      </c>
      <c r="K201" s="23">
        <v>-4.3899999999999999E-4</v>
      </c>
    </row>
    <row r="202" spans="1:11" ht="13.4" customHeight="1">
      <c r="A202" t="s">
        <v>138</v>
      </c>
      <c r="B202" t="s">
        <v>305</v>
      </c>
      <c r="C202" s="23">
        <v>2.4399999999999999E-4</v>
      </c>
      <c r="D202" s="23">
        <v>2.4699999999999999E-4</v>
      </c>
      <c r="E202" s="23">
        <v>2.8200000000000002E-4</v>
      </c>
      <c r="F202" s="23">
        <v>2.24E-4</v>
      </c>
      <c r="G202" s="23">
        <v>3.0600000000000001E-4</v>
      </c>
      <c r="H202" s="23">
        <v>1.4899999999999999E-4</v>
      </c>
      <c r="I202" s="23">
        <v>2.9E-4</v>
      </c>
      <c r="J202" s="23">
        <v>1.9799999999999999E-4</v>
      </c>
      <c r="K202" s="23">
        <v>4.55E-4</v>
      </c>
    </row>
    <row r="203" spans="1:11" ht="13.4" customHeight="1">
      <c r="A203" t="s">
        <v>139</v>
      </c>
      <c r="B203" t="s">
        <v>304</v>
      </c>
      <c r="C203" s="23">
        <v>2.5900000000000001E-4</v>
      </c>
      <c r="D203" s="23">
        <v>2.4800000000000001E-4</v>
      </c>
      <c r="E203" s="23">
        <v>2.9399999999999999E-4</v>
      </c>
      <c r="F203" s="23">
        <v>2.5999999999999998E-4</v>
      </c>
      <c r="G203" s="23">
        <v>3.2499999999999999E-4</v>
      </c>
      <c r="H203" s="23">
        <v>1.8699999999999999E-4</v>
      </c>
      <c r="I203" s="23">
        <v>2.2000000000000001E-4</v>
      </c>
      <c r="J203" s="23">
        <v>2.9799999999999998E-4</v>
      </c>
      <c r="K203" s="23">
        <v>3.7100000000000002E-4</v>
      </c>
    </row>
    <row r="204" spans="1:11" ht="13.4" customHeight="1">
      <c r="A204" t="s">
        <v>140</v>
      </c>
      <c r="B204" t="s">
        <v>304</v>
      </c>
      <c r="C204" s="23">
        <v>-5.2300000000000003E-4</v>
      </c>
      <c r="D204" s="23">
        <v>-4.5300000000000001E-4</v>
      </c>
      <c r="E204" s="23">
        <v>-5.53E-4</v>
      </c>
      <c r="F204" s="23">
        <v>-5.9199999999999997E-4</v>
      </c>
      <c r="G204" s="23">
        <v>-7.1699999999999997E-4</v>
      </c>
      <c r="H204" s="23">
        <v>-4.0299999999999998E-4</v>
      </c>
      <c r="I204" s="23">
        <v>-8.0800000000000002E-4</v>
      </c>
      <c r="J204" s="23">
        <v>-6.2699999999999995E-4</v>
      </c>
      <c r="K204" s="23">
        <v>-7.0100000000000002E-4</v>
      </c>
    </row>
    <row r="205" spans="1:11" ht="13.4" customHeight="1">
      <c r="A205" t="s">
        <v>141</v>
      </c>
      <c r="B205" t="s">
        <v>304</v>
      </c>
      <c r="C205" s="23">
        <v>-7.9199999999999995E-4</v>
      </c>
      <c r="D205" s="23">
        <v>-7.5600000000000005E-4</v>
      </c>
      <c r="E205" s="23">
        <v>-8.6200000000000003E-4</v>
      </c>
      <c r="F205" s="23">
        <v>-7.8100000000000001E-4</v>
      </c>
      <c r="G205" s="23">
        <v>-1.1670000000000001E-3</v>
      </c>
      <c r="H205" s="23">
        <v>-5.4299999999999997E-4</v>
      </c>
      <c r="I205" s="23">
        <v>-1.516E-3</v>
      </c>
      <c r="J205" s="23">
        <v>-7.6800000000000002E-4</v>
      </c>
      <c r="K205" s="23">
        <v>-8.9400000000000005E-4</v>
      </c>
    </row>
    <row r="206" spans="1:11" ht="13.4" customHeight="1">
      <c r="A206" t="s">
        <v>142</v>
      </c>
      <c r="B206" t="s">
        <v>303</v>
      </c>
      <c r="C206" s="23">
        <v>-2.9E-5</v>
      </c>
      <c r="D206" s="23">
        <v>-3.4999999999999997E-5</v>
      </c>
      <c r="E206" s="23">
        <v>-3.6999999999999998E-5</v>
      </c>
      <c r="F206" s="23">
        <v>-1.9000000000000001E-5</v>
      </c>
      <c r="G206" s="23">
        <v>-2.0999999999999999E-5</v>
      </c>
      <c r="H206" s="23">
        <v>-1.2E-5</v>
      </c>
      <c r="I206" s="23">
        <v>-5.3000000000000001E-5</v>
      </c>
      <c r="J206" s="23">
        <v>-6.0999999999999999E-5</v>
      </c>
      <c r="K206" s="23">
        <v>-5.1999999999999997E-5</v>
      </c>
    </row>
    <row r="207" spans="1:11" ht="13.4" customHeight="1">
      <c r="A207" t="s">
        <v>143</v>
      </c>
      <c r="B207" t="s">
        <v>303</v>
      </c>
      <c r="C207" s="23">
        <v>1.64E-4</v>
      </c>
      <c r="D207" s="23">
        <v>1.4200000000000001E-4</v>
      </c>
      <c r="E207" s="23">
        <v>2.4399999999999999E-4</v>
      </c>
      <c r="F207" s="23">
        <v>1.66E-4</v>
      </c>
      <c r="G207" s="23">
        <v>1.5699999999999999E-4</v>
      </c>
      <c r="H207" s="23">
        <v>9.6000000000000002E-5</v>
      </c>
      <c r="I207" s="23">
        <v>1.4300000000000001E-4</v>
      </c>
      <c r="J207" s="23">
        <v>1.35E-4</v>
      </c>
      <c r="K207" s="23">
        <v>1.3999999999999999E-4</v>
      </c>
    </row>
    <row r="208" spans="1:11" ht="13.4" customHeight="1">
      <c r="A208" t="s">
        <v>144</v>
      </c>
      <c r="B208" t="s">
        <v>303</v>
      </c>
      <c r="C208" s="23">
        <v>3.0800000000000001E-4</v>
      </c>
      <c r="D208" s="23">
        <v>2.7599999999999999E-4</v>
      </c>
      <c r="E208" s="23">
        <v>4.08E-4</v>
      </c>
      <c r="F208" s="23">
        <v>3.2499999999999999E-4</v>
      </c>
      <c r="G208" s="23">
        <v>1.7899999999999999E-4</v>
      </c>
      <c r="H208" s="23">
        <v>2.4499999999999999E-4</v>
      </c>
      <c r="I208" s="23">
        <v>3.1300000000000002E-4</v>
      </c>
      <c r="J208" s="23">
        <v>6.8900000000000005E-4</v>
      </c>
      <c r="K208" s="23">
        <v>5.3999999999999998E-5</v>
      </c>
    </row>
    <row r="209" spans="1:11" ht="13.4" customHeight="1">
      <c r="A209" t="s">
        <v>145</v>
      </c>
      <c r="B209" t="s">
        <v>302</v>
      </c>
      <c r="C209" s="23">
        <v>4.35E-4</v>
      </c>
      <c r="D209" s="23">
        <v>4.28E-4</v>
      </c>
      <c r="E209" s="23">
        <v>4.5600000000000003E-4</v>
      </c>
      <c r="F209" s="23">
        <v>4.75E-4</v>
      </c>
      <c r="G209" s="23">
        <v>5.0199999999999995E-4</v>
      </c>
      <c r="H209" s="23">
        <v>3.6000000000000002E-4</v>
      </c>
      <c r="I209" s="23">
        <v>3.9399999999999998E-4</v>
      </c>
      <c r="J209" s="23">
        <v>3.9800000000000002E-4</v>
      </c>
      <c r="K209" s="23">
        <v>3.4000000000000002E-4</v>
      </c>
    </row>
    <row r="210" spans="1:11" ht="13.4" customHeight="1">
      <c r="A210" t="s">
        <v>146</v>
      </c>
      <c r="B210" t="s">
        <v>302</v>
      </c>
      <c r="C210" s="23">
        <v>-1.2799999999999999E-4</v>
      </c>
      <c r="D210" s="23">
        <v>-1.22E-4</v>
      </c>
      <c r="E210" s="23">
        <v>-1.11E-4</v>
      </c>
      <c r="F210" s="23">
        <v>-1.56E-4</v>
      </c>
      <c r="G210" s="23">
        <v>-1.26E-4</v>
      </c>
      <c r="H210" s="23">
        <v>-1.4300000000000001E-4</v>
      </c>
      <c r="I210" s="23">
        <v>-1.02E-4</v>
      </c>
      <c r="J210" s="23">
        <v>-1.5300000000000001E-4</v>
      </c>
      <c r="K210" s="23">
        <v>-7.1000000000000005E-5</v>
      </c>
    </row>
    <row r="211" spans="1:11" ht="13.4" customHeight="1">
      <c r="A211" t="s">
        <v>147</v>
      </c>
      <c r="B211" t="s">
        <v>302</v>
      </c>
      <c r="C211" s="23">
        <v>2.32E-4</v>
      </c>
      <c r="D211" s="23">
        <v>1.84E-4</v>
      </c>
      <c r="E211" s="23">
        <v>2.3599999999999999E-4</v>
      </c>
      <c r="F211" s="23">
        <v>2.8400000000000002E-4</v>
      </c>
      <c r="G211" s="23">
        <v>3.4499999999999998E-4</v>
      </c>
      <c r="H211" s="23">
        <v>2.1599999999999999E-4</v>
      </c>
      <c r="I211" s="23">
        <v>3.1500000000000001E-4</v>
      </c>
      <c r="J211" s="23">
        <v>1.8799999999999999E-4</v>
      </c>
      <c r="K211" s="23">
        <v>2.3900000000000001E-4</v>
      </c>
    </row>
    <row r="212" spans="1:11" ht="13.4" customHeight="1">
      <c r="A212" t="s">
        <v>148</v>
      </c>
      <c r="B212" t="s">
        <v>302</v>
      </c>
      <c r="C212" s="23">
        <v>-5.0900000000000001E-4</v>
      </c>
      <c r="D212" s="23">
        <v>-5.4799999999999998E-4</v>
      </c>
      <c r="E212" s="23">
        <v>-5.4199999999999995E-4</v>
      </c>
      <c r="F212" s="23">
        <v>-4.8299999999999998E-4</v>
      </c>
      <c r="G212" s="23">
        <v>-5.2999999999999998E-4</v>
      </c>
      <c r="H212" s="23">
        <v>-3.1500000000000001E-4</v>
      </c>
      <c r="I212" s="23">
        <v>-4.6700000000000002E-4</v>
      </c>
      <c r="J212" s="23">
        <v>-6.8900000000000005E-4</v>
      </c>
      <c r="K212" s="23">
        <v>-1.0629999999999999E-3</v>
      </c>
    </row>
    <row r="213" spans="1:11" ht="13.4" customHeight="1">
      <c r="A213" s="1" t="s">
        <v>301</v>
      </c>
      <c r="B213" s="1"/>
      <c r="C213" s="22">
        <v>1.6816999999999999E-2</v>
      </c>
      <c r="D213" s="22">
        <v>2.2865E-2</v>
      </c>
      <c r="E213" s="22">
        <v>3.2236000000000001E-2</v>
      </c>
      <c r="F213" s="22">
        <v>1.248E-2</v>
      </c>
      <c r="G213" s="22">
        <v>2.8031E-2</v>
      </c>
      <c r="H213" s="22">
        <v>-1.7583999999999999E-2</v>
      </c>
      <c r="I213" s="22">
        <v>2.3227999999999999E-2</v>
      </c>
      <c r="J213" s="22">
        <v>-1.6260000000000001E-3</v>
      </c>
      <c r="K213" s="22">
        <v>1.1698999999999999E-2</v>
      </c>
    </row>
    <row r="214" spans="1:11" ht="13.4" customHeight="1">
      <c r="A214" t="s">
        <v>300</v>
      </c>
      <c r="C214" s="23">
        <v>-2.0100000000000001E-4</v>
      </c>
      <c r="D214" s="23">
        <v>-5.0799999999999999E-4</v>
      </c>
      <c r="E214" s="23">
        <v>-1.2570000000000001E-3</v>
      </c>
      <c r="F214" s="23">
        <v>7.2999999999999999E-5</v>
      </c>
      <c r="G214" s="23">
        <v>-8.1099999999999998E-4</v>
      </c>
      <c r="H214" s="23">
        <v>1.093E-3</v>
      </c>
      <c r="I214" s="23">
        <v>-3.9599999999999998E-4</v>
      </c>
      <c r="J214" s="23">
        <v>1.134E-3</v>
      </c>
      <c r="K214" s="23">
        <v>-2.6999999999999999E-5</v>
      </c>
    </row>
    <row r="215" spans="1:11" ht="13.4" customHeight="1">
      <c r="A215" s="1" t="s">
        <v>299</v>
      </c>
      <c r="B215" s="1"/>
      <c r="C215" s="22">
        <v>1.6617E-2</v>
      </c>
      <c r="D215" s="22">
        <v>2.2356999999999998E-2</v>
      </c>
      <c r="E215" s="22">
        <v>3.0979E-2</v>
      </c>
      <c r="F215" s="22">
        <v>1.2553999999999999E-2</v>
      </c>
      <c r="G215" s="22">
        <v>2.7220000000000001E-2</v>
      </c>
      <c r="H215" s="22">
        <v>-1.6490999999999999E-2</v>
      </c>
      <c r="I215" s="22">
        <v>2.2832999999999999E-2</v>
      </c>
      <c r="J215" s="22">
        <v>-4.9100000000000001E-4</v>
      </c>
      <c r="K215" s="22">
        <v>1.1672E-2</v>
      </c>
    </row>
  </sheetData>
  <pageMargins left="0.7" right="0.7" top="0.75" bottom="0.75" header="0.3" footer="0.3"/>
  <pageSetup paperSize="9" orientation="portrait" r:id="rId1"/>
  <headerFooter>
    <oddHeader>&amp;C&amp;"Calibri"&amp;12&amp;KFF0000  OFFICIAL // Sensitive&amp;1#_x000D_</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04CC1-DAF2-4DC5-B3F4-12574F601C87}">
  <sheetPr codeName="Sheet35">
    <tabColor rgb="FFF4B123"/>
  </sheetPr>
  <dimension ref="A1:O215"/>
  <sheetViews>
    <sheetView showGridLines="0" zoomScaleNormal="100" workbookViewId="0">
      <pane ySplit="1" topLeftCell="A2" activePane="bottomLeft" state="frozen"/>
      <selection sqref="A1:XFD1048576"/>
      <selection pane="bottomLeft" activeCell="A2" sqref="A2"/>
    </sheetView>
  </sheetViews>
  <sheetFormatPr defaultColWidth="10.6640625" defaultRowHeight="13.4" customHeight="1"/>
  <cols>
    <col min="1" max="1" width="50.6640625" customWidth="1"/>
    <col min="2" max="2" width="8.6640625" customWidth="1"/>
    <col min="3" max="3" width="10.6640625" customWidth="1"/>
  </cols>
  <sheetData>
    <row r="1" spans="1:5" ht="21">
      <c r="A1" s="5" t="s">
        <v>555</v>
      </c>
      <c r="B1" s="5"/>
    </row>
    <row r="3" spans="1:5" ht="13.4" customHeight="1">
      <c r="A3" t="s">
        <v>366</v>
      </c>
      <c r="C3" t="s">
        <v>530</v>
      </c>
    </row>
    <row r="4" spans="1:5" ht="13.4" customHeight="1">
      <c r="A4" t="s">
        <v>364</v>
      </c>
      <c r="C4" t="s">
        <v>455</v>
      </c>
    </row>
    <row r="5" spans="1:5" ht="13.4" customHeight="1">
      <c r="A5" t="s">
        <v>362</v>
      </c>
      <c r="C5" s="38" t="s">
        <v>456</v>
      </c>
    </row>
    <row r="6" spans="1:5" ht="13.4" customHeight="1">
      <c r="C6" s="39"/>
    </row>
    <row r="7" spans="1:5" ht="13.4" customHeight="1">
      <c r="C7" s="39"/>
    </row>
    <row r="10" spans="1:5" ht="17.149999999999999" customHeight="1">
      <c r="A10" s="6" t="s">
        <v>360</v>
      </c>
      <c r="B10" s="6"/>
      <c r="C10" s="7"/>
    </row>
    <row r="11" spans="1:5" ht="13.4" customHeight="1">
      <c r="A11" s="38" t="s">
        <v>457</v>
      </c>
    </row>
    <row r="14" spans="1:5" ht="17.149999999999999" customHeight="1">
      <c r="A14" s="6" t="s">
        <v>358</v>
      </c>
      <c r="B14" s="6"/>
      <c r="C14" s="7"/>
    </row>
    <row r="15" spans="1:5" ht="13.4" customHeight="1">
      <c r="A15" t="s">
        <v>357</v>
      </c>
      <c r="C15" s="23">
        <v>6.4270000000000004E-3</v>
      </c>
      <c r="D15" s="30"/>
      <c r="E15" s="32"/>
    </row>
    <row r="16" spans="1:5" ht="13.4" customHeight="1">
      <c r="A16" t="s">
        <v>356</v>
      </c>
      <c r="C16" s="23">
        <v>9.7560000000000008E-3</v>
      </c>
      <c r="D16" s="30"/>
    </row>
    <row r="17" spans="1:5" ht="13.4" customHeight="1">
      <c r="A17" t="s">
        <v>355</v>
      </c>
      <c r="C17" s="23">
        <v>-1.4300999999999999E-2</v>
      </c>
      <c r="D17" s="30"/>
    </row>
    <row r="18" spans="1:5" ht="13.4" customHeight="1">
      <c r="A18" t="s">
        <v>354</v>
      </c>
      <c r="C18" s="23">
        <v>-6.561E-3</v>
      </c>
      <c r="D18" s="30"/>
    </row>
    <row r="19" spans="1:5" ht="13.4" customHeight="1">
      <c r="A19" t="s">
        <v>353</v>
      </c>
      <c r="C19" s="23">
        <v>9.018E-3</v>
      </c>
      <c r="D19" s="30"/>
    </row>
    <row r="20" spans="1:5" ht="13.4" customHeight="1">
      <c r="A20" t="s">
        <v>352</v>
      </c>
      <c r="C20" s="23">
        <v>-1.6545000000000001E-2</v>
      </c>
      <c r="D20" s="30"/>
    </row>
    <row r="21" spans="1:5" ht="13.4" customHeight="1">
      <c r="A21" t="s">
        <v>351</v>
      </c>
      <c r="C21" s="23">
        <v>5.2142000000000001E-2</v>
      </c>
      <c r="D21" s="30"/>
      <c r="E21" s="31"/>
    </row>
    <row r="22" spans="1:5" ht="13.4" customHeight="1">
      <c r="A22" t="s">
        <v>350</v>
      </c>
      <c r="C22" s="23">
        <v>0</v>
      </c>
      <c r="D22" s="30"/>
    </row>
    <row r="23" spans="1:5" ht="13.4" customHeight="1">
      <c r="A23" t="s">
        <v>349</v>
      </c>
      <c r="C23" s="23">
        <v>0</v>
      </c>
    </row>
    <row r="24" spans="1:5" ht="13.4" customHeight="1">
      <c r="A24" t="s">
        <v>348</v>
      </c>
      <c r="C24" s="23">
        <v>1.2725E-2</v>
      </c>
    </row>
    <row r="25" spans="1:5" ht="13.4" customHeight="1">
      <c r="A25" t="s">
        <v>347</v>
      </c>
      <c r="C25" s="23">
        <v>0</v>
      </c>
    </row>
    <row r="26" spans="1:5" ht="13.4" customHeight="1">
      <c r="A26" t="s">
        <v>346</v>
      </c>
      <c r="C26" s="23">
        <v>-1.2076E-2</v>
      </c>
      <c r="D26" s="30"/>
    </row>
    <row r="27" spans="1:5" ht="13.4" customHeight="1">
      <c r="A27" t="s">
        <v>345</v>
      </c>
      <c r="C27" s="23">
        <v>-2.4955999999999999E-2</v>
      </c>
      <c r="D27" s="30"/>
    </row>
    <row r="28" spans="1:5" ht="13.4" customHeight="1">
      <c r="A28" t="s">
        <v>344</v>
      </c>
      <c r="C28" s="23">
        <v>-2.3210000000000001E-3</v>
      </c>
      <c r="D28" s="30"/>
    </row>
    <row r="29" spans="1:5" ht="13.4" customHeight="1">
      <c r="A29" t="s">
        <v>343</v>
      </c>
      <c r="C29" s="23">
        <v>0</v>
      </c>
    </row>
    <row r="30" spans="1:5" ht="13.4" customHeight="1">
      <c r="A30" t="s">
        <v>342</v>
      </c>
      <c r="C30" s="23">
        <v>-2.3210000000000001E-3</v>
      </c>
      <c r="D30" s="30"/>
    </row>
    <row r="31" spans="1:5" ht="13.4" customHeight="1">
      <c r="A31" t="s">
        <v>341</v>
      </c>
      <c r="C31" s="23">
        <v>8.0479999999999996E-3</v>
      </c>
      <c r="D31" s="30"/>
    </row>
    <row r="32" spans="1:5" ht="13.4" customHeight="1">
      <c r="A32" t="s">
        <v>340</v>
      </c>
      <c r="C32" s="23">
        <v>8.0479999999999996E-3</v>
      </c>
      <c r="D32" s="30"/>
    </row>
    <row r="33" spans="1:13" ht="13.4" customHeight="1">
      <c r="A33" t="s">
        <v>339</v>
      </c>
      <c r="C33" s="23">
        <v>2.0300000000000001E-3</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110.18040499999999</v>
      </c>
      <c r="D39" s="2">
        <v>0</v>
      </c>
      <c r="E39" s="2">
        <v>0</v>
      </c>
      <c r="F39" s="2">
        <v>0</v>
      </c>
      <c r="G39" s="2">
        <v>0</v>
      </c>
      <c r="H39" s="2">
        <v>0</v>
      </c>
      <c r="I39" s="2">
        <v>0</v>
      </c>
      <c r="J39" s="2">
        <v>0</v>
      </c>
      <c r="K39" s="2">
        <v>0</v>
      </c>
      <c r="L39" s="2">
        <f>SUM(D39:K39)</f>
        <v>0</v>
      </c>
      <c r="M39" s="2">
        <f t="shared" ref="M39:M48" si="0">SUM(C39:K39)</f>
        <v>110.18040499999999</v>
      </c>
    </row>
    <row r="40" spans="1:13" ht="13.4" customHeight="1">
      <c r="A40" t="s">
        <v>13</v>
      </c>
      <c r="C40" s="2">
        <v>0.32969900000000002</v>
      </c>
      <c r="D40" s="2">
        <v>5.2818589999999999</v>
      </c>
      <c r="E40" s="2">
        <v>4.8625920000000002</v>
      </c>
      <c r="F40" s="2">
        <v>3.1687470000000002</v>
      </c>
      <c r="G40" s="2">
        <v>1.0499670000000001</v>
      </c>
      <c r="H40" s="2">
        <v>2.2750180000000002</v>
      </c>
      <c r="I40" s="2">
        <v>0.286047</v>
      </c>
      <c r="J40" s="2">
        <v>0.109001</v>
      </c>
      <c r="K40" s="2">
        <v>0.43004100000000001</v>
      </c>
      <c r="L40" s="2">
        <f t="shared" ref="L40:L48" si="1">SUM(D40:K40)</f>
        <v>17.463272</v>
      </c>
      <c r="M40" s="2">
        <f t="shared" si="0"/>
        <v>17.792970999999998</v>
      </c>
    </row>
    <row r="41" spans="1:13" ht="13.4" customHeight="1">
      <c r="A41" s="29" t="s">
        <v>14</v>
      </c>
      <c r="B41" s="29"/>
      <c r="C41" s="2">
        <v>-7.8056150000000004</v>
      </c>
      <c r="D41" s="2">
        <v>1.5225200000000001</v>
      </c>
      <c r="E41" s="2">
        <v>1.3225549999999999</v>
      </c>
      <c r="F41" s="2">
        <v>1.1545240000000001</v>
      </c>
      <c r="G41" s="2">
        <v>0.33755600000000002</v>
      </c>
      <c r="H41" s="2">
        <v>0.566882</v>
      </c>
      <c r="I41" s="2">
        <v>7.8230999999999995E-2</v>
      </c>
      <c r="J41" s="2">
        <v>3.9167E-2</v>
      </c>
      <c r="K41" s="2">
        <v>8.3671999999999996E-2</v>
      </c>
      <c r="L41" s="2">
        <f t="shared" si="1"/>
        <v>5.1051069999999994</v>
      </c>
      <c r="M41" s="2">
        <f t="shared" si="0"/>
        <v>-2.7005079999999992</v>
      </c>
    </row>
    <row r="42" spans="1:13" ht="13.4" customHeight="1">
      <c r="A42" t="s">
        <v>15</v>
      </c>
      <c r="C42" s="2">
        <v>0</v>
      </c>
      <c r="D42" s="2">
        <v>-2.1958639999999998</v>
      </c>
      <c r="E42" s="2">
        <v>-1.7240059999999999</v>
      </c>
      <c r="F42" s="2">
        <v>-1.557822</v>
      </c>
      <c r="G42" s="2">
        <v>-0.67045200000000005</v>
      </c>
      <c r="H42" s="2">
        <v>-0.52446199999999998</v>
      </c>
      <c r="I42" s="2">
        <v>-0.29798999999999998</v>
      </c>
      <c r="J42" s="2">
        <v>-0.33207399999999998</v>
      </c>
      <c r="K42" s="2">
        <v>-0.14096600000000001</v>
      </c>
      <c r="L42" s="2">
        <f t="shared" si="1"/>
        <v>-7.4436359999999988</v>
      </c>
      <c r="M42" s="2">
        <f t="shared" si="0"/>
        <v>-7.4436359999999988</v>
      </c>
    </row>
    <row r="43" spans="1:13" ht="13.4" customHeight="1">
      <c r="A43" t="s">
        <v>16</v>
      </c>
      <c r="C43" s="2">
        <v>0</v>
      </c>
      <c r="D43" s="2">
        <v>-5.2833810000000003</v>
      </c>
      <c r="E43" s="2">
        <v>-4.2912650000000001</v>
      </c>
      <c r="F43" s="2">
        <v>-3.1366049999999999</v>
      </c>
      <c r="G43" s="2">
        <v>-1.0038279999999999</v>
      </c>
      <c r="H43" s="2">
        <v>-1.8285439999999999</v>
      </c>
      <c r="I43" s="2">
        <v>-0.37193599999999999</v>
      </c>
      <c r="J43" s="2">
        <v>-0.32423000000000002</v>
      </c>
      <c r="K43" s="2">
        <v>-0.32480100000000001</v>
      </c>
      <c r="L43" s="2">
        <f t="shared" si="1"/>
        <v>-16.564590000000003</v>
      </c>
      <c r="M43" s="2">
        <f t="shared" si="0"/>
        <v>-16.564590000000003</v>
      </c>
    </row>
    <row r="44" spans="1:13" ht="13.4" customHeight="1">
      <c r="A44" t="s">
        <v>17</v>
      </c>
      <c r="C44" s="2">
        <v>-0.61748000000000003</v>
      </c>
      <c r="D44" s="2">
        <v>-0.681446</v>
      </c>
      <c r="E44" s="2">
        <v>-0.65803299999999998</v>
      </c>
      <c r="F44" s="2">
        <v>-0.62414099999999995</v>
      </c>
      <c r="G44" s="2">
        <v>-0.210785</v>
      </c>
      <c r="H44" s="2">
        <v>-0.26498500000000003</v>
      </c>
      <c r="I44" s="2">
        <v>-5.1096000000000003E-2</v>
      </c>
      <c r="J44" s="2">
        <v>-3.2532999999999999E-2</v>
      </c>
      <c r="K44" s="2">
        <v>-3.6155E-2</v>
      </c>
      <c r="L44" s="2">
        <f t="shared" si="1"/>
        <v>-2.5591739999999992</v>
      </c>
      <c r="M44" s="2">
        <f t="shared" si="0"/>
        <v>-3.1766539999999996</v>
      </c>
    </row>
    <row r="45" spans="1:13" ht="13.4" customHeight="1">
      <c r="A45" t="s">
        <v>18</v>
      </c>
      <c r="C45" s="2">
        <v>-0.29033900000000001</v>
      </c>
      <c r="D45" s="2">
        <v>-2.1278999999999999E-2</v>
      </c>
      <c r="E45" s="2">
        <v>-3.7642000000000002E-2</v>
      </c>
      <c r="F45" s="2">
        <v>-0.16861499999999999</v>
      </c>
      <c r="G45" s="2">
        <v>-1.0349999999999999E-3</v>
      </c>
      <c r="H45" s="2">
        <v>-1.0931E-2</v>
      </c>
      <c r="I45" s="2">
        <v>-1.0349999999999999E-3</v>
      </c>
      <c r="J45" s="2">
        <v>-6.6620000000000004E-3</v>
      </c>
      <c r="K45" s="2">
        <v>-8.9259999999999999E-3</v>
      </c>
      <c r="L45" s="2">
        <f t="shared" si="1"/>
        <v>-0.25612499999999999</v>
      </c>
      <c r="M45" s="2">
        <f t="shared" si="0"/>
        <v>-0.54646399999999995</v>
      </c>
    </row>
    <row r="46" spans="1:13" ht="13.4" customHeight="1">
      <c r="A46" t="s">
        <v>19</v>
      </c>
      <c r="C46" s="2">
        <v>-0.74049699999999996</v>
      </c>
      <c r="D46" s="2">
        <v>-0.198625</v>
      </c>
      <c r="E46" s="2">
        <v>-3.5055000000000003E-2</v>
      </c>
      <c r="F46" s="2">
        <v>-5.3295000000000002E-2</v>
      </c>
      <c r="G46" s="2">
        <v>-1.5781E-2</v>
      </c>
      <c r="H46" s="2">
        <v>-5.1290000000000002E-2</v>
      </c>
      <c r="I46" s="2">
        <v>-1.8173999999999999E-2</v>
      </c>
      <c r="J46" s="2">
        <v>-3.1050000000000001E-3</v>
      </c>
      <c r="K46" s="2">
        <v>-3.2986000000000001E-2</v>
      </c>
      <c r="L46" s="2">
        <f t="shared" si="1"/>
        <v>-0.40831100000000004</v>
      </c>
      <c r="M46" s="2">
        <f t="shared" si="0"/>
        <v>-1.1488080000000001</v>
      </c>
    </row>
    <row r="47" spans="1:13" ht="13.4" customHeight="1">
      <c r="A47" t="s">
        <v>20</v>
      </c>
      <c r="C47" s="2">
        <v>-1.5927560000000001</v>
      </c>
      <c r="D47" s="2">
        <v>-0.82341399999999998</v>
      </c>
      <c r="E47" s="2">
        <v>-0.48663600000000001</v>
      </c>
      <c r="F47" s="2">
        <v>-1.0133080000000001</v>
      </c>
      <c r="G47" s="2">
        <v>-0.16738600000000001</v>
      </c>
      <c r="H47" s="2">
        <v>-0.89346000000000003</v>
      </c>
      <c r="I47" s="2">
        <v>-4.8766999999999998E-2</v>
      </c>
      <c r="J47" s="2">
        <v>-5.0255000000000001E-2</v>
      </c>
      <c r="K47" s="2">
        <v>-2.8264000000000001E-2</v>
      </c>
      <c r="L47" s="2">
        <f t="shared" si="1"/>
        <v>-3.5114899999999998</v>
      </c>
      <c r="M47" s="2">
        <f t="shared" si="0"/>
        <v>-5.1042459999999998</v>
      </c>
    </row>
    <row r="48" spans="1:13" ht="13.4" customHeight="1">
      <c r="A48" t="s">
        <v>21</v>
      </c>
      <c r="C48" s="2">
        <v>99.463408999999999</v>
      </c>
      <c r="D48" s="2">
        <v>-2.399626</v>
      </c>
      <c r="E48" s="2">
        <v>-1.047485</v>
      </c>
      <c r="F48" s="2">
        <v>-2.2305069999999998</v>
      </c>
      <c r="G48" s="2">
        <v>-0.68174400000000002</v>
      </c>
      <c r="H48" s="2">
        <v>-0.731765</v>
      </c>
      <c r="I48" s="2">
        <v>-0.42471999999999999</v>
      </c>
      <c r="J48" s="2">
        <v>-0.60068999999999995</v>
      </c>
      <c r="K48" s="2">
        <v>-5.8383999999999998E-2</v>
      </c>
      <c r="L48" s="2">
        <f t="shared" si="1"/>
        <v>-8.1749209999999994</v>
      </c>
      <c r="M48" s="2">
        <f t="shared" si="0"/>
        <v>91.288488000000015</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6.6424719999999997</v>
      </c>
      <c r="D52" s="2">
        <v>14.809889</v>
      </c>
      <c r="E52" s="2">
        <v>11.900064</v>
      </c>
      <c r="F52" s="2">
        <v>11.524172999999999</v>
      </c>
      <c r="G52" s="2">
        <v>3.5067279999999998</v>
      </c>
      <c r="H52" s="2">
        <v>5.468324</v>
      </c>
      <c r="I52" s="2">
        <v>1.2709090000000001</v>
      </c>
      <c r="J52" s="2">
        <v>1.0503549999999999</v>
      </c>
      <c r="K52" s="2">
        <v>1.0536030000000001</v>
      </c>
      <c r="L52" s="2">
        <f t="shared" ref="L52:L61" si="2">SUM(D52:K52)</f>
        <v>50.58404500000001</v>
      </c>
      <c r="M52" s="2">
        <f t="shared" ref="M52:M61" si="3">SUM(C52:K52)</f>
        <v>57.226517000000008</v>
      </c>
      <c r="O52" s="2"/>
    </row>
    <row r="53" spans="1:15" ht="13.4" customHeight="1">
      <c r="A53" t="s">
        <v>24</v>
      </c>
      <c r="C53" s="2">
        <v>-1.794033</v>
      </c>
      <c r="D53" s="2">
        <v>-0.236785</v>
      </c>
      <c r="E53" s="2">
        <v>-0.208845</v>
      </c>
      <c r="F53" s="2">
        <v>-0.133883</v>
      </c>
      <c r="G53" s="2">
        <v>-4.0424000000000002E-2</v>
      </c>
      <c r="H53" s="2">
        <v>-6.1637999999999998E-2</v>
      </c>
      <c r="I53" s="2">
        <v>-1.5845999999999999E-2</v>
      </c>
      <c r="J53" s="2">
        <v>-2.6388999999999999E-2</v>
      </c>
      <c r="K53" s="2">
        <v>-3.4797000000000002E-2</v>
      </c>
      <c r="L53" s="2">
        <f t="shared" si="2"/>
        <v>-0.75860699999999992</v>
      </c>
      <c r="M53" s="2">
        <f t="shared" si="3"/>
        <v>-2.5526399999999998</v>
      </c>
    </row>
    <row r="54" spans="1:15" ht="13.4" customHeight="1">
      <c r="A54" t="s">
        <v>25</v>
      </c>
      <c r="C54" s="2">
        <v>0</v>
      </c>
      <c r="D54" s="2">
        <v>0</v>
      </c>
      <c r="E54" s="2">
        <v>0</v>
      </c>
      <c r="F54" s="2">
        <v>0</v>
      </c>
      <c r="G54" s="2">
        <v>0</v>
      </c>
      <c r="H54" s="2">
        <v>0</v>
      </c>
      <c r="I54" s="2">
        <v>0</v>
      </c>
      <c r="J54" s="2">
        <v>-2.5900000000000001E-4</v>
      </c>
      <c r="K54" s="2">
        <v>0</v>
      </c>
      <c r="L54" s="2">
        <f t="shared" si="2"/>
        <v>-2.5900000000000001E-4</v>
      </c>
      <c r="M54" s="2">
        <f t="shared" si="3"/>
        <v>-2.5900000000000001E-4</v>
      </c>
    </row>
    <row r="55" spans="1:15" ht="13.4" customHeight="1">
      <c r="A55" t="s">
        <v>26</v>
      </c>
      <c r="C55" s="2">
        <v>-7.4436390000000001</v>
      </c>
      <c r="D55" s="2">
        <v>0</v>
      </c>
      <c r="E55" s="2">
        <v>0</v>
      </c>
      <c r="F55" s="2">
        <v>0</v>
      </c>
      <c r="G55" s="2">
        <v>0</v>
      </c>
      <c r="H55" s="2">
        <v>0</v>
      </c>
      <c r="I55" s="2">
        <v>0</v>
      </c>
      <c r="J55" s="2">
        <v>0</v>
      </c>
      <c r="K55" s="2">
        <v>0</v>
      </c>
      <c r="L55" s="2">
        <f t="shared" si="2"/>
        <v>0</v>
      </c>
      <c r="M55" s="2">
        <f t="shared" si="3"/>
        <v>-7.4436390000000001</v>
      </c>
    </row>
    <row r="56" spans="1:15" ht="13.4" customHeight="1">
      <c r="A56" t="s">
        <v>27</v>
      </c>
      <c r="C56" s="2">
        <v>-16.564589999999999</v>
      </c>
      <c r="D56" s="2">
        <v>0</v>
      </c>
      <c r="E56" s="2">
        <v>0</v>
      </c>
      <c r="F56" s="2">
        <v>0</v>
      </c>
      <c r="G56" s="2">
        <v>0</v>
      </c>
      <c r="H56" s="2">
        <v>0</v>
      </c>
      <c r="I56" s="2">
        <v>0</v>
      </c>
      <c r="J56" s="2">
        <v>0</v>
      </c>
      <c r="K56" s="2">
        <v>0</v>
      </c>
      <c r="L56" s="2">
        <f t="shared" si="2"/>
        <v>0</v>
      </c>
      <c r="M56" s="2">
        <f t="shared" si="3"/>
        <v>-16.564589999999999</v>
      </c>
    </row>
    <row r="57" spans="1:15" ht="13.4" customHeight="1">
      <c r="A57" t="s">
        <v>28</v>
      </c>
      <c r="C57" s="2">
        <v>-0.980128</v>
      </c>
      <c r="D57" s="2">
        <v>-0.22068099999999999</v>
      </c>
      <c r="E57" s="2">
        <v>-0.232129</v>
      </c>
      <c r="F57" s="2">
        <v>-0.134853</v>
      </c>
      <c r="G57" s="2">
        <v>-4.6309000000000003E-2</v>
      </c>
      <c r="H57" s="2">
        <v>-6.3189999999999996E-2</v>
      </c>
      <c r="I57" s="2">
        <v>-1.552E-3</v>
      </c>
      <c r="J57" s="2">
        <v>-1.2677000000000001E-2</v>
      </c>
      <c r="K57" s="2">
        <v>-1.2899999999999999E-4</v>
      </c>
      <c r="L57" s="2">
        <f t="shared" si="2"/>
        <v>-0.71152000000000015</v>
      </c>
      <c r="M57" s="2">
        <f t="shared" si="3"/>
        <v>-1.6916480000000003</v>
      </c>
    </row>
    <row r="58" spans="1:15" ht="13.4" customHeight="1">
      <c r="A58" t="s">
        <v>29</v>
      </c>
      <c r="C58" s="2">
        <v>-1.2351529999999999</v>
      </c>
      <c r="D58" s="2">
        <v>-1.0650500000000001</v>
      </c>
      <c r="E58" s="2">
        <v>-0.78583599999999998</v>
      </c>
      <c r="F58" s="2">
        <v>-0.21207899999999999</v>
      </c>
      <c r="G58" s="2">
        <v>-3.6672000000000003E-2</v>
      </c>
      <c r="H58" s="2">
        <v>-5.8469E-2</v>
      </c>
      <c r="I58" s="2">
        <v>-8.149E-3</v>
      </c>
      <c r="J58" s="2">
        <v>-6.0800000000000003E-3</v>
      </c>
      <c r="K58" s="2">
        <v>-3.9195000000000001E-2</v>
      </c>
      <c r="L58" s="2">
        <f t="shared" si="2"/>
        <v>-2.2115299999999998</v>
      </c>
      <c r="M58" s="2">
        <f t="shared" si="3"/>
        <v>-3.4466829999999993</v>
      </c>
    </row>
    <row r="59" spans="1:15" ht="13.4" customHeight="1">
      <c r="A59" t="s">
        <v>30</v>
      </c>
      <c r="C59" s="2">
        <v>-50.222259999999999</v>
      </c>
      <c r="D59" s="2">
        <v>0.212537</v>
      </c>
      <c r="E59" s="2">
        <v>8.6609000000000005E-2</v>
      </c>
      <c r="F59" s="2">
        <v>0.100645</v>
      </c>
      <c r="G59" s="2">
        <v>3.6367999999999998E-2</v>
      </c>
      <c r="H59" s="2">
        <v>4.5036E-2</v>
      </c>
      <c r="I59" s="2">
        <v>2.4447E-2</v>
      </c>
      <c r="J59" s="2">
        <v>1.4408000000000001E-2</v>
      </c>
      <c r="K59" s="2">
        <v>2.0240000000000001E-2</v>
      </c>
      <c r="L59" s="2">
        <f t="shared" si="2"/>
        <v>0.54029000000000005</v>
      </c>
      <c r="M59" s="2">
        <f t="shared" si="3"/>
        <v>-49.681969999999986</v>
      </c>
    </row>
    <row r="60" spans="1:15" ht="13.4" customHeight="1">
      <c r="A60" t="s">
        <v>31</v>
      </c>
      <c r="C60" s="2">
        <v>-1.421943</v>
      </c>
      <c r="D60" s="2">
        <v>-5.4199999999999998E-2</v>
      </c>
      <c r="E60" s="2">
        <v>-0.15167</v>
      </c>
      <c r="F60" s="2">
        <v>-5.8015999999999998E-2</v>
      </c>
      <c r="G60" s="2">
        <v>-2.5611999999999999E-2</v>
      </c>
      <c r="H60" s="2">
        <v>-7.2051000000000004E-2</v>
      </c>
      <c r="I60" s="2">
        <v>-2.5869999999999999E-3</v>
      </c>
      <c r="J60" s="2">
        <v>-7.4380000000000002E-3</v>
      </c>
      <c r="K60" s="2">
        <v>-1.6819999999999999E-3</v>
      </c>
      <c r="L60" s="2">
        <f t="shared" si="2"/>
        <v>-0.37325600000000003</v>
      </c>
      <c r="M60" s="2">
        <f t="shared" si="3"/>
        <v>-1.795199</v>
      </c>
    </row>
    <row r="61" spans="1:15" ht="13.4" customHeight="1">
      <c r="A61" t="s">
        <v>32</v>
      </c>
      <c r="C61" s="2">
        <v>-73.019317999999998</v>
      </c>
      <c r="D61" s="2">
        <v>13.445707000000001</v>
      </c>
      <c r="E61" s="2">
        <v>10.608192000000001</v>
      </c>
      <c r="F61" s="2">
        <v>11.085986</v>
      </c>
      <c r="G61" s="2">
        <v>3.3940790000000001</v>
      </c>
      <c r="H61" s="2">
        <v>5.2580109999999998</v>
      </c>
      <c r="I61" s="2">
        <v>1.2672209999999999</v>
      </c>
      <c r="J61" s="2">
        <v>1.0119210000000001</v>
      </c>
      <c r="K61" s="2">
        <v>0.99804099999999996</v>
      </c>
      <c r="L61" s="2">
        <f t="shared" si="2"/>
        <v>47.069157999999995</v>
      </c>
      <c r="M61" s="2">
        <f t="shared" si="3"/>
        <v>-25.95016</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99.463408999999999</v>
      </c>
      <c r="D66" s="2">
        <f t="shared" ref="D66:M66" si="4">D48</f>
        <v>-2.399626</v>
      </c>
      <c r="E66" s="2">
        <f t="shared" si="4"/>
        <v>-1.047485</v>
      </c>
      <c r="F66" s="2">
        <f t="shared" si="4"/>
        <v>-2.2305069999999998</v>
      </c>
      <c r="G66" s="2">
        <f t="shared" si="4"/>
        <v>-0.68174400000000002</v>
      </c>
      <c r="H66" s="2">
        <f t="shared" si="4"/>
        <v>-0.731765</v>
      </c>
      <c r="I66" s="2">
        <f t="shared" si="4"/>
        <v>-0.42471999999999999</v>
      </c>
      <c r="J66" s="2">
        <f t="shared" si="4"/>
        <v>-0.60068999999999995</v>
      </c>
      <c r="K66" s="2">
        <f t="shared" si="4"/>
        <v>-5.8383999999999998E-2</v>
      </c>
      <c r="L66" s="2">
        <f t="shared" si="4"/>
        <v>-8.1749209999999994</v>
      </c>
      <c r="M66" s="2">
        <f t="shared" si="4"/>
        <v>91.288488000000015</v>
      </c>
    </row>
    <row r="67" spans="1:13" ht="13.4" customHeight="1">
      <c r="A67" t="s">
        <v>32</v>
      </c>
      <c r="C67" s="2">
        <f>C61</f>
        <v>-73.019317999999998</v>
      </c>
      <c r="D67" s="2">
        <f t="shared" ref="D67:M67" si="5">D61</f>
        <v>13.445707000000001</v>
      </c>
      <c r="E67" s="2">
        <f t="shared" si="5"/>
        <v>10.608192000000001</v>
      </c>
      <c r="F67" s="2">
        <f t="shared" si="5"/>
        <v>11.085986</v>
      </c>
      <c r="G67" s="2">
        <f t="shared" si="5"/>
        <v>3.3940790000000001</v>
      </c>
      <c r="H67" s="2">
        <f t="shared" si="5"/>
        <v>5.2580109999999998</v>
      </c>
      <c r="I67" s="2">
        <f t="shared" si="5"/>
        <v>1.2672209999999999</v>
      </c>
      <c r="J67" s="2">
        <f t="shared" si="5"/>
        <v>1.0119210000000001</v>
      </c>
      <c r="K67" s="2">
        <f t="shared" si="5"/>
        <v>0.99804099999999996</v>
      </c>
      <c r="L67" s="2">
        <f>L61</f>
        <v>47.069157999999995</v>
      </c>
      <c r="M67" s="2">
        <f t="shared" si="5"/>
        <v>-25.95016</v>
      </c>
    </row>
    <row r="68" spans="1:13" ht="13.4" customHeight="1">
      <c r="A68" t="s">
        <v>34</v>
      </c>
      <c r="C68" s="2">
        <f>C66-C67</f>
        <v>172.48272700000001</v>
      </c>
      <c r="D68" s="2">
        <f t="shared" ref="D68:M68" si="6">D66-D67</f>
        <v>-15.845333</v>
      </c>
      <c r="E68" s="2">
        <f t="shared" si="6"/>
        <v>-11.655677000000001</v>
      </c>
      <c r="F68" s="2">
        <f t="shared" si="6"/>
        <v>-13.316492999999999</v>
      </c>
      <c r="G68" s="2">
        <f t="shared" si="6"/>
        <v>-4.0758229999999998</v>
      </c>
      <c r="H68" s="2">
        <f t="shared" si="6"/>
        <v>-5.989776</v>
      </c>
      <c r="I68" s="2">
        <f t="shared" si="6"/>
        <v>-1.6919409999999999</v>
      </c>
      <c r="J68" s="2">
        <f t="shared" si="6"/>
        <v>-1.612611</v>
      </c>
      <c r="K68" s="2">
        <f t="shared" si="6"/>
        <v>-1.0564249999999999</v>
      </c>
      <c r="L68" s="2">
        <f t="shared" si="6"/>
        <v>-55.244078999999992</v>
      </c>
      <c r="M68" s="2">
        <f t="shared" si="6"/>
        <v>117.23864800000001</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-8.7259999999999994E-3</v>
      </c>
    </row>
    <row r="74" spans="1:13" ht="13.4" customHeight="1">
      <c r="A74" t="s">
        <v>334</v>
      </c>
      <c r="C74" s="23">
        <v>-2.1697000000000001E-2</v>
      </c>
    </row>
    <row r="75" spans="1:13" ht="13.4" customHeight="1">
      <c r="A75" t="s">
        <v>333</v>
      </c>
      <c r="C75" s="23">
        <v>-8.7849999999999994E-3</v>
      </c>
    </row>
    <row r="76" spans="1:13" ht="13.4" customHeight="1">
      <c r="A76" t="s">
        <v>332</v>
      </c>
      <c r="C76" s="23">
        <v>4.581E-3</v>
      </c>
    </row>
    <row r="77" spans="1:13" ht="13.4" customHeight="1">
      <c r="A77" t="s">
        <v>331</v>
      </c>
      <c r="C77" s="23">
        <v>1.7600000000000001E-3</v>
      </c>
    </row>
    <row r="78" spans="1:13" ht="13.4" customHeight="1">
      <c r="A78" t="s">
        <v>330</v>
      </c>
      <c r="C78" s="23">
        <v>5.267E-3</v>
      </c>
    </row>
    <row r="79" spans="1:13" ht="13.4" customHeight="1">
      <c r="A79" t="s">
        <v>329</v>
      </c>
      <c r="C79" s="23">
        <v>-1.3115999999999999E-2</v>
      </c>
    </row>
    <row r="80" spans="1:13" ht="13.4" customHeight="1">
      <c r="A80" t="s">
        <v>328</v>
      </c>
      <c r="C80" s="23">
        <v>-2.4109999999999999E-3</v>
      </c>
    </row>
    <row r="81" spans="1:3" ht="13.4" customHeight="1">
      <c r="A81" t="s">
        <v>327</v>
      </c>
      <c r="C81" s="23">
        <v>-3.5860000000000002E-3</v>
      </c>
    </row>
    <row r="82" spans="1:3" ht="13.4" customHeight="1">
      <c r="A82" t="s">
        <v>326</v>
      </c>
      <c r="C82" s="23">
        <v>5.7140000000000003E-3</v>
      </c>
    </row>
    <row r="83" spans="1:3" ht="13.4" customHeight="1">
      <c r="A83" t="s">
        <v>325</v>
      </c>
      <c r="C83" s="23">
        <v>-4.6280000000000002E-3</v>
      </c>
    </row>
    <row r="84" spans="1:3" ht="13.4" customHeight="1">
      <c r="C84" s="26"/>
    </row>
    <row r="85" spans="1:3" ht="15.5">
      <c r="A85" s="6" t="s">
        <v>324</v>
      </c>
      <c r="B85" s="6"/>
    </row>
    <row r="86" spans="1:3" ht="13.4" customHeight="1">
      <c r="A86" t="s">
        <v>2</v>
      </c>
      <c r="C86" s="25">
        <v>8.6099999999999996E-3</v>
      </c>
    </row>
    <row r="87" spans="1:3" ht="13.4" customHeight="1">
      <c r="A87" t="s">
        <v>3</v>
      </c>
      <c r="C87" s="25">
        <v>1.1915E-2</v>
      </c>
    </row>
    <row r="88" spans="1:3" ht="13.4" customHeight="1">
      <c r="A88" t="s">
        <v>4</v>
      </c>
      <c r="C88" s="25">
        <v>4.8459999999999996E-3</v>
      </c>
    </row>
    <row r="89" spans="1:3" ht="13.4" customHeight="1">
      <c r="A89" t="s">
        <v>5</v>
      </c>
      <c r="C89" s="25">
        <v>1.0485E-2</v>
      </c>
    </row>
    <row r="90" spans="1:3" ht="13.4" customHeight="1">
      <c r="A90" t="s">
        <v>6</v>
      </c>
      <c r="C90" s="25">
        <v>-6.3070000000000001E-3</v>
      </c>
    </row>
    <row r="91" spans="1:3" ht="13.4" customHeight="1">
      <c r="A91" t="s">
        <v>7</v>
      </c>
      <c r="C91" s="25">
        <v>8.7889999999999999E-3</v>
      </c>
    </row>
    <row r="92" spans="1:3" ht="13.4" customHeight="1">
      <c r="A92" t="s">
        <v>8</v>
      </c>
      <c r="C92" s="25">
        <v>-1.5899999999999999E-4</v>
      </c>
    </row>
    <row r="93" spans="1:3" ht="13.4" customHeight="1">
      <c r="A93" t="s">
        <v>9</v>
      </c>
      <c r="C93" s="25">
        <v>4.4990000000000004E-3</v>
      </c>
    </row>
    <row r="94" spans="1:3" ht="13.4" customHeight="1">
      <c r="A94" t="s">
        <v>321</v>
      </c>
      <c r="C94" s="25">
        <v>6.4050000000000001E-3</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1.9900000000000001E-4</v>
      </c>
      <c r="D99" s="23">
        <v>1.4899999999999999E-4</v>
      </c>
      <c r="E99" s="23">
        <v>1.8000000000000001E-4</v>
      </c>
      <c r="F99" s="23">
        <v>1.84E-4</v>
      </c>
      <c r="G99" s="23">
        <v>4.15E-4</v>
      </c>
      <c r="H99" s="23">
        <v>2.1699999999999999E-4</v>
      </c>
      <c r="I99" s="23">
        <v>7.3200000000000001E-4</v>
      </c>
      <c r="J99" s="23">
        <v>4.5199999999999998E-4</v>
      </c>
      <c r="K99" s="23">
        <v>3.0000000000000001E-6</v>
      </c>
    </row>
    <row r="100" spans="1:11" ht="13.4" customHeight="1">
      <c r="A100" t="s">
        <v>36</v>
      </c>
      <c r="B100" t="s">
        <v>320</v>
      </c>
      <c r="C100" s="23">
        <v>5.0000000000000002E-5</v>
      </c>
      <c r="D100" s="23">
        <v>5.5999999999999999E-5</v>
      </c>
      <c r="E100" s="23">
        <v>4.3000000000000002E-5</v>
      </c>
      <c r="F100" s="23">
        <v>5.1E-5</v>
      </c>
      <c r="G100" s="23">
        <v>8.3999999999999995E-5</v>
      </c>
      <c r="H100" s="23">
        <v>4.3000000000000002E-5</v>
      </c>
      <c r="I100" s="23">
        <v>6.3E-5</v>
      </c>
      <c r="J100" s="23">
        <v>2.3E-5</v>
      </c>
      <c r="K100" s="23">
        <v>3.9999999999999998E-6</v>
      </c>
    </row>
    <row r="101" spans="1:11" ht="13.4" customHeight="1">
      <c r="A101" t="s">
        <v>37</v>
      </c>
      <c r="B101" t="s">
        <v>320</v>
      </c>
      <c r="C101" s="23">
        <v>2.5399999999999999E-4</v>
      </c>
      <c r="D101" s="23">
        <v>1.2999999999999999E-4</v>
      </c>
      <c r="E101" s="23">
        <v>2.4000000000000001E-4</v>
      </c>
      <c r="F101" s="23">
        <v>3.8699999999999997E-4</v>
      </c>
      <c r="G101" s="23">
        <v>6.8300000000000001E-4</v>
      </c>
      <c r="H101" s="23">
        <v>1.7799999999999999E-4</v>
      </c>
      <c r="I101" s="23">
        <v>9.59E-4</v>
      </c>
      <c r="J101" s="23">
        <v>1.4200000000000001E-4</v>
      </c>
      <c r="K101" s="23">
        <v>5.0000000000000004E-6</v>
      </c>
    </row>
    <row r="102" spans="1:11" ht="13.4" customHeight="1">
      <c r="A102" t="s">
        <v>38</v>
      </c>
      <c r="B102" t="s">
        <v>320</v>
      </c>
      <c r="C102" s="23">
        <v>5.0000000000000004E-6</v>
      </c>
      <c r="D102" s="23">
        <v>1.9999999999999999E-6</v>
      </c>
      <c r="E102" s="23">
        <v>0</v>
      </c>
      <c r="F102" s="23">
        <v>1.9999999999999999E-6</v>
      </c>
      <c r="G102" s="23">
        <v>6.0000000000000002E-6</v>
      </c>
      <c r="H102" s="23">
        <v>1.9999999999999999E-6</v>
      </c>
      <c r="I102" s="23">
        <v>1.54E-4</v>
      </c>
      <c r="J102" s="23">
        <v>2.5000000000000001E-5</v>
      </c>
      <c r="K102" s="23">
        <v>0</v>
      </c>
    </row>
    <row r="103" spans="1:11" ht="13.4" customHeight="1">
      <c r="A103" t="s">
        <v>39</v>
      </c>
      <c r="B103" t="s">
        <v>320</v>
      </c>
      <c r="C103" s="23">
        <v>-2.4000000000000001E-5</v>
      </c>
      <c r="D103" s="23">
        <v>-1.5E-5</v>
      </c>
      <c r="E103" s="23">
        <v>-2.0999999999999999E-5</v>
      </c>
      <c r="F103" s="23">
        <v>-1.2E-5</v>
      </c>
      <c r="G103" s="23">
        <v>-6.7000000000000002E-5</v>
      </c>
      <c r="H103" s="23">
        <v>-2.5000000000000001E-5</v>
      </c>
      <c r="I103" s="23">
        <v>-2.2499999999999999E-4</v>
      </c>
      <c r="J103" s="23">
        <v>-2.5000000000000001E-5</v>
      </c>
      <c r="K103" s="23">
        <v>-9.9999999999999995E-7</v>
      </c>
    </row>
    <row r="104" spans="1:11" ht="13.4" customHeight="1">
      <c r="A104" t="s">
        <v>40</v>
      </c>
      <c r="B104" t="s">
        <v>320</v>
      </c>
      <c r="C104" s="23">
        <v>3.9999999999999998E-6</v>
      </c>
      <c r="D104" s="23">
        <v>9.9999999999999995E-7</v>
      </c>
      <c r="E104" s="23">
        <v>9.9999999999999995E-7</v>
      </c>
      <c r="F104" s="23">
        <v>1.9999999999999999E-6</v>
      </c>
      <c r="G104" s="23">
        <v>1.5999999999999999E-5</v>
      </c>
      <c r="H104" s="23">
        <v>1.4E-5</v>
      </c>
      <c r="I104" s="23">
        <v>2.4000000000000001E-5</v>
      </c>
      <c r="J104" s="23">
        <v>0</v>
      </c>
      <c r="K104" s="23">
        <v>0</v>
      </c>
    </row>
    <row r="105" spans="1:11" ht="13.4" customHeight="1">
      <c r="A105" t="s">
        <v>41</v>
      </c>
      <c r="B105" t="s">
        <v>320</v>
      </c>
      <c r="C105" s="23">
        <v>1.9000000000000001E-5</v>
      </c>
      <c r="D105" s="23">
        <v>1.5E-5</v>
      </c>
      <c r="E105" s="23">
        <v>1.5999999999999999E-5</v>
      </c>
      <c r="F105" s="23">
        <v>2.0999999999999999E-5</v>
      </c>
      <c r="G105" s="23">
        <v>3.8999999999999999E-5</v>
      </c>
      <c r="H105" s="23">
        <v>1.5999999999999999E-5</v>
      </c>
      <c r="I105" s="23">
        <v>6.0999999999999999E-5</v>
      </c>
      <c r="J105" s="23">
        <v>2.0999999999999999E-5</v>
      </c>
      <c r="K105" s="23">
        <v>9.9999999999999995E-7</v>
      </c>
    </row>
    <row r="106" spans="1:11" ht="13.4" customHeight="1">
      <c r="A106" t="s">
        <v>42</v>
      </c>
      <c r="B106" t="s">
        <v>319</v>
      </c>
      <c r="C106" s="23">
        <v>-9.3400000000000004E-4</v>
      </c>
      <c r="D106" s="23">
        <v>-1.0449999999999999E-3</v>
      </c>
      <c r="E106" s="23">
        <v>-4.0000000000000003E-5</v>
      </c>
      <c r="F106" s="23">
        <v>-2.8869999999999998E-3</v>
      </c>
      <c r="G106" s="23">
        <v>-4.6E-5</v>
      </c>
      <c r="H106" s="23">
        <v>-2.43E-4</v>
      </c>
      <c r="I106" s="23">
        <v>-4.8999999999999998E-5</v>
      </c>
      <c r="J106" s="23">
        <v>-2.6699999999999998E-4</v>
      </c>
      <c r="K106" s="23">
        <v>0</v>
      </c>
    </row>
    <row r="107" spans="1:11" ht="13.4" customHeight="1">
      <c r="A107" t="s">
        <v>43</v>
      </c>
      <c r="B107" t="s">
        <v>319</v>
      </c>
      <c r="C107" s="23">
        <v>-3.8900000000000002E-4</v>
      </c>
      <c r="D107" s="23">
        <v>-1.0000000000000001E-5</v>
      </c>
      <c r="E107" s="23">
        <v>-1.06E-4</v>
      </c>
      <c r="F107" s="23">
        <v>-5.9199999999999997E-4</v>
      </c>
      <c r="G107" s="23">
        <v>-2.34E-4</v>
      </c>
      <c r="H107" s="23">
        <v>-1.407E-3</v>
      </c>
      <c r="I107" s="23">
        <v>-1.9000000000000001E-5</v>
      </c>
      <c r="J107" s="23">
        <v>-1.941E-3</v>
      </c>
      <c r="K107" s="23">
        <v>0</v>
      </c>
    </row>
    <row r="108" spans="1:11" ht="13.4" customHeight="1">
      <c r="A108" t="s">
        <v>44</v>
      </c>
      <c r="B108" t="s">
        <v>319</v>
      </c>
      <c r="C108" s="23">
        <v>-1.255E-3</v>
      </c>
      <c r="D108" s="23">
        <v>-1.5999999999999999E-5</v>
      </c>
      <c r="E108" s="23">
        <v>-2.0999999999999999E-5</v>
      </c>
      <c r="F108" s="23">
        <v>-1.8100000000000001E-4</v>
      </c>
      <c r="G108" s="23">
        <v>-1.6000000000000001E-4</v>
      </c>
      <c r="H108" s="23">
        <v>-7.8930000000000007E-3</v>
      </c>
      <c r="I108" s="23">
        <v>-7.5199999999999996E-4</v>
      </c>
      <c r="J108" s="23">
        <v>-4.2999999999999999E-4</v>
      </c>
      <c r="K108" s="23">
        <v>0</v>
      </c>
    </row>
    <row r="109" spans="1:11" ht="13.4" customHeight="1">
      <c r="A109" t="s">
        <v>45</v>
      </c>
      <c r="B109" t="s">
        <v>319</v>
      </c>
      <c r="C109" s="23">
        <v>-4.8000000000000001E-4</v>
      </c>
      <c r="D109" s="23">
        <v>-1.17E-4</v>
      </c>
      <c r="E109" s="23">
        <v>-1.03E-4</v>
      </c>
      <c r="F109" s="23">
        <v>-4.1599999999999997E-4</v>
      </c>
      <c r="G109" s="23">
        <v>-5.0000000000000001E-4</v>
      </c>
      <c r="H109" s="23">
        <v>-1.7260000000000001E-3</v>
      </c>
      <c r="I109" s="23">
        <v>-5.2800000000000004E-4</v>
      </c>
      <c r="J109" s="23">
        <v>-3.529E-3</v>
      </c>
      <c r="K109" s="23">
        <v>-1.0000000000000001E-5</v>
      </c>
    </row>
    <row r="110" spans="1:11" ht="13.4" customHeight="1">
      <c r="A110" t="s">
        <v>46</v>
      </c>
      <c r="B110" t="s">
        <v>319</v>
      </c>
      <c r="C110" s="23">
        <v>-9.0000000000000002E-6</v>
      </c>
      <c r="D110" s="23">
        <v>-3.9999999999999998E-6</v>
      </c>
      <c r="E110" s="23">
        <v>-6.0000000000000002E-6</v>
      </c>
      <c r="F110" s="23">
        <v>-6.9999999999999999E-6</v>
      </c>
      <c r="G110" s="23">
        <v>-5.0000000000000004E-6</v>
      </c>
      <c r="H110" s="23">
        <v>-2.8E-5</v>
      </c>
      <c r="I110" s="23">
        <v>-9.0000000000000002E-6</v>
      </c>
      <c r="J110" s="23">
        <v>-6.0000000000000002E-6</v>
      </c>
      <c r="K110" s="23">
        <v>-1.9999999999999999E-6</v>
      </c>
    </row>
    <row r="111" spans="1:11" ht="13.4" customHeight="1">
      <c r="A111" t="s">
        <v>47</v>
      </c>
      <c r="B111" t="s">
        <v>319</v>
      </c>
      <c r="C111" s="23">
        <v>-1.65E-4</v>
      </c>
      <c r="D111" s="23">
        <v>-2.9E-5</v>
      </c>
      <c r="E111" s="23">
        <v>-2.8E-5</v>
      </c>
      <c r="F111" s="23">
        <v>-1.46E-4</v>
      </c>
      <c r="G111" s="23">
        <v>-1.22E-4</v>
      </c>
      <c r="H111" s="23">
        <v>-7.4600000000000003E-4</v>
      </c>
      <c r="I111" s="23">
        <v>-5.1999999999999997E-5</v>
      </c>
      <c r="J111" s="23">
        <v>-1.8900000000000001E-4</v>
      </c>
      <c r="K111" s="23">
        <v>-9.0000000000000002E-6</v>
      </c>
    </row>
    <row r="112" spans="1:11" ht="13.4" customHeight="1">
      <c r="A112" t="s">
        <v>48</v>
      </c>
      <c r="B112" t="s">
        <v>318</v>
      </c>
      <c r="C112" s="23">
        <v>1.2E-4</v>
      </c>
      <c r="D112" s="23">
        <v>1.07E-4</v>
      </c>
      <c r="E112" s="23">
        <v>1.1E-4</v>
      </c>
      <c r="F112" s="23">
        <v>1.9799999999999999E-4</v>
      </c>
      <c r="G112" s="23">
        <v>1.66E-4</v>
      </c>
      <c r="H112" s="23">
        <v>7.4999999999999993E-5</v>
      </c>
      <c r="I112" s="23">
        <v>9.5000000000000005E-5</v>
      </c>
      <c r="J112" s="23">
        <v>3.6999999999999998E-5</v>
      </c>
      <c r="K112" s="23">
        <v>0</v>
      </c>
    </row>
    <row r="113" spans="1:11" ht="13.4" customHeight="1">
      <c r="A113" t="s">
        <v>49</v>
      </c>
      <c r="B113" t="s">
        <v>318</v>
      </c>
      <c r="C113" s="23">
        <v>-5.0000000000000004E-6</v>
      </c>
      <c r="D113" s="23">
        <v>-3.0000000000000001E-6</v>
      </c>
      <c r="E113" s="23">
        <v>-3.0000000000000001E-6</v>
      </c>
      <c r="F113" s="23">
        <v>-3.9999999999999998E-6</v>
      </c>
      <c r="G113" s="23">
        <v>-1.2999999999999999E-5</v>
      </c>
      <c r="H113" s="23">
        <v>-6.9999999999999999E-6</v>
      </c>
      <c r="I113" s="23">
        <v>-6.9999999999999994E-5</v>
      </c>
      <c r="J113" s="23">
        <v>0</v>
      </c>
      <c r="K113" s="23">
        <v>0</v>
      </c>
    </row>
    <row r="114" spans="1:11" ht="13.4" customHeight="1">
      <c r="A114" t="s">
        <v>50</v>
      </c>
      <c r="B114" t="s">
        <v>318</v>
      </c>
      <c r="C114" s="23">
        <v>7.6000000000000004E-5</v>
      </c>
      <c r="D114" s="23">
        <v>4.6E-5</v>
      </c>
      <c r="E114" s="23">
        <v>1.8699999999999999E-4</v>
      </c>
      <c r="F114" s="23">
        <v>3.6999999999999998E-5</v>
      </c>
      <c r="G114" s="23">
        <v>5.3999999999999998E-5</v>
      </c>
      <c r="H114" s="23">
        <v>2.0000000000000002E-5</v>
      </c>
      <c r="I114" s="23">
        <v>2.2100000000000001E-4</v>
      </c>
      <c r="J114" s="23">
        <v>4.1999999999999998E-5</v>
      </c>
      <c r="K114" s="23">
        <v>5.0000000000000004E-6</v>
      </c>
    </row>
    <row r="115" spans="1:11" ht="13.4" customHeight="1">
      <c r="A115" t="s">
        <v>51</v>
      </c>
      <c r="B115" t="s">
        <v>318</v>
      </c>
      <c r="C115" s="23">
        <v>1.45E-4</v>
      </c>
      <c r="D115" s="23">
        <v>1.05E-4</v>
      </c>
      <c r="E115" s="23">
        <v>2.7599999999999999E-4</v>
      </c>
      <c r="F115" s="23">
        <v>1.07E-4</v>
      </c>
      <c r="G115" s="23">
        <v>1.2300000000000001E-4</v>
      </c>
      <c r="H115" s="23">
        <v>3.3000000000000003E-5</v>
      </c>
      <c r="I115" s="23">
        <v>8.3699999999999996E-4</v>
      </c>
      <c r="J115" s="23">
        <v>0</v>
      </c>
      <c r="K115" s="23">
        <v>0</v>
      </c>
    </row>
    <row r="116" spans="1:11" ht="13.4" customHeight="1">
      <c r="A116" t="s">
        <v>52</v>
      </c>
      <c r="B116" t="s">
        <v>318</v>
      </c>
      <c r="C116" s="23">
        <v>3.9999999999999998E-6</v>
      </c>
      <c r="D116" s="23">
        <v>5.0000000000000004E-6</v>
      </c>
      <c r="E116" s="23">
        <v>6.9999999999999999E-6</v>
      </c>
      <c r="F116" s="23">
        <v>1.9999999999999999E-6</v>
      </c>
      <c r="G116" s="23">
        <v>9.9999999999999995E-7</v>
      </c>
      <c r="H116" s="23">
        <v>9.9999999999999995E-7</v>
      </c>
      <c r="I116" s="23">
        <v>0</v>
      </c>
      <c r="J116" s="23">
        <v>0</v>
      </c>
      <c r="K116" s="23">
        <v>0</v>
      </c>
    </row>
    <row r="117" spans="1:11" ht="13.4" customHeight="1">
      <c r="A117" t="s">
        <v>53</v>
      </c>
      <c r="B117" t="s">
        <v>318</v>
      </c>
      <c r="C117" s="23">
        <v>3.1999999999999999E-5</v>
      </c>
      <c r="D117" s="23">
        <v>6.3999999999999997E-5</v>
      </c>
      <c r="E117" s="23">
        <v>2.5999999999999998E-5</v>
      </c>
      <c r="F117" s="23">
        <v>9.0000000000000002E-6</v>
      </c>
      <c r="G117" s="23">
        <v>3.6000000000000001E-5</v>
      </c>
      <c r="H117" s="23">
        <v>1.0000000000000001E-5</v>
      </c>
      <c r="I117" s="23">
        <v>7.9999999999999996E-6</v>
      </c>
      <c r="J117" s="23">
        <v>0</v>
      </c>
      <c r="K117" s="23">
        <v>0</v>
      </c>
    </row>
    <row r="118" spans="1:11" ht="13.4" customHeight="1">
      <c r="A118" t="s">
        <v>54</v>
      </c>
      <c r="B118" t="s">
        <v>318</v>
      </c>
      <c r="C118" s="23">
        <v>9.2999999999999997E-5</v>
      </c>
      <c r="D118" s="23">
        <v>1E-4</v>
      </c>
      <c r="E118" s="23">
        <v>1.07E-4</v>
      </c>
      <c r="F118" s="23">
        <v>8.7000000000000001E-5</v>
      </c>
      <c r="G118" s="23">
        <v>1.34E-4</v>
      </c>
      <c r="H118" s="23">
        <v>5.7000000000000003E-5</v>
      </c>
      <c r="I118" s="23">
        <v>1.4300000000000001E-4</v>
      </c>
      <c r="J118" s="23">
        <v>5.8E-5</v>
      </c>
      <c r="K118" s="23">
        <v>3.4999999999999997E-5</v>
      </c>
    </row>
    <row r="119" spans="1:11" ht="13.4" customHeight="1">
      <c r="A119" t="s">
        <v>55</v>
      </c>
      <c r="B119" t="s">
        <v>318</v>
      </c>
      <c r="C119" s="23">
        <v>7.7000000000000001E-5</v>
      </c>
      <c r="D119" s="23">
        <v>6.9999999999999994E-5</v>
      </c>
      <c r="E119" s="23">
        <v>9.0000000000000006E-5</v>
      </c>
      <c r="F119" s="23">
        <v>1.47E-4</v>
      </c>
      <c r="G119" s="23">
        <v>3.0000000000000001E-5</v>
      </c>
      <c r="H119" s="23">
        <v>7.9999999999999996E-6</v>
      </c>
      <c r="I119" s="23">
        <v>1.7000000000000001E-4</v>
      </c>
      <c r="J119" s="23">
        <v>0</v>
      </c>
      <c r="K119" s="23">
        <v>3.0000000000000001E-6</v>
      </c>
    </row>
    <row r="120" spans="1:11" ht="13.4" customHeight="1">
      <c r="A120" t="s">
        <v>56</v>
      </c>
      <c r="B120" t="s">
        <v>318</v>
      </c>
      <c r="C120" s="23">
        <v>1.06E-4</v>
      </c>
      <c r="D120" s="23">
        <v>1.34E-4</v>
      </c>
      <c r="E120" s="23">
        <v>1.21E-4</v>
      </c>
      <c r="F120" s="23">
        <v>1.1900000000000001E-4</v>
      </c>
      <c r="G120" s="23">
        <v>8.2000000000000001E-5</v>
      </c>
      <c r="H120" s="23">
        <v>4.1E-5</v>
      </c>
      <c r="I120" s="23">
        <v>1E-4</v>
      </c>
      <c r="J120" s="23">
        <v>2.1999999999999999E-5</v>
      </c>
      <c r="K120" s="23">
        <v>6.0000000000000002E-6</v>
      </c>
    </row>
    <row r="121" spans="1:11" ht="13.4" customHeight="1">
      <c r="A121" t="s">
        <v>57</v>
      </c>
      <c r="B121" t="s">
        <v>318</v>
      </c>
      <c r="C121" s="23">
        <v>5.7000000000000003E-5</v>
      </c>
      <c r="D121" s="23">
        <v>6.7000000000000002E-5</v>
      </c>
      <c r="E121" s="23">
        <v>6.6000000000000005E-5</v>
      </c>
      <c r="F121" s="23">
        <v>5.7000000000000003E-5</v>
      </c>
      <c r="G121" s="23">
        <v>3.8999999999999999E-5</v>
      </c>
      <c r="H121" s="23">
        <v>3.6000000000000001E-5</v>
      </c>
      <c r="I121" s="23">
        <v>1.9000000000000001E-5</v>
      </c>
      <c r="J121" s="23">
        <v>9.2999999999999997E-5</v>
      </c>
      <c r="K121" s="23">
        <v>0</v>
      </c>
    </row>
    <row r="122" spans="1:11" ht="13.4" customHeight="1">
      <c r="A122" t="s">
        <v>58</v>
      </c>
      <c r="B122" t="s">
        <v>318</v>
      </c>
      <c r="C122" s="23">
        <v>6.2000000000000003E-5</v>
      </c>
      <c r="D122" s="23">
        <v>6.0999999999999999E-5</v>
      </c>
      <c r="E122" s="23">
        <v>6.3E-5</v>
      </c>
      <c r="F122" s="23">
        <v>6.7000000000000002E-5</v>
      </c>
      <c r="G122" s="23">
        <v>8.3999999999999995E-5</v>
      </c>
      <c r="H122" s="23">
        <v>4.6E-5</v>
      </c>
      <c r="I122" s="23">
        <v>1.0399999999999999E-4</v>
      </c>
      <c r="J122" s="23">
        <v>9.2E-5</v>
      </c>
      <c r="K122" s="23">
        <v>2.3E-5</v>
      </c>
    </row>
    <row r="123" spans="1:11" ht="13.4" customHeight="1">
      <c r="A123" t="s">
        <v>59</v>
      </c>
      <c r="B123" t="s">
        <v>318</v>
      </c>
      <c r="C123" s="23">
        <v>1.95E-4</v>
      </c>
      <c r="D123" s="23">
        <v>1.5799999999999999E-4</v>
      </c>
      <c r="E123" s="23">
        <v>1.8599999999999999E-4</v>
      </c>
      <c r="F123" s="23">
        <v>2.8E-5</v>
      </c>
      <c r="G123" s="23">
        <v>1.2869999999999999E-3</v>
      </c>
      <c r="H123" s="23">
        <v>1.17E-4</v>
      </c>
      <c r="I123" s="23">
        <v>3.8000000000000002E-4</v>
      </c>
      <c r="J123" s="23">
        <v>0</v>
      </c>
      <c r="K123" s="23">
        <v>7.9999999999999996E-6</v>
      </c>
    </row>
    <row r="124" spans="1:11" ht="13.4" customHeight="1">
      <c r="A124" t="s">
        <v>60</v>
      </c>
      <c r="B124" t="s">
        <v>318</v>
      </c>
      <c r="C124" s="23">
        <v>-3.4E-5</v>
      </c>
      <c r="D124" s="23">
        <v>-2.4000000000000001E-5</v>
      </c>
      <c r="E124" s="23">
        <v>-5.5000000000000002E-5</v>
      </c>
      <c r="F124" s="23">
        <v>-3.4E-5</v>
      </c>
      <c r="G124" s="23">
        <v>-6.7999999999999999E-5</v>
      </c>
      <c r="H124" s="23">
        <v>-1.7E-5</v>
      </c>
      <c r="I124" s="23">
        <v>0</v>
      </c>
      <c r="J124" s="23">
        <v>0</v>
      </c>
      <c r="K124" s="23">
        <v>0</v>
      </c>
    </row>
    <row r="125" spans="1:11" ht="13.4" customHeight="1">
      <c r="A125" t="s">
        <v>61</v>
      </c>
      <c r="B125" t="s">
        <v>318</v>
      </c>
      <c r="C125" s="23">
        <v>7.9999999999999996E-6</v>
      </c>
      <c r="D125" s="23">
        <v>6.9999999999999999E-6</v>
      </c>
      <c r="E125" s="23">
        <v>1.1E-5</v>
      </c>
      <c r="F125" s="23">
        <v>1.2E-5</v>
      </c>
      <c r="G125" s="23">
        <v>3.9999999999999998E-6</v>
      </c>
      <c r="H125" s="23">
        <v>3.0000000000000001E-6</v>
      </c>
      <c r="I125" s="23">
        <v>0</v>
      </c>
      <c r="J125" s="23">
        <v>0</v>
      </c>
      <c r="K125" s="23">
        <v>0</v>
      </c>
    </row>
    <row r="126" spans="1:11" ht="13.4" customHeight="1">
      <c r="A126" t="s">
        <v>62</v>
      </c>
      <c r="B126" t="s">
        <v>318</v>
      </c>
      <c r="C126" s="23">
        <v>9.2E-5</v>
      </c>
      <c r="D126" s="23">
        <v>7.1000000000000005E-5</v>
      </c>
      <c r="E126" s="23">
        <v>1.73E-4</v>
      </c>
      <c r="F126" s="23">
        <v>7.2000000000000002E-5</v>
      </c>
      <c r="G126" s="23">
        <v>8.6000000000000003E-5</v>
      </c>
      <c r="H126" s="23">
        <v>5.5999999999999999E-5</v>
      </c>
      <c r="I126" s="23">
        <v>5.8999999999999998E-5</v>
      </c>
      <c r="J126" s="23">
        <v>4.8000000000000001E-5</v>
      </c>
      <c r="K126" s="23">
        <v>0</v>
      </c>
    </row>
    <row r="127" spans="1:11" ht="13.4" customHeight="1">
      <c r="A127" t="s">
        <v>63</v>
      </c>
      <c r="B127" t="s">
        <v>318</v>
      </c>
      <c r="C127" s="23">
        <v>1.9599999999999999E-4</v>
      </c>
      <c r="D127" s="23">
        <v>1.16E-4</v>
      </c>
      <c r="E127" s="23">
        <v>5.1999999999999995E-4</v>
      </c>
      <c r="F127" s="23">
        <v>1.4799999999999999E-4</v>
      </c>
      <c r="G127" s="23">
        <v>0</v>
      </c>
      <c r="H127" s="23">
        <v>0</v>
      </c>
      <c r="I127" s="23">
        <v>4.8700000000000002E-4</v>
      </c>
      <c r="J127" s="23">
        <v>0</v>
      </c>
      <c r="K127" s="23">
        <v>0</v>
      </c>
    </row>
    <row r="128" spans="1:11" ht="13.4" customHeight="1">
      <c r="A128" t="s">
        <v>64</v>
      </c>
      <c r="B128" t="s">
        <v>318</v>
      </c>
      <c r="C128" s="23">
        <v>2.9E-5</v>
      </c>
      <c r="D128" s="23">
        <v>3.1999999999999999E-5</v>
      </c>
      <c r="E128" s="23">
        <v>4.1E-5</v>
      </c>
      <c r="F128" s="23">
        <v>2.3E-5</v>
      </c>
      <c r="G128" s="23">
        <v>2.0000000000000002E-5</v>
      </c>
      <c r="H128" s="23">
        <v>1.5E-5</v>
      </c>
      <c r="I128" s="23">
        <v>1.2999999999999999E-5</v>
      </c>
      <c r="J128" s="23">
        <v>2.9E-5</v>
      </c>
      <c r="K128" s="23">
        <v>1.1E-5</v>
      </c>
    </row>
    <row r="129" spans="1:11" ht="13.4" customHeight="1">
      <c r="A129" t="s">
        <v>65</v>
      </c>
      <c r="B129" t="s">
        <v>318</v>
      </c>
      <c r="C129" s="23">
        <v>3.0000000000000001E-6</v>
      </c>
      <c r="D129" s="23">
        <v>3.0000000000000001E-6</v>
      </c>
      <c r="E129" s="23">
        <v>3.0000000000000001E-6</v>
      </c>
      <c r="F129" s="23">
        <v>9.9999999999999995E-7</v>
      </c>
      <c r="G129" s="23">
        <v>2.0000000000000002E-5</v>
      </c>
      <c r="H129" s="23">
        <v>1.9999999999999999E-6</v>
      </c>
      <c r="I129" s="23">
        <v>9.0000000000000002E-6</v>
      </c>
      <c r="J129" s="23">
        <v>0</v>
      </c>
      <c r="K129" s="23">
        <v>9.9999999999999995E-7</v>
      </c>
    </row>
    <row r="130" spans="1:11" ht="13.4" customHeight="1">
      <c r="A130" t="s">
        <v>66</v>
      </c>
      <c r="B130" t="s">
        <v>318</v>
      </c>
      <c r="C130" s="23">
        <v>-1.8E-5</v>
      </c>
      <c r="D130" s="23">
        <v>-1.4E-5</v>
      </c>
      <c r="E130" s="23">
        <v>-1.8E-5</v>
      </c>
      <c r="F130" s="23">
        <v>-2.1999999999999999E-5</v>
      </c>
      <c r="G130" s="23">
        <v>-3.6000000000000001E-5</v>
      </c>
      <c r="H130" s="23">
        <v>-1.5E-5</v>
      </c>
      <c r="I130" s="23">
        <v>-8.0000000000000007E-5</v>
      </c>
      <c r="J130" s="23">
        <v>0</v>
      </c>
      <c r="K130" s="23">
        <v>-1.9999999999999999E-6</v>
      </c>
    </row>
    <row r="131" spans="1:11" ht="13.4" customHeight="1">
      <c r="A131" t="s">
        <v>67</v>
      </c>
      <c r="B131" t="s">
        <v>318</v>
      </c>
      <c r="C131" s="23">
        <v>-7.2000000000000002E-5</v>
      </c>
      <c r="D131" s="23">
        <v>-8.2999999999999998E-5</v>
      </c>
      <c r="E131" s="23">
        <v>-7.6000000000000004E-5</v>
      </c>
      <c r="F131" s="23">
        <v>-7.6000000000000004E-5</v>
      </c>
      <c r="G131" s="23">
        <v>-8.3999999999999995E-5</v>
      </c>
      <c r="H131" s="23">
        <v>-4.0000000000000003E-5</v>
      </c>
      <c r="I131" s="23">
        <v>-6.2000000000000003E-5</v>
      </c>
      <c r="J131" s="23">
        <v>-6.7000000000000002E-5</v>
      </c>
      <c r="K131" s="23">
        <v>-2.9E-5</v>
      </c>
    </row>
    <row r="132" spans="1:11" ht="13.4" customHeight="1">
      <c r="A132" t="s">
        <v>68</v>
      </c>
      <c r="B132" t="s">
        <v>318</v>
      </c>
      <c r="C132" s="23">
        <v>-1.7E-5</v>
      </c>
      <c r="D132" s="23">
        <v>-1.5E-5</v>
      </c>
      <c r="E132" s="23">
        <v>-2.5999999999999998E-5</v>
      </c>
      <c r="F132" s="23">
        <v>-1.2999999999999999E-5</v>
      </c>
      <c r="G132" s="23">
        <v>-6.9999999999999999E-6</v>
      </c>
      <c r="H132" s="23">
        <v>-5.0000000000000004E-6</v>
      </c>
      <c r="I132" s="23">
        <v>-1.35E-4</v>
      </c>
      <c r="J132" s="23">
        <v>0</v>
      </c>
      <c r="K132" s="23">
        <v>0</v>
      </c>
    </row>
    <row r="133" spans="1:11" ht="13.4" customHeight="1">
      <c r="A133" t="s">
        <v>69</v>
      </c>
      <c r="B133" t="s">
        <v>318</v>
      </c>
      <c r="C133" s="23">
        <v>3.6000000000000001E-5</v>
      </c>
      <c r="D133" s="23">
        <v>3.4999999999999997E-5</v>
      </c>
      <c r="E133" s="23">
        <v>6.2000000000000003E-5</v>
      </c>
      <c r="F133" s="23">
        <v>2.3E-5</v>
      </c>
      <c r="G133" s="23">
        <v>7.7000000000000001E-5</v>
      </c>
      <c r="H133" s="23">
        <v>1.1E-5</v>
      </c>
      <c r="I133" s="23">
        <v>6.9999999999999999E-6</v>
      </c>
      <c r="J133" s="23">
        <v>0</v>
      </c>
      <c r="K133" s="23">
        <v>0</v>
      </c>
    </row>
    <row r="134" spans="1:11" ht="13.4" customHeight="1">
      <c r="A134" t="s">
        <v>70</v>
      </c>
      <c r="B134" t="s">
        <v>318</v>
      </c>
      <c r="C134" s="23">
        <v>-1.2999999999999999E-5</v>
      </c>
      <c r="D134" s="23">
        <v>-1.4E-5</v>
      </c>
      <c r="E134" s="23">
        <v>-1.9000000000000001E-5</v>
      </c>
      <c r="F134" s="23">
        <v>-9.0000000000000002E-6</v>
      </c>
      <c r="G134" s="23">
        <v>-1.0000000000000001E-5</v>
      </c>
      <c r="H134" s="23">
        <v>-6.0000000000000002E-6</v>
      </c>
      <c r="I134" s="23">
        <v>-7.9999999999999996E-6</v>
      </c>
      <c r="J134" s="23">
        <v>-9.0000000000000002E-6</v>
      </c>
      <c r="K134" s="23">
        <v>-3.9999999999999998E-6</v>
      </c>
    </row>
    <row r="135" spans="1:11" ht="13.4" customHeight="1">
      <c r="A135" t="s">
        <v>71</v>
      </c>
      <c r="B135" t="s">
        <v>318</v>
      </c>
      <c r="C135" s="23">
        <v>-1.4E-5</v>
      </c>
      <c r="D135" s="23">
        <v>-9.0000000000000002E-6</v>
      </c>
      <c r="E135" s="23">
        <v>-2.1999999999999999E-5</v>
      </c>
      <c r="F135" s="23">
        <v>-1.5E-5</v>
      </c>
      <c r="G135" s="23">
        <v>-3.9999999999999998E-6</v>
      </c>
      <c r="H135" s="23">
        <v>-1.9000000000000001E-5</v>
      </c>
      <c r="I135" s="23">
        <v>-3.0000000000000001E-6</v>
      </c>
      <c r="J135" s="23">
        <v>0</v>
      </c>
      <c r="K135" s="23">
        <v>0</v>
      </c>
    </row>
    <row r="136" spans="1:11" ht="13.4" customHeight="1">
      <c r="A136" t="s">
        <v>72</v>
      </c>
      <c r="B136" t="s">
        <v>318</v>
      </c>
      <c r="C136" s="23">
        <v>1.54E-4</v>
      </c>
      <c r="D136" s="23">
        <v>1.8799999999999999E-4</v>
      </c>
      <c r="E136" s="23">
        <v>2.81E-4</v>
      </c>
      <c r="F136" s="23">
        <v>7.2000000000000002E-5</v>
      </c>
      <c r="G136" s="23">
        <v>6.3999999999999997E-5</v>
      </c>
      <c r="H136" s="23">
        <v>5.3000000000000001E-5</v>
      </c>
      <c r="I136" s="23">
        <v>8.2000000000000001E-5</v>
      </c>
      <c r="J136" s="23">
        <v>4.1999999999999998E-5</v>
      </c>
      <c r="K136" s="23">
        <v>7.9999999999999996E-6</v>
      </c>
    </row>
    <row r="137" spans="1:11" ht="13.4" customHeight="1">
      <c r="A137" t="s">
        <v>73</v>
      </c>
      <c r="B137" t="s">
        <v>318</v>
      </c>
      <c r="C137" s="23">
        <v>-6.0000000000000002E-6</v>
      </c>
      <c r="D137" s="23">
        <v>-1.5E-5</v>
      </c>
      <c r="E137" s="23">
        <v>-9.9999999999999995E-7</v>
      </c>
      <c r="F137" s="23">
        <v>-1.9999999999999999E-6</v>
      </c>
      <c r="G137" s="23">
        <v>-3.0000000000000001E-6</v>
      </c>
      <c r="H137" s="23">
        <v>0</v>
      </c>
      <c r="I137" s="23">
        <v>0</v>
      </c>
      <c r="J137" s="23">
        <v>0</v>
      </c>
      <c r="K137" s="23">
        <v>0</v>
      </c>
    </row>
    <row r="138" spans="1:11" ht="13.4" customHeight="1">
      <c r="A138" t="s">
        <v>74</v>
      </c>
      <c r="B138" t="s">
        <v>318</v>
      </c>
      <c r="C138" s="23">
        <v>7.8999999999999996E-5</v>
      </c>
      <c r="D138" s="23">
        <v>5.5000000000000002E-5</v>
      </c>
      <c r="E138" s="23">
        <v>7.1000000000000005E-5</v>
      </c>
      <c r="F138" s="23">
        <v>1.11E-4</v>
      </c>
      <c r="G138" s="23">
        <v>3.1999999999999999E-5</v>
      </c>
      <c r="H138" s="23">
        <v>1.34E-4</v>
      </c>
      <c r="I138" s="23">
        <v>3.4E-5</v>
      </c>
      <c r="J138" s="23">
        <v>8.5000000000000006E-5</v>
      </c>
      <c r="K138" s="23">
        <v>3.0000000000000001E-6</v>
      </c>
    </row>
    <row r="139" spans="1:11" ht="13.4" customHeight="1">
      <c r="A139" t="s">
        <v>75</v>
      </c>
      <c r="B139" t="s">
        <v>318</v>
      </c>
      <c r="C139" s="23">
        <v>1.2300000000000001E-4</v>
      </c>
      <c r="D139" s="23">
        <v>1.66E-4</v>
      </c>
      <c r="E139" s="23">
        <v>1.8799999999999999E-4</v>
      </c>
      <c r="F139" s="23">
        <v>7.6000000000000004E-5</v>
      </c>
      <c r="G139" s="23">
        <v>9.7E-5</v>
      </c>
      <c r="H139" s="23">
        <v>3.8999999999999999E-5</v>
      </c>
      <c r="I139" s="23">
        <v>1.8E-5</v>
      </c>
      <c r="J139" s="23">
        <v>0</v>
      </c>
      <c r="K139" s="23">
        <v>0</v>
      </c>
    </row>
    <row r="140" spans="1:11" ht="13.4" customHeight="1">
      <c r="A140" t="s">
        <v>76</v>
      </c>
      <c r="B140" t="s">
        <v>318</v>
      </c>
      <c r="C140" s="23">
        <v>5.1E-5</v>
      </c>
      <c r="D140" s="23">
        <v>4.3999999999999999E-5</v>
      </c>
      <c r="E140" s="23">
        <v>8.3999999999999995E-5</v>
      </c>
      <c r="F140" s="23">
        <v>4.6999999999999997E-5</v>
      </c>
      <c r="G140" s="23">
        <v>5.7000000000000003E-5</v>
      </c>
      <c r="H140" s="23">
        <v>3.0000000000000001E-5</v>
      </c>
      <c r="I140" s="23">
        <v>2.0000000000000002E-5</v>
      </c>
      <c r="J140" s="23">
        <v>3.4E-5</v>
      </c>
      <c r="K140" s="23">
        <v>3.9999999999999998E-6</v>
      </c>
    </row>
    <row r="141" spans="1:11" ht="13.4" customHeight="1">
      <c r="A141" t="s">
        <v>77</v>
      </c>
      <c r="B141" t="s">
        <v>318</v>
      </c>
      <c r="C141" s="23">
        <v>-3.9999999999999998E-6</v>
      </c>
      <c r="D141" s="23">
        <v>-3.0000000000000001E-6</v>
      </c>
      <c r="E141" s="23">
        <v>-5.0000000000000004E-6</v>
      </c>
      <c r="F141" s="23">
        <v>-5.0000000000000004E-6</v>
      </c>
      <c r="G141" s="23">
        <v>-1.9999999999999999E-6</v>
      </c>
      <c r="H141" s="23">
        <v>-5.0000000000000004E-6</v>
      </c>
      <c r="I141" s="23">
        <v>0</v>
      </c>
      <c r="J141" s="23">
        <v>0</v>
      </c>
      <c r="K141" s="23">
        <v>0</v>
      </c>
    </row>
    <row r="142" spans="1:11" ht="13.4" customHeight="1">
      <c r="A142" t="s">
        <v>78</v>
      </c>
      <c r="B142" t="s">
        <v>318</v>
      </c>
      <c r="C142" s="23">
        <v>3.3000000000000003E-5</v>
      </c>
      <c r="D142" s="23">
        <v>3.4999999999999997E-5</v>
      </c>
      <c r="E142" s="23">
        <v>4.1E-5</v>
      </c>
      <c r="F142" s="23">
        <v>2.9E-5</v>
      </c>
      <c r="G142" s="23">
        <v>7.6000000000000004E-5</v>
      </c>
      <c r="H142" s="23">
        <v>1.2E-5</v>
      </c>
      <c r="I142" s="23">
        <v>1.7E-5</v>
      </c>
      <c r="J142" s="23">
        <v>2.1999999999999999E-5</v>
      </c>
      <c r="K142" s="23">
        <v>7.9999999999999996E-6</v>
      </c>
    </row>
    <row r="143" spans="1:11" ht="13.4" customHeight="1">
      <c r="A143" t="s">
        <v>79</v>
      </c>
      <c r="B143" t="s">
        <v>318</v>
      </c>
      <c r="C143" s="23">
        <v>-9.9999999999999995E-7</v>
      </c>
      <c r="D143" s="23">
        <v>-9.9999999999999995E-7</v>
      </c>
      <c r="E143" s="23">
        <v>-9.9999999999999995E-7</v>
      </c>
      <c r="F143" s="23">
        <v>0</v>
      </c>
      <c r="G143" s="23">
        <v>-9.9999999999999995E-7</v>
      </c>
      <c r="H143" s="23">
        <v>-9.9999999999999995E-7</v>
      </c>
      <c r="I143" s="23">
        <v>-9.9999999999999995E-7</v>
      </c>
      <c r="J143" s="23">
        <v>-7.9999999999999996E-6</v>
      </c>
      <c r="K143" s="23">
        <v>0</v>
      </c>
    </row>
    <row r="144" spans="1:11" ht="13.4" customHeight="1">
      <c r="A144" t="s">
        <v>80</v>
      </c>
      <c r="B144" t="s">
        <v>318</v>
      </c>
      <c r="C144" s="23">
        <v>-1.7E-5</v>
      </c>
      <c r="D144" s="23">
        <v>-1.9000000000000001E-5</v>
      </c>
      <c r="E144" s="23">
        <v>-1.1E-5</v>
      </c>
      <c r="F144" s="23">
        <v>-2.4000000000000001E-5</v>
      </c>
      <c r="G144" s="23">
        <v>-1.5E-5</v>
      </c>
      <c r="H144" s="23">
        <v>-1.7E-5</v>
      </c>
      <c r="I144" s="23">
        <v>-2.5999999999999998E-5</v>
      </c>
      <c r="J144" s="23">
        <v>-5.0000000000000004E-6</v>
      </c>
      <c r="K144" s="23">
        <v>-3.0000000000000001E-6</v>
      </c>
    </row>
    <row r="145" spans="1:11" ht="13.4" customHeight="1">
      <c r="A145" t="s">
        <v>81</v>
      </c>
      <c r="B145" t="s">
        <v>318</v>
      </c>
      <c r="C145" s="23">
        <v>-1.9000000000000001E-5</v>
      </c>
      <c r="D145" s="23">
        <v>-1.8E-5</v>
      </c>
      <c r="E145" s="23">
        <v>-2.4000000000000001E-5</v>
      </c>
      <c r="F145" s="23">
        <v>-2.3E-5</v>
      </c>
      <c r="G145" s="23">
        <v>-1.5E-5</v>
      </c>
      <c r="H145" s="23">
        <v>-1.0000000000000001E-5</v>
      </c>
      <c r="I145" s="23">
        <v>-2.1999999999999999E-5</v>
      </c>
      <c r="J145" s="23">
        <v>-1.7E-5</v>
      </c>
      <c r="K145" s="23">
        <v>-1.9999999999999999E-6</v>
      </c>
    </row>
    <row r="146" spans="1:11" ht="13.4" customHeight="1">
      <c r="A146" t="s">
        <v>82</v>
      </c>
      <c r="B146" t="s">
        <v>318</v>
      </c>
      <c r="C146" s="23">
        <v>-2.0000000000000002E-5</v>
      </c>
      <c r="D146" s="23">
        <v>-1.8E-5</v>
      </c>
      <c r="E146" s="23">
        <v>-2.4000000000000001E-5</v>
      </c>
      <c r="F146" s="23">
        <v>-2.5000000000000001E-5</v>
      </c>
      <c r="G146" s="23">
        <v>-1.8E-5</v>
      </c>
      <c r="H146" s="23">
        <v>-1.1E-5</v>
      </c>
      <c r="I146" s="23">
        <v>-1.7E-5</v>
      </c>
      <c r="J146" s="23">
        <v>-9.2999999999999997E-5</v>
      </c>
      <c r="K146" s="23">
        <v>-3.9999999999999998E-6</v>
      </c>
    </row>
    <row r="147" spans="1:11" ht="13.4" customHeight="1">
      <c r="A147" t="s">
        <v>83</v>
      </c>
      <c r="B147" t="s">
        <v>318</v>
      </c>
      <c r="C147" s="23">
        <v>-6.0000000000000002E-6</v>
      </c>
      <c r="D147" s="23">
        <v>-7.9999999999999996E-6</v>
      </c>
      <c r="E147" s="23">
        <v>-5.0000000000000004E-6</v>
      </c>
      <c r="F147" s="23">
        <v>-5.0000000000000004E-6</v>
      </c>
      <c r="G147" s="23">
        <v>-1.0000000000000001E-5</v>
      </c>
      <c r="H147" s="23">
        <v>-3.9999999999999998E-6</v>
      </c>
      <c r="I147" s="23">
        <v>-5.0000000000000004E-6</v>
      </c>
      <c r="J147" s="23">
        <v>-1.9999999999999999E-6</v>
      </c>
      <c r="K147" s="23">
        <v>0</v>
      </c>
    </row>
    <row r="148" spans="1:11" ht="13.4" customHeight="1">
      <c r="A148" t="s">
        <v>84</v>
      </c>
      <c r="B148" t="s">
        <v>318</v>
      </c>
      <c r="C148" s="23">
        <v>-1.63E-4</v>
      </c>
      <c r="D148" s="23">
        <v>-6.0999999999999999E-5</v>
      </c>
      <c r="E148" s="23">
        <v>-5.8999999999999998E-5</v>
      </c>
      <c r="F148" s="23">
        <v>-2.13E-4</v>
      </c>
      <c r="G148" s="23">
        <v>-1.07E-4</v>
      </c>
      <c r="H148" s="23">
        <v>-4.8999999999999998E-4</v>
      </c>
      <c r="I148" s="23">
        <v>-4.2900000000000002E-4</v>
      </c>
      <c r="J148" s="23">
        <v>-1.56E-4</v>
      </c>
      <c r="K148" s="23">
        <v>-3.0000000000000001E-6</v>
      </c>
    </row>
    <row r="149" spans="1:11" ht="13.4" customHeight="1">
      <c r="A149" t="s">
        <v>85</v>
      </c>
      <c r="B149" t="s">
        <v>318</v>
      </c>
      <c r="C149" s="23">
        <v>-3.9999999999999998E-6</v>
      </c>
      <c r="D149" s="23">
        <v>-3.0000000000000001E-6</v>
      </c>
      <c r="E149" s="23">
        <v>-1.9999999999999999E-6</v>
      </c>
      <c r="F149" s="23">
        <v>-3.9999999999999998E-6</v>
      </c>
      <c r="G149" s="23">
        <v>0</v>
      </c>
      <c r="H149" s="23">
        <v>0</v>
      </c>
      <c r="I149" s="23">
        <v>0</v>
      </c>
      <c r="J149" s="23">
        <v>-1.37E-4</v>
      </c>
      <c r="K149" s="23">
        <v>0</v>
      </c>
    </row>
    <row r="150" spans="1:11" ht="13.4" customHeight="1">
      <c r="A150" t="s">
        <v>86</v>
      </c>
      <c r="B150" t="s">
        <v>318</v>
      </c>
      <c r="C150" s="23">
        <v>-7.7000000000000001E-5</v>
      </c>
      <c r="D150" s="23">
        <v>-6.0999999999999999E-5</v>
      </c>
      <c r="E150" s="23">
        <v>-8.1000000000000004E-5</v>
      </c>
      <c r="F150" s="23">
        <v>-1.0900000000000001E-4</v>
      </c>
      <c r="G150" s="23">
        <v>-9.2999999999999997E-5</v>
      </c>
      <c r="H150" s="23">
        <v>-6.3999999999999997E-5</v>
      </c>
      <c r="I150" s="23">
        <v>-9.6000000000000002E-5</v>
      </c>
      <c r="J150" s="23">
        <v>-1.1E-4</v>
      </c>
      <c r="K150" s="23">
        <v>-1.0000000000000001E-5</v>
      </c>
    </row>
    <row r="151" spans="1:11" ht="13.4" customHeight="1">
      <c r="A151" t="s">
        <v>87</v>
      </c>
      <c r="B151" t="s">
        <v>318</v>
      </c>
      <c r="C151" s="23">
        <v>-9.9999999999999995E-7</v>
      </c>
      <c r="D151" s="23">
        <v>0</v>
      </c>
      <c r="E151" s="23">
        <v>-9.9999999999999995E-7</v>
      </c>
      <c r="F151" s="23">
        <v>-9.9999999999999995E-7</v>
      </c>
      <c r="G151" s="23">
        <v>-9.9999999999999995E-7</v>
      </c>
      <c r="H151" s="23">
        <v>0</v>
      </c>
      <c r="I151" s="23">
        <v>0</v>
      </c>
      <c r="J151" s="23">
        <v>0</v>
      </c>
      <c r="K151" s="23">
        <v>0</v>
      </c>
    </row>
    <row r="152" spans="1:11" ht="13.4" customHeight="1">
      <c r="A152" t="s">
        <v>88</v>
      </c>
      <c r="B152" t="s">
        <v>318</v>
      </c>
      <c r="C152" s="23">
        <v>-6.2000000000000003E-5</v>
      </c>
      <c r="D152" s="23">
        <v>-5.3000000000000001E-5</v>
      </c>
      <c r="E152" s="23">
        <v>-7.8999999999999996E-5</v>
      </c>
      <c r="F152" s="23">
        <v>-6.9999999999999994E-5</v>
      </c>
      <c r="G152" s="23">
        <v>-4.1999999999999998E-5</v>
      </c>
      <c r="H152" s="23">
        <v>-6.4999999999999994E-5</v>
      </c>
      <c r="I152" s="23">
        <v>-3.1999999999999999E-5</v>
      </c>
      <c r="J152" s="23">
        <v>0</v>
      </c>
      <c r="K152" s="23">
        <v>-6.0000000000000002E-6</v>
      </c>
    </row>
    <row r="153" spans="1:11" ht="13.4" customHeight="1">
      <c r="A153" t="s">
        <v>89</v>
      </c>
      <c r="B153" t="s">
        <v>318</v>
      </c>
      <c r="C153" s="23">
        <v>1.0150000000000001E-3</v>
      </c>
      <c r="D153" s="23">
        <v>4.9299999999999995E-4</v>
      </c>
      <c r="E153" s="23">
        <v>2.1909999999999998E-3</v>
      </c>
      <c r="F153" s="23">
        <v>1.157E-3</v>
      </c>
      <c r="G153" s="23">
        <v>8.8400000000000002E-4</v>
      </c>
      <c r="H153" s="23">
        <v>4.0700000000000003E-4</v>
      </c>
      <c r="I153" s="23">
        <v>2.1800000000000001E-4</v>
      </c>
      <c r="J153" s="23">
        <v>5.5000000000000003E-4</v>
      </c>
      <c r="K153" s="23">
        <v>3.3000000000000003E-5</v>
      </c>
    </row>
    <row r="154" spans="1:11" ht="13.4" customHeight="1">
      <c r="A154" t="s">
        <v>90</v>
      </c>
      <c r="B154" t="s">
        <v>318</v>
      </c>
      <c r="C154" s="23">
        <v>-5.1999999999999997E-5</v>
      </c>
      <c r="D154" s="23">
        <v>-3.6999999999999998E-5</v>
      </c>
      <c r="E154" s="23">
        <v>-2.0000000000000002E-5</v>
      </c>
      <c r="F154" s="23">
        <v>-3.6000000000000001E-5</v>
      </c>
      <c r="G154" s="23">
        <v>-2.1800000000000001E-4</v>
      </c>
      <c r="H154" s="23">
        <v>-8.7999999999999998E-5</v>
      </c>
      <c r="I154" s="23">
        <v>-7.8999999999999996E-5</v>
      </c>
      <c r="J154" s="23">
        <v>-1.45E-4</v>
      </c>
      <c r="K154" s="23">
        <v>-1.7E-5</v>
      </c>
    </row>
    <row r="155" spans="1:11" ht="13.4" customHeight="1">
      <c r="A155" t="s">
        <v>91</v>
      </c>
      <c r="B155" t="s">
        <v>318</v>
      </c>
      <c r="C155" s="23">
        <v>-1.8E-5</v>
      </c>
      <c r="D155" s="23">
        <v>-2.1999999999999999E-5</v>
      </c>
      <c r="E155" s="23">
        <v>-2.0000000000000002E-5</v>
      </c>
      <c r="F155" s="23">
        <v>-1.7E-5</v>
      </c>
      <c r="G155" s="23">
        <v>-1.0000000000000001E-5</v>
      </c>
      <c r="H155" s="23">
        <v>-1.5999999999999999E-5</v>
      </c>
      <c r="I155" s="23">
        <v>0</v>
      </c>
      <c r="J155" s="23">
        <v>0</v>
      </c>
      <c r="K155" s="23">
        <v>0</v>
      </c>
    </row>
    <row r="156" spans="1:11" ht="13.4" customHeight="1">
      <c r="A156" t="s">
        <v>92</v>
      </c>
      <c r="B156" t="s">
        <v>318</v>
      </c>
      <c r="C156" s="23">
        <v>-1.9000000000000001E-5</v>
      </c>
      <c r="D156" s="23">
        <v>-1.4E-5</v>
      </c>
      <c r="E156" s="23">
        <v>-1.5E-5</v>
      </c>
      <c r="F156" s="23">
        <v>-3.6999999999999998E-5</v>
      </c>
      <c r="G156" s="23">
        <v>-1.2999999999999999E-5</v>
      </c>
      <c r="H156" s="23">
        <v>-7.9999999999999996E-6</v>
      </c>
      <c r="I156" s="23">
        <v>-1.9999999999999999E-6</v>
      </c>
      <c r="J156" s="23">
        <v>-9.6000000000000002E-5</v>
      </c>
      <c r="K156" s="23">
        <v>-2.0000000000000002E-5</v>
      </c>
    </row>
    <row r="157" spans="1:11" ht="13.4" customHeight="1">
      <c r="A157" t="s">
        <v>93</v>
      </c>
      <c r="B157" t="s">
        <v>318</v>
      </c>
      <c r="C157" s="23">
        <v>3.4699999999999998E-4</v>
      </c>
      <c r="D157" s="23">
        <v>5.71E-4</v>
      </c>
      <c r="E157" s="23">
        <v>3.1100000000000002E-4</v>
      </c>
      <c r="F157" s="23">
        <v>2.1100000000000001E-4</v>
      </c>
      <c r="G157" s="23">
        <v>3.8099999999999999E-4</v>
      </c>
      <c r="H157" s="23">
        <v>1.2799999999999999E-4</v>
      </c>
      <c r="I157" s="23">
        <v>6.0000000000000002E-5</v>
      </c>
      <c r="J157" s="23">
        <v>1.2799999999999999E-4</v>
      </c>
      <c r="K157" s="23">
        <v>3.6499999999999998E-4</v>
      </c>
    </row>
    <row r="158" spans="1:11" ht="13.4" customHeight="1">
      <c r="A158" t="s">
        <v>94</v>
      </c>
      <c r="B158" t="s">
        <v>318</v>
      </c>
      <c r="C158" s="23">
        <v>-4.5000000000000003E-5</v>
      </c>
      <c r="D158" s="23">
        <v>-5.5000000000000002E-5</v>
      </c>
      <c r="E158" s="23">
        <v>-5.7000000000000003E-5</v>
      </c>
      <c r="F158" s="23">
        <v>-3.8000000000000002E-5</v>
      </c>
      <c r="G158" s="23">
        <v>-3.3000000000000003E-5</v>
      </c>
      <c r="H158" s="23">
        <v>-2.3E-5</v>
      </c>
      <c r="I158" s="23">
        <v>-1.0000000000000001E-5</v>
      </c>
      <c r="J158" s="23">
        <v>-8.8999999999999995E-5</v>
      </c>
      <c r="K158" s="23">
        <v>-3.0000000000000001E-6</v>
      </c>
    </row>
    <row r="159" spans="1:11" ht="13.4" customHeight="1">
      <c r="A159" t="s">
        <v>95</v>
      </c>
      <c r="B159" t="s">
        <v>318</v>
      </c>
      <c r="C159" s="23">
        <v>4.5000000000000003E-5</v>
      </c>
      <c r="D159" s="23">
        <v>6.3E-5</v>
      </c>
      <c r="E159" s="23">
        <v>3.6000000000000001E-5</v>
      </c>
      <c r="F159" s="23">
        <v>2.4000000000000001E-5</v>
      </c>
      <c r="G159" s="23">
        <v>1.46E-4</v>
      </c>
      <c r="H159" s="23">
        <v>2.6999999999999999E-5</v>
      </c>
      <c r="I159" s="23">
        <v>0</v>
      </c>
      <c r="J159" s="23">
        <v>0</v>
      </c>
      <c r="K159" s="23">
        <v>5.0000000000000004E-6</v>
      </c>
    </row>
    <row r="160" spans="1:11" ht="13.4" customHeight="1">
      <c r="A160" t="s">
        <v>96</v>
      </c>
      <c r="B160" t="s">
        <v>318</v>
      </c>
      <c r="C160" s="23">
        <v>-1.1400000000000001E-4</v>
      </c>
      <c r="D160" s="23">
        <v>-1.11E-4</v>
      </c>
      <c r="E160" s="23">
        <v>-9.2999999999999997E-5</v>
      </c>
      <c r="F160" s="23">
        <v>-1.34E-4</v>
      </c>
      <c r="G160" s="23">
        <v>-8.5000000000000006E-5</v>
      </c>
      <c r="H160" s="23">
        <v>-1.66E-4</v>
      </c>
      <c r="I160" s="23">
        <v>-5.8999999999999998E-5</v>
      </c>
      <c r="J160" s="23">
        <v>-5.7000000000000003E-5</v>
      </c>
      <c r="K160" s="23">
        <v>-5.0000000000000004E-6</v>
      </c>
    </row>
    <row r="161" spans="1:11" ht="13.4" customHeight="1">
      <c r="A161" t="s">
        <v>97</v>
      </c>
      <c r="B161" t="s">
        <v>318</v>
      </c>
      <c r="C161" s="23">
        <v>6.0999999999999999E-5</v>
      </c>
      <c r="D161" s="23">
        <v>5.1999999999999997E-5</v>
      </c>
      <c r="E161" s="23">
        <v>8.6000000000000003E-5</v>
      </c>
      <c r="F161" s="23">
        <v>7.1000000000000005E-5</v>
      </c>
      <c r="G161" s="23">
        <v>5.5999999999999999E-5</v>
      </c>
      <c r="H161" s="23">
        <v>4.1999999999999998E-5</v>
      </c>
      <c r="I161" s="23">
        <v>3.8000000000000002E-5</v>
      </c>
      <c r="J161" s="23">
        <v>4.8999999999999998E-5</v>
      </c>
      <c r="K161" s="23">
        <v>9.0000000000000002E-6</v>
      </c>
    </row>
    <row r="162" spans="1:11" ht="13.4" customHeight="1">
      <c r="A162" t="s">
        <v>98</v>
      </c>
      <c r="B162" t="s">
        <v>318</v>
      </c>
      <c r="C162" s="23">
        <v>7.2099999999999996E-4</v>
      </c>
      <c r="D162" s="23">
        <v>5.1699999999999999E-4</v>
      </c>
      <c r="E162" s="23">
        <v>1.0579999999999999E-3</v>
      </c>
      <c r="F162" s="23">
        <v>5.6700000000000001E-4</v>
      </c>
      <c r="G162" s="23">
        <v>6.0800000000000003E-4</v>
      </c>
      <c r="H162" s="23">
        <v>8.7000000000000001E-4</v>
      </c>
      <c r="I162" s="23">
        <v>3.6499999999999998E-4</v>
      </c>
      <c r="J162" s="23">
        <v>0</v>
      </c>
      <c r="K162" s="23">
        <v>1.4159999999999999E-3</v>
      </c>
    </row>
    <row r="163" spans="1:11" ht="13.4" customHeight="1">
      <c r="A163" t="s">
        <v>99</v>
      </c>
      <c r="B163" t="s">
        <v>317</v>
      </c>
      <c r="C163" s="23">
        <v>1.2999999999999999E-5</v>
      </c>
      <c r="D163" s="23">
        <v>9.0000000000000002E-6</v>
      </c>
      <c r="E163" s="23">
        <v>1.2E-5</v>
      </c>
      <c r="F163" s="23">
        <v>2.0999999999999999E-5</v>
      </c>
      <c r="G163" s="23">
        <v>1.2999999999999999E-5</v>
      </c>
      <c r="H163" s="23">
        <v>1.1E-5</v>
      </c>
      <c r="I163" s="23">
        <v>3.6000000000000001E-5</v>
      </c>
      <c r="J163" s="23">
        <v>1.9000000000000001E-5</v>
      </c>
      <c r="K163" s="23">
        <v>3.9999999999999998E-6</v>
      </c>
    </row>
    <row r="164" spans="1:11" ht="13.4" customHeight="1">
      <c r="A164" t="s">
        <v>100</v>
      </c>
      <c r="B164" t="s">
        <v>317</v>
      </c>
      <c r="C164" s="23">
        <v>-1.9999999999999999E-6</v>
      </c>
      <c r="D164" s="23">
        <v>-9.9999999999999995E-7</v>
      </c>
      <c r="E164" s="23">
        <v>-1.9999999999999999E-6</v>
      </c>
      <c r="F164" s="23">
        <v>-1.9999999999999999E-6</v>
      </c>
      <c r="G164" s="23">
        <v>-3.0000000000000001E-6</v>
      </c>
      <c r="H164" s="23">
        <v>-9.9999999999999995E-7</v>
      </c>
      <c r="I164" s="23">
        <v>-1.9999999999999999E-6</v>
      </c>
      <c r="J164" s="23">
        <v>-1.9999999999999999E-6</v>
      </c>
      <c r="K164" s="23">
        <v>-9.9999999999999995E-7</v>
      </c>
    </row>
    <row r="165" spans="1:11" ht="13.4" customHeight="1">
      <c r="A165" t="s">
        <v>101</v>
      </c>
      <c r="B165" t="s">
        <v>317</v>
      </c>
      <c r="C165" s="23">
        <v>0</v>
      </c>
      <c r="D165" s="23">
        <v>0</v>
      </c>
      <c r="E165" s="23">
        <v>-9.9999999999999995E-7</v>
      </c>
      <c r="F165" s="23">
        <v>0</v>
      </c>
      <c r="G165" s="23">
        <v>-9.9999999999999995E-7</v>
      </c>
      <c r="H165" s="23">
        <v>-9.9999999999999995E-7</v>
      </c>
      <c r="I165" s="23">
        <v>0</v>
      </c>
      <c r="J165" s="23">
        <v>0</v>
      </c>
      <c r="K165" s="23">
        <v>0</v>
      </c>
    </row>
    <row r="166" spans="1:11" ht="13.4" customHeight="1">
      <c r="A166" t="s">
        <v>102</v>
      </c>
      <c r="B166" t="s">
        <v>317</v>
      </c>
      <c r="C166" s="23">
        <v>8.5000000000000006E-5</v>
      </c>
      <c r="D166" s="23">
        <v>7.6000000000000004E-5</v>
      </c>
      <c r="E166" s="23">
        <v>9.5000000000000005E-5</v>
      </c>
      <c r="F166" s="23">
        <v>8.6000000000000003E-5</v>
      </c>
      <c r="G166" s="23">
        <v>1.3100000000000001E-4</v>
      </c>
      <c r="H166" s="23">
        <v>7.4999999999999993E-5</v>
      </c>
      <c r="I166" s="23">
        <v>8.7000000000000001E-5</v>
      </c>
      <c r="J166" s="23">
        <v>2.4000000000000001E-5</v>
      </c>
      <c r="K166" s="23">
        <v>1.13E-4</v>
      </c>
    </row>
    <row r="167" spans="1:11" ht="13.4" customHeight="1">
      <c r="A167" t="s">
        <v>103</v>
      </c>
      <c r="B167" t="s">
        <v>317</v>
      </c>
      <c r="C167" s="23">
        <v>1.2999999999999999E-5</v>
      </c>
      <c r="D167" s="23">
        <v>1.2E-5</v>
      </c>
      <c r="E167" s="23">
        <v>1.2999999999999999E-5</v>
      </c>
      <c r="F167" s="23">
        <v>1.5E-5</v>
      </c>
      <c r="G167" s="23">
        <v>2.0999999999999999E-5</v>
      </c>
      <c r="H167" s="23">
        <v>9.0000000000000002E-6</v>
      </c>
      <c r="I167" s="23">
        <v>9.0000000000000002E-6</v>
      </c>
      <c r="J167" s="23">
        <v>6.9999999999999999E-6</v>
      </c>
      <c r="K167" s="23">
        <v>6.9999999999999999E-6</v>
      </c>
    </row>
    <row r="168" spans="1:11" ht="13.4" customHeight="1">
      <c r="A168" t="s">
        <v>104</v>
      </c>
      <c r="B168" t="s">
        <v>316</v>
      </c>
      <c r="C168" s="23">
        <v>-2.0000000000000001E-4</v>
      </c>
      <c r="D168" s="23">
        <v>-2.31E-4</v>
      </c>
      <c r="E168" s="23">
        <v>-2.3900000000000001E-4</v>
      </c>
      <c r="F168" s="23">
        <v>-1.7899999999999999E-4</v>
      </c>
      <c r="G168" s="23">
        <v>-1.65E-4</v>
      </c>
      <c r="H168" s="23">
        <v>-1.12E-4</v>
      </c>
      <c r="I168" s="23">
        <v>-2.13E-4</v>
      </c>
      <c r="J168" s="23">
        <v>-1.03E-4</v>
      </c>
      <c r="K168" s="23">
        <v>-2.34E-4</v>
      </c>
    </row>
    <row r="169" spans="1:11" ht="13.4" customHeight="1">
      <c r="A169" t="s">
        <v>105</v>
      </c>
      <c r="B169" t="s">
        <v>316</v>
      </c>
      <c r="C169" s="23">
        <v>-1.37E-4</v>
      </c>
      <c r="D169" s="23">
        <v>-1.5300000000000001E-4</v>
      </c>
      <c r="E169" s="23">
        <v>-1.56E-4</v>
      </c>
      <c r="F169" s="23">
        <v>-1.3200000000000001E-4</v>
      </c>
      <c r="G169" s="23">
        <v>-1.3300000000000001E-4</v>
      </c>
      <c r="H169" s="23">
        <v>-7.6000000000000004E-5</v>
      </c>
      <c r="I169" s="23">
        <v>-9.7E-5</v>
      </c>
      <c r="J169" s="23">
        <v>-1.07E-4</v>
      </c>
      <c r="K169" s="23">
        <v>-2.1699999999999999E-4</v>
      </c>
    </row>
    <row r="170" spans="1:11" ht="13.4" customHeight="1">
      <c r="A170" t="s">
        <v>106</v>
      </c>
      <c r="B170" t="s">
        <v>316</v>
      </c>
      <c r="C170" s="23">
        <v>-4.17E-4</v>
      </c>
      <c r="D170" s="23">
        <v>-4.1100000000000002E-4</v>
      </c>
      <c r="E170" s="23">
        <v>-4.2400000000000001E-4</v>
      </c>
      <c r="F170" s="23">
        <v>-4.3899999999999999E-4</v>
      </c>
      <c r="G170" s="23">
        <v>-3.9500000000000001E-4</v>
      </c>
      <c r="H170" s="23">
        <v>-4.4799999999999999E-4</v>
      </c>
      <c r="I170" s="23">
        <v>-2.9100000000000003E-4</v>
      </c>
      <c r="J170" s="23">
        <v>-4.17E-4</v>
      </c>
      <c r="K170" s="23">
        <v>-1.65E-4</v>
      </c>
    </row>
    <row r="171" spans="1:11" ht="13.4" customHeight="1">
      <c r="A171" t="s">
        <v>107</v>
      </c>
      <c r="B171" t="s">
        <v>316</v>
      </c>
      <c r="C171" s="23">
        <v>-4.8000000000000001E-5</v>
      </c>
      <c r="D171" s="23">
        <v>-4.8000000000000001E-5</v>
      </c>
      <c r="E171" s="23">
        <v>-5.1999999999999997E-5</v>
      </c>
      <c r="F171" s="23">
        <v>-5.1E-5</v>
      </c>
      <c r="G171" s="23">
        <v>-5.3000000000000001E-5</v>
      </c>
      <c r="H171" s="23">
        <v>-3.6000000000000001E-5</v>
      </c>
      <c r="I171" s="23">
        <v>-5.1E-5</v>
      </c>
      <c r="J171" s="23">
        <v>-5.3000000000000001E-5</v>
      </c>
      <c r="K171" s="23">
        <v>-5.5999999999999999E-5</v>
      </c>
    </row>
    <row r="172" spans="1:11" ht="13.4" customHeight="1">
      <c r="A172" t="s">
        <v>108</v>
      </c>
      <c r="B172" t="s">
        <v>315</v>
      </c>
      <c r="C172" s="23">
        <v>2.1499999999999999E-4</v>
      </c>
      <c r="D172" s="23">
        <v>2.1499999999999999E-4</v>
      </c>
      <c r="E172" s="23">
        <v>2.4399999999999999E-4</v>
      </c>
      <c r="F172" s="23">
        <v>2.13E-4</v>
      </c>
      <c r="G172" s="23">
        <v>2.4800000000000001E-4</v>
      </c>
      <c r="H172" s="23">
        <v>1.6899999999999999E-4</v>
      </c>
      <c r="I172" s="23">
        <v>2.4699999999999999E-4</v>
      </c>
      <c r="J172" s="23">
        <v>1.9000000000000001E-4</v>
      </c>
      <c r="K172" s="23">
        <v>1.55E-4</v>
      </c>
    </row>
    <row r="173" spans="1:11" ht="13.4" customHeight="1">
      <c r="A173" t="s">
        <v>109</v>
      </c>
      <c r="B173" t="s">
        <v>314</v>
      </c>
      <c r="C173" s="23">
        <v>-4.7100000000000001E-4</v>
      </c>
      <c r="D173" s="23">
        <v>-4.9600000000000002E-4</v>
      </c>
      <c r="E173" s="23">
        <v>-5.2800000000000004E-4</v>
      </c>
      <c r="F173" s="23">
        <v>-4.6200000000000001E-4</v>
      </c>
      <c r="G173" s="23">
        <v>-5.44E-4</v>
      </c>
      <c r="H173" s="23">
        <v>-3.2200000000000002E-4</v>
      </c>
      <c r="I173" s="23">
        <v>-5.1699999999999999E-4</v>
      </c>
      <c r="J173" s="23">
        <v>-3.7300000000000001E-4</v>
      </c>
      <c r="K173" s="23">
        <v>-4.0400000000000001E-4</v>
      </c>
    </row>
    <row r="174" spans="1:11" ht="13.4" customHeight="1">
      <c r="A174" t="s">
        <v>110</v>
      </c>
      <c r="B174" t="s">
        <v>313</v>
      </c>
      <c r="C174" s="23">
        <v>4.37E-4</v>
      </c>
      <c r="D174" s="23">
        <v>4.5800000000000002E-4</v>
      </c>
      <c r="E174" s="23">
        <v>3.39E-4</v>
      </c>
      <c r="F174" s="23">
        <v>5.5999999999999995E-4</v>
      </c>
      <c r="G174" s="23">
        <v>5.1199999999999998E-4</v>
      </c>
      <c r="H174" s="23">
        <v>3.1100000000000002E-4</v>
      </c>
      <c r="I174" s="23">
        <v>6.6E-4</v>
      </c>
      <c r="J174" s="23">
        <v>1.023E-3</v>
      </c>
      <c r="K174" s="23">
        <v>2.7300000000000002E-4</v>
      </c>
    </row>
    <row r="175" spans="1:11" ht="13.4" customHeight="1">
      <c r="A175" t="s">
        <v>111</v>
      </c>
      <c r="B175" t="s">
        <v>313</v>
      </c>
      <c r="C175" s="23">
        <v>7.8799999999999996E-4</v>
      </c>
      <c r="D175" s="23">
        <v>8.7799999999999998E-4</v>
      </c>
      <c r="E175" s="23">
        <v>7.36E-4</v>
      </c>
      <c r="F175" s="23">
        <v>8.5400000000000005E-4</v>
      </c>
      <c r="G175" s="23">
        <v>9.2699999999999998E-4</v>
      </c>
      <c r="H175" s="23">
        <v>5.53E-4</v>
      </c>
      <c r="I175" s="23">
        <v>7.9600000000000005E-4</v>
      </c>
      <c r="J175" s="23">
        <v>7.5100000000000004E-4</v>
      </c>
      <c r="K175" s="23">
        <v>7.0699999999999995E-4</v>
      </c>
    </row>
    <row r="176" spans="1:11" ht="13.4" customHeight="1">
      <c r="A176" t="s">
        <v>112</v>
      </c>
      <c r="B176" t="s">
        <v>312</v>
      </c>
      <c r="C176" s="23">
        <v>3.6000000000000001E-5</v>
      </c>
      <c r="D176" s="23">
        <v>3.4999999999999997E-5</v>
      </c>
      <c r="E176" s="23">
        <v>3.6999999999999998E-5</v>
      </c>
      <c r="F176" s="23">
        <v>3.8999999999999999E-5</v>
      </c>
      <c r="G176" s="23">
        <v>4.1999999999999998E-5</v>
      </c>
      <c r="H176" s="23">
        <v>3.0000000000000001E-5</v>
      </c>
      <c r="I176" s="23">
        <v>4.3000000000000002E-5</v>
      </c>
      <c r="J176" s="23">
        <v>2.5999999999999998E-5</v>
      </c>
      <c r="K176" s="23">
        <v>2.0000000000000002E-5</v>
      </c>
    </row>
    <row r="177" spans="1:11" ht="13.4" customHeight="1">
      <c r="A177" t="s">
        <v>113</v>
      </c>
      <c r="B177" t="s">
        <v>312</v>
      </c>
      <c r="C177" s="23">
        <v>-4.8000000000000001E-5</v>
      </c>
      <c r="D177" s="23">
        <v>-4.8999999999999998E-5</v>
      </c>
      <c r="E177" s="23">
        <v>-3.6999999999999998E-5</v>
      </c>
      <c r="F177" s="23">
        <v>-5.1999999999999997E-5</v>
      </c>
      <c r="G177" s="23">
        <v>-1.4E-5</v>
      </c>
      <c r="H177" s="23">
        <v>-8.2999999999999998E-5</v>
      </c>
      <c r="I177" s="23">
        <v>-1.1E-5</v>
      </c>
      <c r="J177" s="23">
        <v>-1.2E-5</v>
      </c>
      <c r="K177" s="23">
        <v>-7.9999999999999996E-6</v>
      </c>
    </row>
    <row r="178" spans="1:11" ht="13.4" customHeight="1">
      <c r="A178" t="s">
        <v>114</v>
      </c>
      <c r="B178" t="s">
        <v>312</v>
      </c>
      <c r="C178" s="23">
        <v>-6.0000000000000002E-6</v>
      </c>
      <c r="D178" s="23">
        <v>-6.0000000000000002E-6</v>
      </c>
      <c r="E178" s="23">
        <v>-3.9999999999999998E-6</v>
      </c>
      <c r="F178" s="23">
        <v>-7.9999999999999996E-6</v>
      </c>
      <c r="G178" s="23">
        <v>-9.0000000000000002E-6</v>
      </c>
      <c r="H178" s="23">
        <v>-6.9999999999999999E-6</v>
      </c>
      <c r="I178" s="23">
        <v>-2.0999999999999999E-5</v>
      </c>
      <c r="J178" s="23">
        <v>-1.2999999999999999E-5</v>
      </c>
      <c r="K178" s="23">
        <v>-9.9999999999999995E-7</v>
      </c>
    </row>
    <row r="179" spans="1:11" ht="13.4" customHeight="1">
      <c r="A179" t="s">
        <v>115</v>
      </c>
      <c r="B179" t="s">
        <v>312</v>
      </c>
      <c r="C179" s="23">
        <v>2.1699999999999999E-4</v>
      </c>
      <c r="D179" s="23">
        <v>2.7300000000000002E-4</v>
      </c>
      <c r="E179" s="23">
        <v>1.63E-4</v>
      </c>
      <c r="F179" s="23">
        <v>2.5500000000000002E-4</v>
      </c>
      <c r="G179" s="23">
        <v>1.7000000000000001E-4</v>
      </c>
      <c r="H179" s="23">
        <v>1.73E-4</v>
      </c>
      <c r="I179" s="23">
        <v>9.1000000000000003E-5</v>
      </c>
      <c r="J179" s="23">
        <v>3.4400000000000001E-4</v>
      </c>
      <c r="K179" s="23">
        <v>6.7000000000000002E-5</v>
      </c>
    </row>
    <row r="180" spans="1:11" ht="13.4" customHeight="1">
      <c r="A180" t="s">
        <v>116</v>
      </c>
      <c r="B180" t="s">
        <v>312</v>
      </c>
      <c r="C180" s="23">
        <v>-3.4E-5</v>
      </c>
      <c r="D180" s="23">
        <v>-3.8000000000000002E-5</v>
      </c>
      <c r="E180" s="23">
        <v>-4.5000000000000003E-5</v>
      </c>
      <c r="F180" s="23">
        <v>-3.1000000000000001E-5</v>
      </c>
      <c r="G180" s="23">
        <v>-3.0000000000000001E-5</v>
      </c>
      <c r="H180" s="23">
        <v>-2.0000000000000002E-5</v>
      </c>
      <c r="I180" s="23">
        <v>-3.4999999999999997E-5</v>
      </c>
      <c r="J180" s="23">
        <v>-1.5E-5</v>
      </c>
      <c r="K180" s="23">
        <v>-2.0999999999999999E-5</v>
      </c>
    </row>
    <row r="181" spans="1:11" ht="13.4" customHeight="1">
      <c r="A181" t="s">
        <v>117</v>
      </c>
      <c r="B181" t="s">
        <v>312</v>
      </c>
      <c r="C181" s="23">
        <v>6.0999999999999999E-5</v>
      </c>
      <c r="D181" s="23">
        <v>6.7999999999999999E-5</v>
      </c>
      <c r="E181" s="23">
        <v>6.4999999999999994E-5</v>
      </c>
      <c r="F181" s="23">
        <v>6.7000000000000002E-5</v>
      </c>
      <c r="G181" s="23">
        <v>4.5000000000000003E-5</v>
      </c>
      <c r="H181" s="23">
        <v>4.5000000000000003E-5</v>
      </c>
      <c r="I181" s="23">
        <v>3.6000000000000001E-5</v>
      </c>
      <c r="J181" s="23">
        <v>4.8999999999999998E-5</v>
      </c>
      <c r="K181" s="23">
        <v>2.3E-5</v>
      </c>
    </row>
    <row r="182" spans="1:11" ht="13.4" customHeight="1">
      <c r="A182" t="s">
        <v>118</v>
      </c>
      <c r="B182" t="s">
        <v>311</v>
      </c>
      <c r="C182" s="23">
        <v>6.7999999999999999E-5</v>
      </c>
      <c r="D182" s="23">
        <v>1.1E-4</v>
      </c>
      <c r="E182" s="23">
        <v>7.2999999999999999E-5</v>
      </c>
      <c r="F182" s="23">
        <v>3.1999999999999999E-5</v>
      </c>
      <c r="G182" s="23">
        <v>3.4999999999999997E-5</v>
      </c>
      <c r="H182" s="23">
        <v>2.0000000000000002E-5</v>
      </c>
      <c r="I182" s="23">
        <v>9.2999999999999997E-5</v>
      </c>
      <c r="J182" s="23">
        <v>6.9999999999999999E-6</v>
      </c>
      <c r="K182" s="23">
        <v>1.2300000000000001E-4</v>
      </c>
    </row>
    <row r="183" spans="1:11" ht="13.4" customHeight="1">
      <c r="A183" t="s">
        <v>119</v>
      </c>
      <c r="B183" t="s">
        <v>311</v>
      </c>
      <c r="C183" s="23">
        <v>-5.0000000000000004E-6</v>
      </c>
      <c r="D183" s="23">
        <v>-7.9999999999999996E-6</v>
      </c>
      <c r="E183" s="23">
        <v>-5.0000000000000004E-6</v>
      </c>
      <c r="F183" s="23">
        <v>-3.9999999999999998E-6</v>
      </c>
      <c r="G183" s="23">
        <v>-3.9999999999999998E-6</v>
      </c>
      <c r="H183" s="23">
        <v>-9.9999999999999995E-7</v>
      </c>
      <c r="I183" s="23">
        <v>-3.0000000000000001E-6</v>
      </c>
      <c r="J183" s="23">
        <v>-1.9999999999999999E-6</v>
      </c>
      <c r="K183" s="23">
        <v>-1.9999999999999999E-6</v>
      </c>
    </row>
    <row r="184" spans="1:11" ht="13.4" customHeight="1">
      <c r="A184" t="s">
        <v>120</v>
      </c>
      <c r="B184" t="s">
        <v>311</v>
      </c>
      <c r="C184" s="23">
        <v>1.5E-5</v>
      </c>
      <c r="D184" s="23">
        <v>2.5000000000000001E-5</v>
      </c>
      <c r="E184" s="23">
        <v>1.1E-5</v>
      </c>
      <c r="F184" s="23">
        <v>7.9999999999999996E-6</v>
      </c>
      <c r="G184" s="23">
        <v>1.2E-5</v>
      </c>
      <c r="H184" s="23">
        <v>9.0000000000000002E-6</v>
      </c>
      <c r="I184" s="23">
        <v>2.4000000000000001E-5</v>
      </c>
      <c r="J184" s="23">
        <v>7.9999999999999996E-6</v>
      </c>
      <c r="K184" s="23">
        <v>1.5999999999999999E-5</v>
      </c>
    </row>
    <row r="185" spans="1:11" ht="13.4" customHeight="1">
      <c r="A185" t="s">
        <v>121</v>
      </c>
      <c r="B185" t="s">
        <v>311</v>
      </c>
      <c r="C185" s="23">
        <v>2.0699999999999999E-4</v>
      </c>
      <c r="D185" s="23">
        <v>3.21E-4</v>
      </c>
      <c r="E185" s="23">
        <v>2.14E-4</v>
      </c>
      <c r="F185" s="23">
        <v>1.22E-4</v>
      </c>
      <c r="G185" s="23">
        <v>1.5799999999999999E-4</v>
      </c>
      <c r="H185" s="23">
        <v>8.2000000000000001E-5</v>
      </c>
      <c r="I185" s="23">
        <v>2.12E-4</v>
      </c>
      <c r="J185" s="23">
        <v>2.0999999999999999E-5</v>
      </c>
      <c r="K185" s="23">
        <v>2.63E-4</v>
      </c>
    </row>
    <row r="186" spans="1:11" ht="13.4" customHeight="1">
      <c r="A186" t="s">
        <v>122</v>
      </c>
      <c r="B186" t="s">
        <v>311</v>
      </c>
      <c r="C186" s="23">
        <v>1.4E-5</v>
      </c>
      <c r="D186" s="23">
        <v>1.5999999999999999E-5</v>
      </c>
      <c r="E186" s="23">
        <v>2.1999999999999999E-5</v>
      </c>
      <c r="F186" s="23">
        <v>6.9999999999999999E-6</v>
      </c>
      <c r="G186" s="23">
        <v>1.2999999999999999E-5</v>
      </c>
      <c r="H186" s="23">
        <v>5.0000000000000004E-6</v>
      </c>
      <c r="I186" s="23">
        <v>2.0000000000000002E-5</v>
      </c>
      <c r="J186" s="23">
        <v>1.9999999999999999E-6</v>
      </c>
      <c r="K186" s="23">
        <v>1.8E-5</v>
      </c>
    </row>
    <row r="187" spans="1:11" ht="13.4" customHeight="1">
      <c r="A187" t="s">
        <v>123</v>
      </c>
      <c r="B187" t="s">
        <v>311</v>
      </c>
      <c r="C187" s="23">
        <v>-1.1E-5</v>
      </c>
      <c r="D187" s="23">
        <v>-6.9999999999999999E-6</v>
      </c>
      <c r="E187" s="23">
        <v>-1.2E-5</v>
      </c>
      <c r="F187" s="23">
        <v>-9.0000000000000002E-6</v>
      </c>
      <c r="G187" s="23">
        <v>-1.0000000000000001E-5</v>
      </c>
      <c r="H187" s="23">
        <v>-5.0000000000000004E-6</v>
      </c>
      <c r="I187" s="23">
        <v>-4.6999999999999997E-5</v>
      </c>
      <c r="J187" s="23">
        <v>-6.0000000000000002E-6</v>
      </c>
      <c r="K187" s="23">
        <v>-8.8999999999999995E-5</v>
      </c>
    </row>
    <row r="188" spans="1:11" ht="13.4" customHeight="1">
      <c r="A188" t="s">
        <v>124</v>
      </c>
      <c r="B188" t="s">
        <v>310</v>
      </c>
      <c r="C188" s="23">
        <v>9.59E-4</v>
      </c>
      <c r="D188" s="23">
        <v>1.276E-3</v>
      </c>
      <c r="E188" s="23">
        <v>1.237E-3</v>
      </c>
      <c r="F188" s="23">
        <v>6.0700000000000001E-4</v>
      </c>
      <c r="G188" s="23">
        <v>9.4499999999999998E-4</v>
      </c>
      <c r="H188" s="23">
        <v>4.66E-4</v>
      </c>
      <c r="I188" s="23">
        <v>6.5700000000000003E-4</v>
      </c>
      <c r="J188" s="23">
        <v>3.1300000000000002E-4</v>
      </c>
      <c r="K188" s="23">
        <v>2.92E-4</v>
      </c>
    </row>
    <row r="189" spans="1:11" ht="13.4" customHeight="1">
      <c r="A189" t="s">
        <v>125</v>
      </c>
      <c r="B189" t="s">
        <v>310</v>
      </c>
      <c r="C189" s="23">
        <v>2.9599999999999998E-4</v>
      </c>
      <c r="D189" s="23">
        <v>3.6000000000000002E-4</v>
      </c>
      <c r="E189" s="23">
        <v>3.3799999999999998E-4</v>
      </c>
      <c r="F189" s="23">
        <v>2.92E-4</v>
      </c>
      <c r="G189" s="23">
        <v>2.6499999999999999E-4</v>
      </c>
      <c r="H189" s="23">
        <v>1.5200000000000001E-4</v>
      </c>
      <c r="I189" s="23">
        <v>2.12E-4</v>
      </c>
      <c r="J189" s="23">
        <v>1.16E-4</v>
      </c>
      <c r="K189" s="23">
        <v>1.54E-4</v>
      </c>
    </row>
    <row r="190" spans="1:11" ht="13.4" customHeight="1">
      <c r="A190" t="s">
        <v>126</v>
      </c>
      <c r="B190" t="s">
        <v>310</v>
      </c>
      <c r="C190" s="23">
        <v>6.8999999999999997E-5</v>
      </c>
      <c r="D190" s="23">
        <v>9.7999999999999997E-5</v>
      </c>
      <c r="E190" s="23">
        <v>7.2000000000000002E-5</v>
      </c>
      <c r="F190" s="23">
        <v>5.5999999999999999E-5</v>
      </c>
      <c r="G190" s="23">
        <v>4.6E-5</v>
      </c>
      <c r="H190" s="23">
        <v>3.6999999999999998E-5</v>
      </c>
      <c r="I190" s="23">
        <v>4.1E-5</v>
      </c>
      <c r="J190" s="23">
        <v>2.0999999999999999E-5</v>
      </c>
      <c r="K190" s="23">
        <v>5.1E-5</v>
      </c>
    </row>
    <row r="191" spans="1:11" ht="13.4" customHeight="1">
      <c r="A191" t="s">
        <v>127</v>
      </c>
      <c r="B191" t="s">
        <v>309</v>
      </c>
      <c r="C191" s="23">
        <v>-1.5999999999999999E-5</v>
      </c>
      <c r="D191" s="23">
        <v>-1.9000000000000001E-5</v>
      </c>
      <c r="E191" s="23">
        <v>-1.4E-5</v>
      </c>
      <c r="F191" s="23">
        <v>-2.0999999999999999E-5</v>
      </c>
      <c r="G191" s="23">
        <v>-1.0000000000000001E-5</v>
      </c>
      <c r="H191" s="23">
        <v>-1.2999999999999999E-5</v>
      </c>
      <c r="I191" s="23">
        <v>-7.9999999999999996E-6</v>
      </c>
      <c r="J191" s="23">
        <v>-9.0000000000000002E-6</v>
      </c>
      <c r="K191" s="23">
        <v>-5.0000000000000004E-6</v>
      </c>
    </row>
    <row r="192" spans="1:11" ht="13.4" customHeight="1">
      <c r="A192" t="s">
        <v>128</v>
      </c>
      <c r="B192" t="s">
        <v>309</v>
      </c>
      <c r="C192" s="23">
        <v>4.986E-3</v>
      </c>
      <c r="D192" s="23">
        <v>5.326E-3</v>
      </c>
      <c r="E192" s="23">
        <v>5.4320000000000002E-3</v>
      </c>
      <c r="F192" s="23">
        <v>4.9389999999999998E-3</v>
      </c>
      <c r="G192" s="23">
        <v>5.8539999999999998E-3</v>
      </c>
      <c r="H192" s="23">
        <v>3.3660000000000001E-3</v>
      </c>
      <c r="I192" s="23">
        <v>5.5770000000000004E-3</v>
      </c>
      <c r="J192" s="23">
        <v>4.2389999999999997E-3</v>
      </c>
      <c r="K192" s="23">
        <v>4.424E-3</v>
      </c>
    </row>
    <row r="193" spans="1:11" ht="13.4" customHeight="1">
      <c r="A193" t="s">
        <v>129</v>
      </c>
      <c r="B193" t="s">
        <v>309</v>
      </c>
      <c r="C193" s="23">
        <v>-8.5000000000000006E-5</v>
      </c>
      <c r="D193" s="23">
        <v>-1.3300000000000001E-4</v>
      </c>
      <c r="E193" s="23">
        <v>-8.8999999999999995E-5</v>
      </c>
      <c r="F193" s="23">
        <v>-7.1000000000000005E-5</v>
      </c>
      <c r="G193" s="23">
        <v>-3.6000000000000001E-5</v>
      </c>
      <c r="H193" s="23">
        <v>-3.1999999999999999E-5</v>
      </c>
      <c r="I193" s="23">
        <v>-2.1999999999999999E-5</v>
      </c>
      <c r="J193" s="23">
        <v>-1.7E-5</v>
      </c>
      <c r="K193" s="23">
        <v>-4.0000000000000003E-5</v>
      </c>
    </row>
    <row r="194" spans="1:11" ht="13.4" customHeight="1">
      <c r="A194" t="s">
        <v>130</v>
      </c>
      <c r="B194" t="s">
        <v>308</v>
      </c>
      <c r="C194" s="23">
        <v>-4.66E-4</v>
      </c>
      <c r="D194" s="23">
        <v>-5.2800000000000004E-4</v>
      </c>
      <c r="E194" s="23">
        <v>-5.22E-4</v>
      </c>
      <c r="F194" s="23">
        <v>-4.1199999999999999E-4</v>
      </c>
      <c r="G194" s="23">
        <v>-3.6499999999999998E-4</v>
      </c>
      <c r="H194" s="23">
        <v>-3.7399999999999998E-4</v>
      </c>
      <c r="I194" s="23">
        <v>-2.41E-4</v>
      </c>
      <c r="J194" s="23">
        <v>-3.4699999999999998E-4</v>
      </c>
      <c r="K194" s="23">
        <v>-5.4799999999999998E-4</v>
      </c>
    </row>
    <row r="195" spans="1:11" ht="13.4" customHeight="1">
      <c r="A195" t="s">
        <v>131</v>
      </c>
      <c r="B195" t="s">
        <v>308</v>
      </c>
      <c r="C195" s="23">
        <v>-6.7999999999999999E-5</v>
      </c>
      <c r="D195" s="23">
        <v>-9.3999999999999994E-5</v>
      </c>
      <c r="E195" s="23">
        <v>-8.5000000000000006E-5</v>
      </c>
      <c r="F195" s="23">
        <v>-4.3000000000000002E-5</v>
      </c>
      <c r="G195" s="23">
        <v>-3.8999999999999999E-5</v>
      </c>
      <c r="H195" s="23">
        <v>-2.5999999999999998E-5</v>
      </c>
      <c r="I195" s="23">
        <v>-1.5E-5</v>
      </c>
      <c r="J195" s="23">
        <v>-3.1999999999999999E-5</v>
      </c>
      <c r="K195" s="23">
        <v>-1.3300000000000001E-4</v>
      </c>
    </row>
    <row r="196" spans="1:11" ht="13.4" customHeight="1">
      <c r="A196" t="s">
        <v>132</v>
      </c>
      <c r="B196" t="s">
        <v>307</v>
      </c>
      <c r="C196" s="23">
        <v>1.5300000000000001E-4</v>
      </c>
      <c r="D196" s="23">
        <v>1.8900000000000001E-4</v>
      </c>
      <c r="E196" s="23">
        <v>1.7000000000000001E-4</v>
      </c>
      <c r="F196" s="23">
        <v>1.37E-4</v>
      </c>
      <c r="G196" s="23">
        <v>1.22E-4</v>
      </c>
      <c r="H196" s="23">
        <v>9.3999999999999994E-5</v>
      </c>
      <c r="I196" s="23">
        <v>7.6000000000000004E-5</v>
      </c>
      <c r="J196" s="23">
        <v>8.0000000000000007E-5</v>
      </c>
      <c r="K196" s="23">
        <v>1.45E-4</v>
      </c>
    </row>
    <row r="197" spans="1:11" ht="13.4" customHeight="1">
      <c r="A197" t="s">
        <v>133</v>
      </c>
      <c r="B197" t="s">
        <v>307</v>
      </c>
      <c r="C197" s="23">
        <v>4.3000000000000002E-5</v>
      </c>
      <c r="D197" s="23">
        <v>4.8999999999999998E-5</v>
      </c>
      <c r="E197" s="23">
        <v>5.3999999999999998E-5</v>
      </c>
      <c r="F197" s="23">
        <v>3.3000000000000003E-5</v>
      </c>
      <c r="G197" s="23">
        <v>4.6E-5</v>
      </c>
      <c r="H197" s="23">
        <v>2.9E-5</v>
      </c>
      <c r="I197" s="23">
        <v>2.4000000000000001E-5</v>
      </c>
      <c r="J197" s="23">
        <v>3.0000000000000001E-5</v>
      </c>
      <c r="K197" s="23">
        <v>4.1E-5</v>
      </c>
    </row>
    <row r="198" spans="1:11" ht="13.4" customHeight="1">
      <c r="A198" t="s">
        <v>134</v>
      </c>
      <c r="B198" t="s">
        <v>306</v>
      </c>
      <c r="C198" s="23">
        <v>-1.95E-4</v>
      </c>
      <c r="D198" s="23">
        <v>-1.65E-4</v>
      </c>
      <c r="E198" s="23">
        <v>-1.8699999999999999E-4</v>
      </c>
      <c r="F198" s="23">
        <v>-1.7899999999999999E-4</v>
      </c>
      <c r="G198" s="23">
        <v>-2.0000000000000001E-4</v>
      </c>
      <c r="H198" s="23">
        <v>-1.18E-4</v>
      </c>
      <c r="I198" s="23">
        <v>-2.9300000000000002E-4</v>
      </c>
      <c r="J198" s="23">
        <v>-3.8299999999999999E-4</v>
      </c>
      <c r="K198" s="23">
        <v>-1.305E-3</v>
      </c>
    </row>
    <row r="199" spans="1:11" ht="13.4" customHeight="1">
      <c r="A199" t="s">
        <v>135</v>
      </c>
      <c r="B199" t="s">
        <v>306</v>
      </c>
      <c r="C199" s="23">
        <v>-7.2000000000000002E-5</v>
      </c>
      <c r="D199" s="23">
        <v>-6.3999999999999997E-5</v>
      </c>
      <c r="E199" s="23">
        <v>-7.2000000000000002E-5</v>
      </c>
      <c r="F199" s="23">
        <v>-7.2000000000000002E-5</v>
      </c>
      <c r="G199" s="23">
        <v>-9.0000000000000006E-5</v>
      </c>
      <c r="H199" s="23">
        <v>-4.8999999999999998E-5</v>
      </c>
      <c r="I199" s="23">
        <v>-9.7E-5</v>
      </c>
      <c r="J199" s="23">
        <v>-1.3300000000000001E-4</v>
      </c>
      <c r="K199" s="23">
        <v>-2.9700000000000001E-4</v>
      </c>
    </row>
    <row r="200" spans="1:11" ht="13.4" customHeight="1">
      <c r="A200" t="s">
        <v>136</v>
      </c>
      <c r="B200" t="s">
        <v>306</v>
      </c>
      <c r="C200" s="23">
        <v>-4.1999999999999998E-5</v>
      </c>
      <c r="D200" s="23">
        <v>-3.4999999999999997E-5</v>
      </c>
      <c r="E200" s="23">
        <v>-4.6999999999999997E-5</v>
      </c>
      <c r="F200" s="23">
        <v>-4.1999999999999998E-5</v>
      </c>
      <c r="G200" s="23">
        <v>-4.8000000000000001E-5</v>
      </c>
      <c r="H200" s="23">
        <v>-3.6999999999999998E-5</v>
      </c>
      <c r="I200" s="23">
        <v>-5.1E-5</v>
      </c>
      <c r="J200" s="23">
        <v>-7.7999999999999999E-5</v>
      </c>
      <c r="K200" s="23">
        <v>-7.6000000000000004E-5</v>
      </c>
    </row>
    <row r="201" spans="1:11" ht="13.4" customHeight="1">
      <c r="A201" t="s">
        <v>137</v>
      </c>
      <c r="B201" t="s">
        <v>305</v>
      </c>
      <c r="C201" s="23">
        <v>-1.9000000000000001E-4</v>
      </c>
      <c r="D201" s="23">
        <v>-1.8699999999999999E-4</v>
      </c>
      <c r="E201" s="23">
        <v>-1.9000000000000001E-4</v>
      </c>
      <c r="F201" s="23">
        <v>-2.0900000000000001E-4</v>
      </c>
      <c r="G201" s="23">
        <v>-2.52E-4</v>
      </c>
      <c r="H201" s="23">
        <v>-1.4200000000000001E-4</v>
      </c>
      <c r="I201" s="23">
        <v>-2.4600000000000002E-4</v>
      </c>
      <c r="J201" s="23">
        <v>-2.3699999999999999E-4</v>
      </c>
      <c r="K201" s="23">
        <v>-1.6799999999999999E-4</v>
      </c>
    </row>
    <row r="202" spans="1:11" ht="13.4" customHeight="1">
      <c r="A202" t="s">
        <v>138</v>
      </c>
      <c r="B202" t="s">
        <v>305</v>
      </c>
      <c r="C202" s="23">
        <v>9.5000000000000005E-5</v>
      </c>
      <c r="D202" s="23">
        <v>9.6000000000000002E-5</v>
      </c>
      <c r="E202" s="23">
        <v>1.1E-4</v>
      </c>
      <c r="F202" s="23">
        <v>8.7000000000000001E-5</v>
      </c>
      <c r="G202" s="23">
        <v>1.1900000000000001E-4</v>
      </c>
      <c r="H202" s="23">
        <v>5.8E-5</v>
      </c>
      <c r="I202" s="23">
        <v>1.13E-4</v>
      </c>
      <c r="J202" s="23">
        <v>7.7000000000000001E-5</v>
      </c>
      <c r="K202" s="23">
        <v>1.7699999999999999E-4</v>
      </c>
    </row>
    <row r="203" spans="1:11" ht="13.4" customHeight="1">
      <c r="A203" t="s">
        <v>139</v>
      </c>
      <c r="B203" t="s">
        <v>304</v>
      </c>
      <c r="C203" s="23">
        <v>1E-4</v>
      </c>
      <c r="D203" s="23">
        <v>9.6000000000000002E-5</v>
      </c>
      <c r="E203" s="23">
        <v>1.13E-4</v>
      </c>
      <c r="F203" s="23">
        <v>1E-4</v>
      </c>
      <c r="G203" s="23">
        <v>1.25E-4</v>
      </c>
      <c r="H203" s="23">
        <v>7.2000000000000002E-5</v>
      </c>
      <c r="I203" s="23">
        <v>8.5000000000000006E-5</v>
      </c>
      <c r="J203" s="23">
        <v>1.15E-4</v>
      </c>
      <c r="K203" s="23">
        <v>1.4300000000000001E-4</v>
      </c>
    </row>
    <row r="204" spans="1:11" ht="13.4" customHeight="1">
      <c r="A204" t="s">
        <v>140</v>
      </c>
      <c r="B204" t="s">
        <v>304</v>
      </c>
      <c r="C204" s="23">
        <v>-2.0000000000000001E-4</v>
      </c>
      <c r="D204" s="23">
        <v>-1.73E-4</v>
      </c>
      <c r="E204" s="23">
        <v>-2.12E-4</v>
      </c>
      <c r="F204" s="23">
        <v>-2.2699999999999999E-4</v>
      </c>
      <c r="G204" s="23">
        <v>-2.7399999999999999E-4</v>
      </c>
      <c r="H204" s="23">
        <v>-1.54E-4</v>
      </c>
      <c r="I204" s="23">
        <v>-3.0899999999999998E-4</v>
      </c>
      <c r="J204" s="23">
        <v>-2.4000000000000001E-4</v>
      </c>
      <c r="K204" s="23">
        <v>-2.6800000000000001E-4</v>
      </c>
    </row>
    <row r="205" spans="1:11" ht="13.4" customHeight="1">
      <c r="A205" t="s">
        <v>141</v>
      </c>
      <c r="B205" t="s">
        <v>304</v>
      </c>
      <c r="C205" s="23">
        <v>-3.0400000000000002E-4</v>
      </c>
      <c r="D205" s="23">
        <v>-2.9E-4</v>
      </c>
      <c r="E205" s="23">
        <v>-3.3100000000000002E-4</v>
      </c>
      <c r="F205" s="23">
        <v>-2.9999999999999997E-4</v>
      </c>
      <c r="G205" s="23">
        <v>-4.4799999999999999E-4</v>
      </c>
      <c r="H205" s="23">
        <v>-2.0799999999999999E-4</v>
      </c>
      <c r="I205" s="23">
        <v>-5.8100000000000003E-4</v>
      </c>
      <c r="J205" s="23">
        <v>-2.9500000000000001E-4</v>
      </c>
      <c r="K205" s="23">
        <v>-3.4299999999999999E-4</v>
      </c>
    </row>
    <row r="206" spans="1:11" ht="13.4" customHeight="1">
      <c r="A206" t="s">
        <v>142</v>
      </c>
      <c r="B206" t="s">
        <v>303</v>
      </c>
      <c r="C206" s="23">
        <v>-1.1E-5</v>
      </c>
      <c r="D206" s="23">
        <v>-1.4E-5</v>
      </c>
      <c r="E206" s="23">
        <v>-1.4E-5</v>
      </c>
      <c r="F206" s="23">
        <v>-6.9999999999999999E-6</v>
      </c>
      <c r="G206" s="23">
        <v>-7.9999999999999996E-6</v>
      </c>
      <c r="H206" s="23">
        <v>-5.0000000000000004E-6</v>
      </c>
      <c r="I206" s="23">
        <v>-2.0000000000000002E-5</v>
      </c>
      <c r="J206" s="23">
        <v>-2.3E-5</v>
      </c>
      <c r="K206" s="23">
        <v>-2.0000000000000002E-5</v>
      </c>
    </row>
    <row r="207" spans="1:11" ht="13.4" customHeight="1">
      <c r="A207" t="s">
        <v>143</v>
      </c>
      <c r="B207" t="s">
        <v>303</v>
      </c>
      <c r="C207" s="23">
        <v>6.3E-5</v>
      </c>
      <c r="D207" s="23">
        <v>5.5000000000000002E-5</v>
      </c>
      <c r="E207" s="23">
        <v>9.3999999999999994E-5</v>
      </c>
      <c r="F207" s="23">
        <v>6.3999999999999997E-5</v>
      </c>
      <c r="G207" s="23">
        <v>6.0000000000000002E-5</v>
      </c>
      <c r="H207" s="23">
        <v>3.6999999999999998E-5</v>
      </c>
      <c r="I207" s="23">
        <v>5.5000000000000002E-5</v>
      </c>
      <c r="J207" s="23">
        <v>5.1999999999999997E-5</v>
      </c>
      <c r="K207" s="23">
        <v>5.3999999999999998E-5</v>
      </c>
    </row>
    <row r="208" spans="1:11" ht="13.4" customHeight="1">
      <c r="A208" t="s">
        <v>144</v>
      </c>
      <c r="B208" t="s">
        <v>303</v>
      </c>
      <c r="C208" s="23">
        <v>1.18E-4</v>
      </c>
      <c r="D208" s="23">
        <v>1.06E-4</v>
      </c>
      <c r="E208" s="23">
        <v>1.5699999999999999E-4</v>
      </c>
      <c r="F208" s="23">
        <v>1.25E-4</v>
      </c>
      <c r="G208" s="23">
        <v>6.8999999999999997E-5</v>
      </c>
      <c r="H208" s="23">
        <v>9.3999999999999994E-5</v>
      </c>
      <c r="I208" s="23">
        <v>1.2E-4</v>
      </c>
      <c r="J208" s="23">
        <v>2.6499999999999999E-4</v>
      </c>
      <c r="K208" s="23">
        <v>2.0999999999999999E-5</v>
      </c>
    </row>
    <row r="209" spans="1:11" ht="13.4" customHeight="1">
      <c r="A209" t="s">
        <v>145</v>
      </c>
      <c r="B209" t="s">
        <v>302</v>
      </c>
      <c r="C209" s="23">
        <v>1.6699999999999999E-4</v>
      </c>
      <c r="D209" s="23">
        <v>1.65E-4</v>
      </c>
      <c r="E209" s="23">
        <v>1.75E-4</v>
      </c>
      <c r="F209" s="23">
        <v>1.83E-4</v>
      </c>
      <c r="G209" s="23">
        <v>1.93E-4</v>
      </c>
      <c r="H209" s="23">
        <v>1.3799999999999999E-4</v>
      </c>
      <c r="I209" s="23">
        <v>1.5200000000000001E-4</v>
      </c>
      <c r="J209" s="23">
        <v>1.5300000000000001E-4</v>
      </c>
      <c r="K209" s="23">
        <v>1.3100000000000001E-4</v>
      </c>
    </row>
    <row r="210" spans="1:11" ht="13.4" customHeight="1">
      <c r="A210" t="s">
        <v>146</v>
      </c>
      <c r="B210" t="s">
        <v>302</v>
      </c>
      <c r="C210" s="23">
        <v>-4.8999999999999998E-5</v>
      </c>
      <c r="D210" s="23">
        <v>-4.6999999999999997E-5</v>
      </c>
      <c r="E210" s="23">
        <v>-4.1999999999999998E-5</v>
      </c>
      <c r="F210" s="23">
        <v>-6.0000000000000002E-5</v>
      </c>
      <c r="G210" s="23">
        <v>-4.8000000000000001E-5</v>
      </c>
      <c r="H210" s="23">
        <v>-5.5000000000000002E-5</v>
      </c>
      <c r="I210" s="23">
        <v>-3.8999999999999999E-5</v>
      </c>
      <c r="J210" s="23">
        <v>-5.8999999999999998E-5</v>
      </c>
      <c r="K210" s="23">
        <v>-2.6999999999999999E-5</v>
      </c>
    </row>
    <row r="211" spans="1:11" ht="13.4" customHeight="1">
      <c r="A211" t="s">
        <v>147</v>
      </c>
      <c r="B211" t="s">
        <v>302</v>
      </c>
      <c r="C211" s="23">
        <v>8.8999999999999995E-5</v>
      </c>
      <c r="D211" s="23">
        <v>7.1000000000000005E-5</v>
      </c>
      <c r="E211" s="23">
        <v>9.1000000000000003E-5</v>
      </c>
      <c r="F211" s="23">
        <v>1.0900000000000001E-4</v>
      </c>
      <c r="G211" s="23">
        <v>1.3300000000000001E-4</v>
      </c>
      <c r="H211" s="23">
        <v>8.2999999999999998E-5</v>
      </c>
      <c r="I211" s="23">
        <v>1.21E-4</v>
      </c>
      <c r="J211" s="23">
        <v>7.2000000000000002E-5</v>
      </c>
      <c r="K211" s="23">
        <v>9.2E-5</v>
      </c>
    </row>
    <row r="212" spans="1:11" ht="13.4" customHeight="1">
      <c r="A212" t="s">
        <v>148</v>
      </c>
      <c r="B212" t="s">
        <v>302</v>
      </c>
      <c r="C212" s="23">
        <v>-1.9599999999999999E-4</v>
      </c>
      <c r="D212" s="23">
        <v>-2.1100000000000001E-4</v>
      </c>
      <c r="E212" s="23">
        <v>-2.0799999999999999E-4</v>
      </c>
      <c r="F212" s="23">
        <v>-1.8599999999999999E-4</v>
      </c>
      <c r="G212" s="23">
        <v>-2.04E-4</v>
      </c>
      <c r="H212" s="23">
        <v>-1.21E-4</v>
      </c>
      <c r="I212" s="23">
        <v>-1.8000000000000001E-4</v>
      </c>
      <c r="J212" s="23">
        <v>-2.6499999999999999E-4</v>
      </c>
      <c r="K212" s="23">
        <v>-4.0900000000000002E-4</v>
      </c>
    </row>
    <row r="213" spans="1:11" ht="13.4" customHeight="1">
      <c r="A213" s="1" t="s">
        <v>301</v>
      </c>
      <c r="B213" s="1"/>
      <c r="C213" s="22">
        <v>6.4700000000000001E-3</v>
      </c>
      <c r="D213" s="22">
        <v>8.7939999999999997E-3</v>
      </c>
      <c r="E213" s="22">
        <v>1.2378999999999999E-2</v>
      </c>
      <c r="F213" s="22">
        <v>4.8069999999999996E-3</v>
      </c>
      <c r="G213" s="22">
        <v>1.0782999999999999E-2</v>
      </c>
      <c r="H213" s="22">
        <v>-6.7330000000000003E-3</v>
      </c>
      <c r="I213" s="22">
        <v>8.9259999999999999E-3</v>
      </c>
      <c r="J213" s="22">
        <v>-6.0099999999999997E-4</v>
      </c>
      <c r="K213" s="22">
        <v>4.5019999999999999E-3</v>
      </c>
    </row>
    <row r="214" spans="1:11" ht="13.4" customHeight="1">
      <c r="A214" t="s">
        <v>300</v>
      </c>
      <c r="C214" s="23">
        <v>-6.4999999999999994E-5</v>
      </c>
      <c r="D214" s="23">
        <v>-1.85E-4</v>
      </c>
      <c r="E214" s="23">
        <v>-4.64E-4</v>
      </c>
      <c r="F214" s="23">
        <v>3.8999999999999999E-5</v>
      </c>
      <c r="G214" s="23">
        <v>-2.99E-4</v>
      </c>
      <c r="H214" s="23">
        <v>4.26E-4</v>
      </c>
      <c r="I214" s="23">
        <v>-1.3799999999999999E-4</v>
      </c>
      <c r="J214" s="23">
        <v>4.4200000000000001E-4</v>
      </c>
      <c r="K214" s="23">
        <v>-3.0000000000000001E-6</v>
      </c>
    </row>
    <row r="215" spans="1:11" ht="13.4" customHeight="1">
      <c r="A215" s="1" t="s">
        <v>299</v>
      </c>
      <c r="B215" s="1"/>
      <c r="C215" s="22">
        <v>6.4050000000000001E-3</v>
      </c>
      <c r="D215" s="22">
        <v>8.6099999999999996E-3</v>
      </c>
      <c r="E215" s="22">
        <v>1.1915E-2</v>
      </c>
      <c r="F215" s="22">
        <v>4.8459999999999996E-3</v>
      </c>
      <c r="G215" s="22">
        <v>1.0484E-2</v>
      </c>
      <c r="H215" s="22">
        <v>-6.3070000000000001E-3</v>
      </c>
      <c r="I215" s="22">
        <v>8.7889999999999999E-3</v>
      </c>
      <c r="J215" s="22">
        <v>-1.5899999999999999E-4</v>
      </c>
      <c r="K215" s="22">
        <v>4.4990000000000004E-3</v>
      </c>
    </row>
  </sheetData>
  <pageMargins left="0.7" right="0.7" top="0.75" bottom="0.75" header="0.3" footer="0.3"/>
  <pageSetup paperSize="9" orientation="portrait" r:id="rId1"/>
  <headerFooter>
    <oddHeader>&amp;C&amp;"Calibri"&amp;12&amp;KFF0000  OFFICIAL // Sensitive&amp;1#_x000D_</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5D46-ECD5-47AC-BA85-0275BF912A47}">
  <sheetPr codeName="Sheet36">
    <tabColor rgb="FFF4B123"/>
  </sheetPr>
  <dimension ref="A1:O215"/>
  <sheetViews>
    <sheetView showGridLines="0" zoomScaleNormal="100" workbookViewId="0"/>
  </sheetViews>
  <sheetFormatPr defaultRowHeight="10"/>
  <cols>
    <col min="1" max="1" width="36" customWidth="1"/>
    <col min="2" max="2" width="10.33203125" customWidth="1"/>
    <col min="3" max="3" width="10.6640625" customWidth="1"/>
    <col min="4" max="4" width="19.44140625" customWidth="1"/>
    <col min="5" max="5" width="29.44140625" customWidth="1"/>
    <col min="6" max="7" width="10.6640625" bestFit="1" customWidth="1"/>
    <col min="8" max="8" width="38.44140625" customWidth="1"/>
    <col min="9" max="10" width="10.6640625" bestFit="1" customWidth="1"/>
    <col min="11" max="11" width="17.77734375" customWidth="1"/>
    <col min="12" max="12" width="26.44140625" customWidth="1"/>
  </cols>
  <sheetData>
    <row r="1" spans="1:12" ht="21">
      <c r="A1" s="5" t="s">
        <v>458</v>
      </c>
      <c r="B1" s="5"/>
    </row>
    <row r="3" spans="1:12" ht="13.4" customHeight="1">
      <c r="A3" t="s">
        <v>366</v>
      </c>
      <c r="C3" t="s">
        <v>451</v>
      </c>
    </row>
    <row r="4" spans="1:12" ht="13.4" customHeight="1">
      <c r="A4" t="s">
        <v>364</v>
      </c>
      <c r="C4" t="s">
        <v>448</v>
      </c>
    </row>
    <row r="5" spans="1:12" ht="13.4" customHeight="1">
      <c r="A5" t="s">
        <v>362</v>
      </c>
      <c r="C5" s="38" t="s">
        <v>267</v>
      </c>
    </row>
    <row r="6" spans="1:12">
      <c r="C6" s="39"/>
    </row>
    <row r="7" spans="1:12">
      <c r="C7" s="39"/>
    </row>
    <row r="8" spans="1:12">
      <c r="C8" s="39"/>
    </row>
    <row r="10" spans="1:12" ht="17">
      <c r="A10" s="6" t="s">
        <v>360</v>
      </c>
      <c r="B10" s="6"/>
      <c r="C10" s="7"/>
      <c r="H10" s="6"/>
    </row>
    <row r="11" spans="1:12" ht="13.4" customHeight="1">
      <c r="A11" s="38" t="s">
        <v>452</v>
      </c>
    </row>
    <row r="12" spans="1:12" ht="13.4" customHeight="1">
      <c r="A12" t="s">
        <v>459</v>
      </c>
    </row>
    <row r="13" spans="1:12" ht="13.4" customHeight="1"/>
    <row r="14" spans="1:12" ht="17">
      <c r="B14" s="6"/>
      <c r="C14" s="7"/>
    </row>
    <row r="15" spans="1:12" ht="17">
      <c r="A15" s="6" t="s">
        <v>460</v>
      </c>
      <c r="B15" s="6"/>
      <c r="C15" s="7"/>
      <c r="H15" s="6"/>
    </row>
    <row r="16" spans="1:12">
      <c r="A16" s="48"/>
      <c r="B16" s="52" t="s">
        <v>461</v>
      </c>
      <c r="C16" s="52" t="s">
        <v>462</v>
      </c>
      <c r="D16" s="52" t="s">
        <v>463</v>
      </c>
      <c r="E16" s="52" t="s">
        <v>464</v>
      </c>
      <c r="F16" s="49"/>
      <c r="H16" s="48"/>
      <c r="I16" s="23"/>
      <c r="J16" s="23"/>
      <c r="K16" s="23"/>
      <c r="L16" s="23"/>
    </row>
    <row r="17" spans="1:12">
      <c r="A17" s="23" t="s">
        <v>465</v>
      </c>
      <c r="B17" s="23">
        <v>4.0275999999999999E-2</v>
      </c>
      <c r="C17" s="23">
        <v>-0.104986</v>
      </c>
      <c r="D17" s="50">
        <v>536.41893700000003</v>
      </c>
      <c r="E17" s="2">
        <v>-31.804430999999965</v>
      </c>
      <c r="F17" s="51"/>
      <c r="H17" s="23"/>
      <c r="I17" s="23"/>
      <c r="J17" s="23"/>
      <c r="K17" s="50"/>
      <c r="L17" s="50"/>
    </row>
    <row r="18" spans="1:12">
      <c r="A18" s="23" t="s">
        <v>466</v>
      </c>
      <c r="B18" s="23">
        <v>8.0751000000000003E-2</v>
      </c>
      <c r="C18" s="23">
        <v>-0.21032500000000001</v>
      </c>
      <c r="D18" s="50">
        <v>1075.911255</v>
      </c>
      <c r="E18" s="50">
        <v>-63.540645999999924</v>
      </c>
      <c r="F18" s="51"/>
      <c r="H18" s="23"/>
      <c r="I18" s="23"/>
      <c r="J18" s="23"/>
      <c r="K18" s="50"/>
      <c r="L18" s="50"/>
    </row>
    <row r="19" spans="1:12">
      <c r="A19" s="23" t="s">
        <v>467</v>
      </c>
      <c r="B19" s="23">
        <v>0.12142799999999999</v>
      </c>
      <c r="C19" s="23">
        <v>-0.31602000000000002</v>
      </c>
      <c r="D19" s="50">
        <v>1618.5166019999999</v>
      </c>
      <c r="E19" s="50">
        <v>-95.205149999999946</v>
      </c>
      <c r="F19" s="51"/>
      <c r="H19" s="23"/>
      <c r="I19" s="23"/>
      <c r="J19" s="23"/>
      <c r="K19" s="50"/>
      <c r="L19" s="50"/>
    </row>
    <row r="20" spans="1:12">
      <c r="A20" s="23" t="s">
        <v>468</v>
      </c>
      <c r="B20" s="23">
        <v>0.16231799999999999</v>
      </c>
      <c r="C20" s="23">
        <v>-0.422093</v>
      </c>
      <c r="D20" s="50">
        <v>2164.3793949999999</v>
      </c>
      <c r="E20" s="50">
        <v>-126.80025499999999</v>
      </c>
      <c r="F20" s="51"/>
      <c r="H20" s="23"/>
      <c r="I20" s="23"/>
      <c r="J20" s="23"/>
      <c r="K20" s="50"/>
      <c r="L20" s="50"/>
    </row>
    <row r="21" spans="1:12" ht="13.4" customHeight="1">
      <c r="C21" s="23"/>
      <c r="D21" s="30"/>
      <c r="E21" s="31"/>
    </row>
    <row r="22" spans="1:12" ht="13.4" customHeight="1">
      <c r="C22" s="23"/>
      <c r="D22" s="30"/>
    </row>
    <row r="23" spans="1:12" ht="13.4" customHeight="1">
      <c r="C23" s="23"/>
    </row>
    <row r="24" spans="1:12" ht="13.4" customHeight="1">
      <c r="C24" s="23"/>
    </row>
    <row r="25" spans="1:12" ht="13.4" customHeight="1">
      <c r="C25" s="23"/>
    </row>
    <row r="26" spans="1:12" ht="13.4" customHeight="1">
      <c r="C26" s="23"/>
      <c r="D26" s="30"/>
    </row>
    <row r="27" spans="1:12" ht="13.4" customHeight="1">
      <c r="C27" s="23"/>
      <c r="D27" s="30"/>
    </row>
    <row r="28" spans="1:12" ht="13.4" customHeight="1">
      <c r="C28" s="23"/>
      <c r="D28" s="30"/>
    </row>
    <row r="29" spans="1:12" ht="13.4" customHeight="1">
      <c r="C29" s="23"/>
    </row>
    <row r="30" spans="1:12" ht="13.4" customHeight="1">
      <c r="C30" s="23"/>
      <c r="D30" s="30"/>
    </row>
    <row r="31" spans="1:12" ht="13.4" customHeight="1">
      <c r="C31" s="23"/>
      <c r="D31" s="30"/>
    </row>
    <row r="32" spans="1:12" ht="13.4" customHeight="1">
      <c r="C32" s="23"/>
      <c r="D32" s="30"/>
    </row>
    <row r="33" spans="1:13" ht="13.4" customHeight="1">
      <c r="C33" s="23"/>
      <c r="D33" s="30"/>
    </row>
    <row r="34" spans="1:13" ht="13.4" customHeight="1">
      <c r="C34" s="23"/>
      <c r="D34" s="30"/>
    </row>
    <row r="35" spans="1:13" ht="13.4" customHeight="1">
      <c r="C35" s="23"/>
    </row>
    <row r="36" spans="1:13" ht="15.5">
      <c r="A36" s="6"/>
      <c r="B36" s="6"/>
      <c r="C36" s="24"/>
    </row>
    <row r="37" spans="1:13" ht="10.5">
      <c r="A37" s="1"/>
      <c r="B37" s="1"/>
      <c r="C37" s="2"/>
      <c r="D37" s="2"/>
      <c r="E37" s="2"/>
      <c r="F37" s="2"/>
      <c r="G37" s="2"/>
      <c r="H37" s="2"/>
      <c r="I37" s="2"/>
      <c r="J37" s="2"/>
      <c r="K37" s="2"/>
      <c r="L37" s="2"/>
    </row>
    <row r="38" spans="1:13" ht="11.5">
      <c r="C38" s="4"/>
      <c r="D38" s="4"/>
      <c r="E38" s="4"/>
      <c r="F38" s="4"/>
      <c r="G38" s="4"/>
      <c r="H38" s="4"/>
      <c r="I38" s="4"/>
      <c r="J38" s="4"/>
      <c r="K38" s="4"/>
      <c r="L38" s="4"/>
      <c r="M38" s="4"/>
    </row>
    <row r="39" spans="1:13" ht="13.4" customHeight="1">
      <c r="C39" s="2"/>
      <c r="D39" s="2"/>
      <c r="E39" s="2"/>
      <c r="F39" s="2"/>
      <c r="G39" s="2"/>
      <c r="H39" s="2"/>
      <c r="I39" s="2"/>
      <c r="J39" s="2"/>
      <c r="K39" s="2"/>
      <c r="L39" s="2"/>
      <c r="M39" s="2"/>
    </row>
    <row r="40" spans="1:13" ht="13.4" customHeight="1">
      <c r="C40" s="2"/>
      <c r="D40" s="2"/>
      <c r="E40" s="2"/>
      <c r="F40" s="2"/>
      <c r="G40" s="2"/>
      <c r="H40" s="2"/>
      <c r="I40" s="2"/>
      <c r="J40" s="2"/>
      <c r="K40" s="2"/>
      <c r="L40" s="2"/>
      <c r="M40" s="2"/>
    </row>
    <row r="41" spans="1:13">
      <c r="A41" s="29"/>
      <c r="B41" s="29"/>
      <c r="C41" s="2"/>
      <c r="D41" s="2"/>
      <c r="E41" s="2"/>
      <c r="F41" s="2"/>
      <c r="G41" s="2"/>
      <c r="H41" s="2"/>
      <c r="I41" s="2"/>
      <c r="J41" s="2"/>
      <c r="K41" s="2"/>
      <c r="L41" s="2"/>
      <c r="M41" s="2"/>
    </row>
    <row r="42" spans="1:13" ht="13.4" customHeight="1">
      <c r="C42" s="2"/>
      <c r="D42" s="2"/>
      <c r="E42" s="2"/>
      <c r="F42" s="2"/>
      <c r="G42" s="2"/>
      <c r="H42" s="2"/>
      <c r="I42" s="2"/>
      <c r="J42" s="2"/>
      <c r="K42" s="2"/>
      <c r="L42" s="2"/>
      <c r="M42" s="2"/>
    </row>
    <row r="43" spans="1:13" ht="13.4" customHeight="1">
      <c r="C43" s="2"/>
      <c r="D43" s="2"/>
      <c r="E43" s="2"/>
      <c r="F43" s="2"/>
      <c r="G43" s="2"/>
      <c r="H43" s="2"/>
      <c r="I43" s="2"/>
      <c r="J43" s="2"/>
      <c r="K43" s="2"/>
      <c r="L43" s="2"/>
      <c r="M43" s="2"/>
    </row>
    <row r="44" spans="1:13" ht="13.4" customHeight="1">
      <c r="C44" s="2"/>
      <c r="D44" s="2"/>
      <c r="E44" s="2"/>
      <c r="F44" s="2"/>
      <c r="G44" s="2"/>
      <c r="H44" s="2"/>
      <c r="I44" s="2"/>
      <c r="J44" s="2"/>
      <c r="K44" s="2"/>
      <c r="L44" s="2"/>
      <c r="M44" s="2"/>
    </row>
    <row r="45" spans="1:13" ht="13.4" customHeight="1">
      <c r="C45" s="2"/>
      <c r="D45" s="2"/>
      <c r="E45" s="2"/>
      <c r="F45" s="2"/>
      <c r="G45" s="2"/>
      <c r="H45" s="2"/>
      <c r="I45" s="2"/>
      <c r="J45" s="2"/>
      <c r="K45" s="2"/>
      <c r="L45" s="2"/>
      <c r="M45" s="2"/>
    </row>
    <row r="46" spans="1:13" ht="13.4" customHeight="1">
      <c r="C46" s="2"/>
      <c r="D46" s="2"/>
      <c r="E46" s="2"/>
      <c r="F46" s="2"/>
      <c r="G46" s="2"/>
      <c r="H46" s="2"/>
      <c r="I46" s="2"/>
      <c r="J46" s="2"/>
      <c r="K46" s="2"/>
      <c r="L46" s="2"/>
      <c r="M46" s="2"/>
    </row>
    <row r="47" spans="1:13" ht="13.4" customHeight="1">
      <c r="C47" s="2"/>
      <c r="D47" s="2"/>
      <c r="E47" s="2"/>
      <c r="F47" s="2"/>
      <c r="G47" s="2"/>
      <c r="H47" s="2"/>
      <c r="I47" s="2"/>
      <c r="J47" s="2"/>
      <c r="K47" s="2"/>
      <c r="L47" s="2"/>
      <c r="M47" s="2"/>
    </row>
    <row r="48" spans="1:13" ht="13.4" customHeight="1">
      <c r="C48" s="2"/>
      <c r="D48" s="2"/>
      <c r="E48" s="2"/>
      <c r="F48" s="2"/>
      <c r="G48" s="2"/>
      <c r="H48" s="2"/>
      <c r="I48" s="2"/>
      <c r="J48" s="2"/>
      <c r="K48" s="2"/>
      <c r="L48" s="2"/>
      <c r="M48" s="2"/>
    </row>
    <row r="49" spans="1:15" ht="13.4" customHeight="1">
      <c r="C49" s="2"/>
      <c r="D49" s="2"/>
      <c r="E49" s="2"/>
      <c r="F49" s="2"/>
      <c r="G49" s="2"/>
      <c r="H49" s="2"/>
      <c r="I49" s="2"/>
      <c r="J49" s="2"/>
      <c r="K49" s="2"/>
      <c r="L49" s="2"/>
    </row>
    <row r="50" spans="1:15" ht="10.5">
      <c r="A50" s="1"/>
      <c r="B50" s="1"/>
      <c r="C50" s="2"/>
      <c r="D50" s="2"/>
      <c r="E50" s="2"/>
      <c r="F50" s="2"/>
      <c r="G50" s="2"/>
      <c r="H50" s="2"/>
      <c r="I50" s="2"/>
      <c r="J50" s="2"/>
      <c r="K50" s="2"/>
      <c r="L50" s="2"/>
    </row>
    <row r="51" spans="1:15" ht="11.5">
      <c r="C51" s="4"/>
      <c r="D51" s="4"/>
      <c r="E51" s="4"/>
      <c r="F51" s="4"/>
      <c r="G51" s="4"/>
      <c r="H51" s="4"/>
      <c r="I51" s="4"/>
      <c r="J51" s="4"/>
      <c r="K51" s="4"/>
      <c r="L51" s="4"/>
      <c r="M51" s="4"/>
    </row>
    <row r="52" spans="1:15" ht="13.4" customHeight="1">
      <c r="C52" s="2"/>
      <c r="D52" s="2"/>
      <c r="E52" s="2"/>
      <c r="F52" s="2"/>
      <c r="G52" s="2"/>
      <c r="H52" s="2"/>
      <c r="I52" s="2"/>
      <c r="J52" s="2"/>
      <c r="K52" s="2"/>
      <c r="L52" s="2"/>
      <c r="M52" s="2"/>
      <c r="O52" s="2"/>
    </row>
    <row r="53" spans="1:15" ht="13.4" customHeight="1">
      <c r="C53" s="2"/>
      <c r="D53" s="2"/>
      <c r="E53" s="2"/>
      <c r="F53" s="2"/>
      <c r="G53" s="2"/>
      <c r="H53" s="2"/>
      <c r="I53" s="2"/>
      <c r="J53" s="2"/>
      <c r="K53" s="2"/>
      <c r="L53" s="2"/>
      <c r="M53" s="2"/>
    </row>
    <row r="54" spans="1:15" ht="13.4" customHeight="1">
      <c r="C54" s="2"/>
      <c r="D54" s="2"/>
      <c r="E54" s="2"/>
      <c r="F54" s="2"/>
      <c r="G54" s="2"/>
      <c r="H54" s="2"/>
      <c r="I54" s="2"/>
      <c r="J54" s="2"/>
      <c r="K54" s="2"/>
      <c r="L54" s="2"/>
      <c r="M54" s="2"/>
    </row>
    <row r="55" spans="1:15" ht="13.4" customHeight="1">
      <c r="C55" s="2"/>
      <c r="D55" s="2"/>
      <c r="E55" s="2"/>
      <c r="F55" s="2"/>
      <c r="G55" s="2"/>
      <c r="H55" s="2"/>
      <c r="I55" s="2"/>
      <c r="J55" s="2"/>
      <c r="K55" s="2"/>
      <c r="L55" s="2"/>
      <c r="M55" s="2"/>
    </row>
    <row r="56" spans="1:15" ht="13.4" customHeight="1">
      <c r="C56" s="2"/>
      <c r="D56" s="2"/>
      <c r="E56" s="2"/>
      <c r="F56" s="2"/>
      <c r="G56" s="2"/>
      <c r="H56" s="2"/>
      <c r="I56" s="2"/>
      <c r="J56" s="2"/>
      <c r="K56" s="2"/>
      <c r="L56" s="2"/>
      <c r="M56" s="2"/>
    </row>
    <row r="57" spans="1:15" ht="13.4" customHeight="1">
      <c r="C57" s="2"/>
      <c r="D57" s="2"/>
      <c r="E57" s="2"/>
      <c r="F57" s="2"/>
      <c r="G57" s="2"/>
      <c r="H57" s="2"/>
      <c r="I57" s="2"/>
      <c r="J57" s="2"/>
      <c r="K57" s="2"/>
      <c r="L57" s="2"/>
      <c r="M57" s="2"/>
    </row>
    <row r="58" spans="1:15" ht="13.4" customHeight="1">
      <c r="C58" s="2"/>
      <c r="D58" s="2"/>
      <c r="E58" s="2"/>
      <c r="F58" s="2"/>
      <c r="G58" s="2"/>
      <c r="H58" s="2"/>
      <c r="I58" s="2"/>
      <c r="J58" s="2"/>
      <c r="K58" s="2"/>
      <c r="L58" s="2"/>
      <c r="M58" s="2"/>
    </row>
    <row r="59" spans="1:15" ht="13.4" customHeight="1">
      <c r="C59" s="2"/>
      <c r="D59" s="2"/>
      <c r="E59" s="2"/>
      <c r="F59" s="2"/>
      <c r="G59" s="2"/>
      <c r="H59" s="2"/>
      <c r="I59" s="2"/>
      <c r="J59" s="2"/>
      <c r="K59" s="2"/>
      <c r="L59" s="2"/>
      <c r="M59" s="2"/>
    </row>
    <row r="60" spans="1:15" ht="13.4" customHeight="1">
      <c r="C60" s="2"/>
      <c r="D60" s="2"/>
      <c r="E60" s="2"/>
      <c r="F60" s="2"/>
      <c r="G60" s="2"/>
      <c r="H60" s="2"/>
      <c r="I60" s="2"/>
      <c r="J60" s="2"/>
      <c r="K60" s="2"/>
      <c r="L60" s="2"/>
      <c r="M60" s="2"/>
    </row>
    <row r="61" spans="1:15" ht="13.4" customHeight="1">
      <c r="C61" s="2"/>
      <c r="D61" s="2"/>
      <c r="E61" s="2"/>
      <c r="F61" s="2"/>
      <c r="G61" s="2"/>
      <c r="H61" s="2"/>
      <c r="I61" s="2"/>
      <c r="J61" s="2"/>
      <c r="K61" s="2"/>
      <c r="L61" s="2"/>
      <c r="M61" s="2"/>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0.5">
      <c r="A64" s="1"/>
      <c r="B64" s="1"/>
      <c r="C64" s="2"/>
      <c r="D64" s="2"/>
      <c r="E64" s="2"/>
      <c r="F64" s="2"/>
      <c r="G64" s="2"/>
      <c r="H64" s="2"/>
      <c r="I64" s="2"/>
      <c r="J64" s="2"/>
      <c r="K64" s="2"/>
      <c r="L64" s="2"/>
    </row>
    <row r="65" spans="1:13" ht="11.5">
      <c r="C65" s="4"/>
      <c r="D65" s="4"/>
      <c r="E65" s="4"/>
      <c r="F65" s="4"/>
      <c r="G65" s="4"/>
      <c r="H65" s="4"/>
      <c r="I65" s="4"/>
      <c r="J65" s="4"/>
      <c r="K65" s="4"/>
      <c r="L65" s="4"/>
      <c r="M65" s="4"/>
    </row>
    <row r="66" spans="1:13" ht="13.4" customHeight="1">
      <c r="C66" s="2"/>
      <c r="D66" s="2"/>
      <c r="E66" s="2"/>
      <c r="F66" s="2"/>
      <c r="G66" s="2"/>
      <c r="H66" s="2"/>
      <c r="I66" s="2"/>
      <c r="J66" s="2"/>
      <c r="K66" s="2"/>
      <c r="L66" s="2"/>
      <c r="M66" s="2"/>
    </row>
    <row r="67" spans="1:13" ht="13.4" customHeight="1">
      <c r="C67" s="2"/>
      <c r="D67" s="2"/>
      <c r="E67" s="2"/>
      <c r="F67" s="2"/>
      <c r="G67" s="2"/>
      <c r="H67" s="2"/>
      <c r="I67" s="2"/>
      <c r="J67" s="2"/>
      <c r="K67" s="2"/>
      <c r="L67" s="2"/>
      <c r="M67" s="2"/>
    </row>
    <row r="68" spans="1:13" ht="13.4" customHeight="1">
      <c r="C68" s="2"/>
      <c r="D68" s="2"/>
      <c r="E68" s="2"/>
      <c r="F68" s="2"/>
      <c r="G68" s="2"/>
      <c r="H68" s="2"/>
      <c r="I68" s="2"/>
      <c r="J68" s="2"/>
      <c r="K68" s="2"/>
      <c r="L68" s="2"/>
      <c r="M68" s="2"/>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c r="B71" s="6"/>
      <c r="C71" s="24"/>
    </row>
    <row r="72" spans="1:13" ht="10.5">
      <c r="A72" s="28"/>
      <c r="B72" s="27"/>
      <c r="C72" s="26"/>
    </row>
    <row r="73" spans="1:13" ht="13.4" customHeight="1">
      <c r="C73" s="23"/>
    </row>
    <row r="74" spans="1:13" ht="13.4" customHeight="1">
      <c r="C74" s="23"/>
    </row>
    <row r="75" spans="1:13" ht="13.4" customHeight="1">
      <c r="C75" s="23"/>
    </row>
    <row r="76" spans="1:13" ht="13.4" customHeight="1">
      <c r="C76" s="23"/>
    </row>
    <row r="77" spans="1:13" ht="13.4" customHeight="1">
      <c r="C77" s="23"/>
    </row>
    <row r="78" spans="1:13" ht="13.4" customHeight="1">
      <c r="C78" s="23"/>
    </row>
    <row r="79" spans="1:13" ht="13.4" customHeight="1">
      <c r="C79" s="23"/>
    </row>
    <row r="80" spans="1:13" ht="13.4" customHeight="1">
      <c r="C80" s="23"/>
    </row>
    <row r="81" spans="1:3" ht="13.4" customHeight="1">
      <c r="C81" s="23"/>
    </row>
    <row r="82" spans="1:3" ht="13.4" customHeight="1">
      <c r="C82" s="23"/>
    </row>
    <row r="83" spans="1:3" ht="13.4" customHeight="1">
      <c r="C83" s="23"/>
    </row>
    <row r="84" spans="1:3" ht="13.4" customHeight="1">
      <c r="C84" s="26"/>
    </row>
    <row r="85" spans="1:3" ht="15.5">
      <c r="A85" s="6"/>
      <c r="B85" s="6"/>
    </row>
    <row r="86" spans="1:3" ht="13.4" customHeight="1">
      <c r="C86" s="25"/>
    </row>
    <row r="87" spans="1:3" ht="13.4" customHeight="1">
      <c r="C87" s="25"/>
    </row>
    <row r="88" spans="1:3" ht="13.4" customHeight="1">
      <c r="C88" s="25"/>
    </row>
    <row r="89" spans="1:3" ht="13.4" customHeight="1">
      <c r="C89" s="25"/>
    </row>
    <row r="90" spans="1:3" ht="13.4" customHeight="1">
      <c r="C90" s="25"/>
    </row>
    <row r="91" spans="1:3" ht="13.4" customHeight="1">
      <c r="C91" s="25"/>
    </row>
    <row r="92" spans="1:3" ht="13.4" customHeight="1">
      <c r="C92" s="25"/>
    </row>
    <row r="93" spans="1:3" ht="13.4" customHeight="1">
      <c r="C93" s="25"/>
    </row>
    <row r="94" spans="1:3" ht="13.4" customHeight="1">
      <c r="C94" s="25"/>
    </row>
    <row r="97" spans="1:11" ht="15.5">
      <c r="A97" s="6"/>
      <c r="B97" s="6"/>
      <c r="J97" s="24"/>
    </row>
    <row r="98" spans="1:11" ht="11.5">
      <c r="A98" s="3"/>
      <c r="B98" s="3"/>
      <c r="C98" s="4"/>
      <c r="D98" s="4"/>
      <c r="E98" s="4"/>
      <c r="F98" s="4"/>
      <c r="G98" s="4"/>
      <c r="H98" s="4"/>
      <c r="I98" s="4"/>
      <c r="J98" s="4"/>
      <c r="K98" s="4"/>
    </row>
    <row r="99" spans="1:11" ht="13.4" customHeight="1">
      <c r="C99" s="23"/>
      <c r="D99" s="23"/>
      <c r="E99" s="23"/>
      <c r="F99" s="23"/>
      <c r="G99" s="23"/>
      <c r="H99" s="23"/>
      <c r="I99" s="23"/>
      <c r="J99" s="23"/>
      <c r="K99" s="23"/>
    </row>
    <row r="100" spans="1:11" ht="13.4" customHeight="1">
      <c r="C100" s="23"/>
      <c r="D100" s="23"/>
      <c r="E100" s="23"/>
      <c r="F100" s="23"/>
      <c r="G100" s="23"/>
      <c r="H100" s="23"/>
      <c r="I100" s="23"/>
      <c r="J100" s="23"/>
      <c r="K100" s="23"/>
    </row>
    <row r="101" spans="1:11" ht="13.4" customHeight="1">
      <c r="C101" s="23"/>
      <c r="D101" s="23"/>
      <c r="E101" s="23"/>
      <c r="F101" s="23"/>
      <c r="G101" s="23"/>
      <c r="H101" s="23"/>
      <c r="I101" s="23"/>
      <c r="J101" s="23"/>
      <c r="K101" s="23"/>
    </row>
    <row r="102" spans="1:11" ht="13.4" customHeight="1">
      <c r="C102" s="23"/>
      <c r="D102" s="23"/>
      <c r="E102" s="23"/>
      <c r="F102" s="23"/>
      <c r="G102" s="23"/>
      <c r="H102" s="23"/>
      <c r="I102" s="23"/>
      <c r="J102" s="23"/>
      <c r="K102" s="23"/>
    </row>
    <row r="103" spans="1:11" ht="13.4" customHeight="1">
      <c r="C103" s="23"/>
      <c r="D103" s="23"/>
      <c r="E103" s="23"/>
      <c r="F103" s="23"/>
      <c r="G103" s="23"/>
      <c r="H103" s="23"/>
      <c r="I103" s="23"/>
      <c r="J103" s="23"/>
      <c r="K103" s="23"/>
    </row>
    <row r="104" spans="1:11" ht="13.4" customHeight="1">
      <c r="C104" s="23"/>
      <c r="D104" s="23"/>
      <c r="E104" s="23"/>
      <c r="F104" s="23"/>
      <c r="G104" s="23"/>
      <c r="H104" s="23"/>
      <c r="I104" s="23"/>
      <c r="J104" s="23"/>
      <c r="K104" s="23"/>
    </row>
    <row r="105" spans="1:11" ht="13.4" customHeight="1">
      <c r="C105" s="23"/>
      <c r="D105" s="23"/>
      <c r="E105" s="23"/>
      <c r="F105" s="23"/>
      <c r="G105" s="23"/>
      <c r="H105" s="23"/>
      <c r="I105" s="23"/>
      <c r="J105" s="23"/>
      <c r="K105" s="23"/>
    </row>
    <row r="106" spans="1:11" ht="13.4" customHeight="1">
      <c r="C106" s="23"/>
      <c r="D106" s="23"/>
      <c r="E106" s="23"/>
      <c r="F106" s="23"/>
      <c r="G106" s="23"/>
      <c r="H106" s="23"/>
      <c r="I106" s="23"/>
      <c r="J106" s="23"/>
      <c r="K106" s="23"/>
    </row>
    <row r="107" spans="1:11" ht="13.4" customHeight="1">
      <c r="C107" s="23"/>
      <c r="D107" s="23"/>
      <c r="E107" s="23"/>
      <c r="F107" s="23"/>
      <c r="G107" s="23"/>
      <c r="H107" s="23"/>
      <c r="I107" s="23"/>
      <c r="J107" s="23"/>
      <c r="K107" s="23"/>
    </row>
    <row r="108" spans="1:11" ht="13.4" customHeight="1">
      <c r="C108" s="23"/>
      <c r="D108" s="23"/>
      <c r="E108" s="23"/>
      <c r="F108" s="23"/>
      <c r="G108" s="23"/>
      <c r="H108" s="23"/>
      <c r="I108" s="23"/>
      <c r="J108" s="23"/>
      <c r="K108" s="23"/>
    </row>
    <row r="109" spans="1:11" ht="13.4" customHeight="1">
      <c r="C109" s="23"/>
      <c r="D109" s="23"/>
      <c r="E109" s="23"/>
      <c r="F109" s="23"/>
      <c r="G109" s="23"/>
      <c r="H109" s="23"/>
      <c r="I109" s="23"/>
      <c r="J109" s="23"/>
      <c r="K109" s="23"/>
    </row>
    <row r="110" spans="1:11" ht="13.4" customHeight="1">
      <c r="C110" s="23"/>
      <c r="D110" s="23"/>
      <c r="E110" s="23"/>
      <c r="F110" s="23"/>
      <c r="G110" s="23"/>
      <c r="H110" s="23"/>
      <c r="I110" s="23"/>
      <c r="J110" s="23"/>
      <c r="K110" s="23"/>
    </row>
    <row r="111" spans="1:11" ht="13.4" customHeight="1">
      <c r="C111" s="23"/>
      <c r="D111" s="23"/>
      <c r="E111" s="23"/>
      <c r="F111" s="23"/>
      <c r="G111" s="23"/>
      <c r="H111" s="23"/>
      <c r="I111" s="23"/>
      <c r="J111" s="23"/>
      <c r="K111" s="23"/>
    </row>
    <row r="112" spans="1:11" ht="13.4" customHeight="1">
      <c r="C112" s="23"/>
      <c r="D112" s="23"/>
      <c r="E112" s="23"/>
      <c r="F112" s="23"/>
      <c r="G112" s="23"/>
      <c r="H112" s="23"/>
      <c r="I112" s="23"/>
      <c r="J112" s="23"/>
      <c r="K112" s="23"/>
    </row>
    <row r="113" spans="3:11" ht="13.4" customHeight="1">
      <c r="C113" s="23"/>
      <c r="D113" s="23"/>
      <c r="E113" s="23"/>
      <c r="F113" s="23"/>
      <c r="G113" s="23"/>
      <c r="H113" s="23"/>
      <c r="I113" s="23"/>
      <c r="J113" s="23"/>
      <c r="K113" s="23"/>
    </row>
    <row r="114" spans="3:11" ht="13.4" customHeight="1">
      <c r="C114" s="23"/>
      <c r="D114" s="23"/>
      <c r="E114" s="23"/>
      <c r="F114" s="23"/>
      <c r="G114" s="23"/>
      <c r="H114" s="23"/>
      <c r="I114" s="23"/>
      <c r="J114" s="23"/>
      <c r="K114" s="23"/>
    </row>
    <row r="115" spans="3:11" ht="13.4" customHeight="1">
      <c r="C115" s="23"/>
      <c r="D115" s="23"/>
      <c r="E115" s="23"/>
      <c r="F115" s="23"/>
      <c r="G115" s="23"/>
      <c r="H115" s="23"/>
      <c r="I115" s="23"/>
      <c r="J115" s="23"/>
      <c r="K115" s="23"/>
    </row>
    <row r="116" spans="3:11" ht="13.4" customHeight="1">
      <c r="C116" s="23"/>
      <c r="D116" s="23"/>
      <c r="E116" s="23"/>
      <c r="F116" s="23"/>
      <c r="G116" s="23"/>
      <c r="H116" s="23"/>
      <c r="I116" s="23"/>
      <c r="J116" s="23"/>
      <c r="K116" s="23"/>
    </row>
    <row r="117" spans="3:11" ht="13.4" customHeight="1">
      <c r="C117" s="23"/>
      <c r="D117" s="23"/>
      <c r="E117" s="23"/>
      <c r="F117" s="23"/>
      <c r="G117" s="23"/>
      <c r="H117" s="23"/>
      <c r="I117" s="23"/>
      <c r="J117" s="23"/>
      <c r="K117" s="23"/>
    </row>
    <row r="118" spans="3:11" ht="13.4" customHeight="1">
      <c r="C118" s="23"/>
      <c r="D118" s="23"/>
      <c r="E118" s="23"/>
      <c r="F118" s="23"/>
      <c r="G118" s="23"/>
      <c r="H118" s="23"/>
      <c r="I118" s="23"/>
      <c r="J118" s="23"/>
      <c r="K118" s="23"/>
    </row>
    <row r="119" spans="3:11" ht="13.4" customHeight="1">
      <c r="C119" s="23"/>
      <c r="D119" s="23"/>
      <c r="E119" s="23"/>
      <c r="F119" s="23"/>
      <c r="G119" s="23"/>
      <c r="H119" s="23"/>
      <c r="I119" s="23"/>
      <c r="J119" s="23"/>
      <c r="K119" s="23"/>
    </row>
    <row r="120" spans="3:11" ht="13.4" customHeight="1">
      <c r="C120" s="23"/>
      <c r="D120" s="23"/>
      <c r="E120" s="23"/>
      <c r="F120" s="23"/>
      <c r="G120" s="23"/>
      <c r="H120" s="23"/>
      <c r="I120" s="23"/>
      <c r="J120" s="23"/>
      <c r="K120" s="23"/>
    </row>
    <row r="121" spans="3:11" ht="13.4" customHeight="1">
      <c r="C121" s="23"/>
      <c r="D121" s="23"/>
      <c r="E121" s="23"/>
      <c r="F121" s="23"/>
      <c r="G121" s="23"/>
      <c r="H121" s="23"/>
      <c r="I121" s="23"/>
      <c r="J121" s="23"/>
      <c r="K121" s="23"/>
    </row>
    <row r="122" spans="3:11" ht="13.4" customHeight="1">
      <c r="C122" s="23"/>
      <c r="D122" s="23"/>
      <c r="E122" s="23"/>
      <c r="F122" s="23"/>
      <c r="G122" s="23"/>
      <c r="H122" s="23"/>
      <c r="I122" s="23"/>
      <c r="J122" s="23"/>
      <c r="K122" s="23"/>
    </row>
    <row r="123" spans="3:11" ht="13.4" customHeight="1">
      <c r="C123" s="23"/>
      <c r="D123" s="23"/>
      <c r="E123" s="23"/>
      <c r="F123" s="23"/>
      <c r="G123" s="23"/>
      <c r="H123" s="23"/>
      <c r="I123" s="23"/>
      <c r="J123" s="23"/>
      <c r="K123" s="23"/>
    </row>
    <row r="124" spans="3:11" ht="13.4" customHeight="1">
      <c r="C124" s="23"/>
      <c r="D124" s="23"/>
      <c r="E124" s="23"/>
      <c r="F124" s="23"/>
      <c r="G124" s="23"/>
      <c r="H124" s="23"/>
      <c r="I124" s="23"/>
      <c r="J124" s="23"/>
      <c r="K124" s="23"/>
    </row>
    <row r="125" spans="3:11" ht="13.4" customHeight="1">
      <c r="C125" s="23"/>
      <c r="D125" s="23"/>
      <c r="E125" s="23"/>
      <c r="F125" s="23"/>
      <c r="G125" s="23"/>
      <c r="H125" s="23"/>
      <c r="I125" s="23"/>
      <c r="J125" s="23"/>
      <c r="K125" s="23"/>
    </row>
    <row r="126" spans="3:11" ht="13.4" customHeight="1">
      <c r="C126" s="23"/>
      <c r="D126" s="23"/>
      <c r="E126" s="23"/>
      <c r="F126" s="23"/>
      <c r="G126" s="23"/>
      <c r="H126" s="23"/>
      <c r="I126" s="23"/>
      <c r="J126" s="23"/>
      <c r="K126" s="23"/>
    </row>
    <row r="127" spans="3:11" ht="13.4" customHeight="1">
      <c r="C127" s="23"/>
      <c r="D127" s="23"/>
      <c r="E127" s="23"/>
      <c r="F127" s="23"/>
      <c r="G127" s="23"/>
      <c r="H127" s="23"/>
      <c r="I127" s="23"/>
      <c r="J127" s="23"/>
      <c r="K127" s="23"/>
    </row>
    <row r="128" spans="3:11" ht="13.4" customHeight="1">
      <c r="C128" s="23"/>
      <c r="D128" s="23"/>
      <c r="E128" s="23"/>
      <c r="F128" s="23"/>
      <c r="G128" s="23"/>
      <c r="H128" s="23"/>
      <c r="I128" s="23"/>
      <c r="J128" s="23"/>
      <c r="K128" s="23"/>
    </row>
    <row r="129" spans="3:11" ht="13.4" customHeight="1">
      <c r="C129" s="23"/>
      <c r="D129" s="23"/>
      <c r="E129" s="23"/>
      <c r="F129" s="23"/>
      <c r="G129" s="23"/>
      <c r="H129" s="23"/>
      <c r="I129" s="23"/>
      <c r="J129" s="23"/>
      <c r="K129" s="23"/>
    </row>
    <row r="130" spans="3:11" ht="13.4" customHeight="1">
      <c r="C130" s="23"/>
      <c r="D130" s="23"/>
      <c r="E130" s="23"/>
      <c r="F130" s="23"/>
      <c r="G130" s="23"/>
      <c r="H130" s="23"/>
      <c r="I130" s="23"/>
      <c r="J130" s="23"/>
      <c r="K130" s="23"/>
    </row>
    <row r="131" spans="3:11" ht="13.4" customHeight="1">
      <c r="C131" s="23"/>
      <c r="D131" s="23"/>
      <c r="E131" s="23"/>
      <c r="F131" s="23"/>
      <c r="G131" s="23"/>
      <c r="H131" s="23"/>
      <c r="I131" s="23"/>
      <c r="J131" s="23"/>
      <c r="K131" s="23"/>
    </row>
    <row r="132" spans="3:11" ht="13.4" customHeight="1">
      <c r="C132" s="23"/>
      <c r="D132" s="23"/>
      <c r="E132" s="23"/>
      <c r="F132" s="23"/>
      <c r="G132" s="23"/>
      <c r="H132" s="23"/>
      <c r="I132" s="23"/>
      <c r="J132" s="23"/>
      <c r="K132" s="23"/>
    </row>
    <row r="133" spans="3:11" ht="13.4" customHeight="1">
      <c r="C133" s="23"/>
      <c r="D133" s="23"/>
      <c r="E133" s="23"/>
      <c r="F133" s="23"/>
      <c r="G133" s="23"/>
      <c r="H133" s="23"/>
      <c r="I133" s="23"/>
      <c r="J133" s="23"/>
      <c r="K133" s="23"/>
    </row>
    <row r="134" spans="3:11" ht="13.4" customHeight="1">
      <c r="C134" s="23"/>
      <c r="D134" s="23"/>
      <c r="E134" s="23"/>
      <c r="F134" s="23"/>
      <c r="G134" s="23"/>
      <c r="H134" s="23"/>
      <c r="I134" s="23"/>
      <c r="J134" s="23"/>
      <c r="K134" s="23"/>
    </row>
    <row r="135" spans="3:11" ht="13.4" customHeight="1">
      <c r="C135" s="23"/>
      <c r="D135" s="23"/>
      <c r="E135" s="23"/>
      <c r="F135" s="23"/>
      <c r="G135" s="23"/>
      <c r="H135" s="23"/>
      <c r="I135" s="23"/>
      <c r="J135" s="23"/>
      <c r="K135" s="23"/>
    </row>
    <row r="136" spans="3:11" ht="13.4" customHeight="1">
      <c r="C136" s="23"/>
      <c r="D136" s="23"/>
      <c r="E136" s="23"/>
      <c r="F136" s="23"/>
      <c r="G136" s="23"/>
      <c r="H136" s="23"/>
      <c r="I136" s="23"/>
      <c r="J136" s="23"/>
      <c r="K136" s="23"/>
    </row>
    <row r="137" spans="3:11" ht="13.4" customHeight="1">
      <c r="C137" s="23"/>
      <c r="D137" s="23"/>
      <c r="E137" s="23"/>
      <c r="F137" s="23"/>
      <c r="G137" s="23"/>
      <c r="H137" s="23"/>
      <c r="I137" s="23"/>
      <c r="J137" s="23"/>
      <c r="K137" s="23"/>
    </row>
    <row r="138" spans="3:11" ht="13.4" customHeight="1">
      <c r="C138" s="23"/>
      <c r="D138" s="23"/>
      <c r="E138" s="23"/>
      <c r="F138" s="23"/>
      <c r="G138" s="23"/>
      <c r="H138" s="23"/>
      <c r="I138" s="23"/>
      <c r="J138" s="23"/>
      <c r="K138" s="23"/>
    </row>
    <row r="139" spans="3:11" ht="13.4" customHeight="1">
      <c r="C139" s="23"/>
      <c r="D139" s="23"/>
      <c r="E139" s="23"/>
      <c r="F139" s="23"/>
      <c r="G139" s="23"/>
      <c r="H139" s="23"/>
      <c r="I139" s="23"/>
      <c r="J139" s="23"/>
      <c r="K139" s="23"/>
    </row>
    <row r="140" spans="3:11" ht="13.4" customHeight="1">
      <c r="C140" s="23"/>
      <c r="D140" s="23"/>
      <c r="E140" s="23"/>
      <c r="F140" s="23"/>
      <c r="G140" s="23"/>
      <c r="H140" s="23"/>
      <c r="I140" s="23"/>
      <c r="J140" s="23"/>
      <c r="K140" s="23"/>
    </row>
    <row r="141" spans="3:11" ht="13.4" customHeight="1">
      <c r="C141" s="23"/>
      <c r="D141" s="23"/>
      <c r="E141" s="23"/>
      <c r="F141" s="23"/>
      <c r="G141" s="23"/>
      <c r="H141" s="23"/>
      <c r="I141" s="23"/>
      <c r="J141" s="23"/>
      <c r="K141" s="23"/>
    </row>
    <row r="142" spans="3:11" ht="13.4" customHeight="1">
      <c r="C142" s="23"/>
      <c r="D142" s="23"/>
      <c r="E142" s="23"/>
      <c r="F142" s="23"/>
      <c r="G142" s="23"/>
      <c r="H142" s="23"/>
      <c r="I142" s="23"/>
      <c r="J142" s="23"/>
      <c r="K142" s="23"/>
    </row>
    <row r="143" spans="3:11" ht="13.4" customHeight="1">
      <c r="C143" s="23"/>
      <c r="D143" s="23"/>
      <c r="E143" s="23"/>
      <c r="F143" s="23"/>
      <c r="G143" s="23"/>
      <c r="H143" s="23"/>
      <c r="I143" s="23"/>
      <c r="J143" s="23"/>
      <c r="K143" s="23"/>
    </row>
    <row r="144" spans="3:11" ht="13.4" customHeight="1">
      <c r="C144" s="23"/>
      <c r="D144" s="23"/>
      <c r="E144" s="23"/>
      <c r="F144" s="23"/>
      <c r="G144" s="23"/>
      <c r="H144" s="23"/>
      <c r="I144" s="23"/>
      <c r="J144" s="23"/>
      <c r="K144" s="23"/>
    </row>
    <row r="145" spans="3:11" ht="13.4" customHeight="1">
      <c r="C145" s="23"/>
      <c r="D145" s="23"/>
      <c r="E145" s="23"/>
      <c r="F145" s="23"/>
      <c r="G145" s="23"/>
      <c r="H145" s="23"/>
      <c r="I145" s="23"/>
      <c r="J145" s="23"/>
      <c r="K145" s="23"/>
    </row>
    <row r="146" spans="3:11" ht="13.4" customHeight="1">
      <c r="C146" s="23"/>
      <c r="D146" s="23"/>
      <c r="E146" s="23"/>
      <c r="F146" s="23"/>
      <c r="G146" s="23"/>
      <c r="H146" s="23"/>
      <c r="I146" s="23"/>
      <c r="J146" s="23"/>
      <c r="K146" s="23"/>
    </row>
    <row r="147" spans="3:11" ht="13.4" customHeight="1">
      <c r="C147" s="23"/>
      <c r="D147" s="23"/>
      <c r="E147" s="23"/>
      <c r="F147" s="23"/>
      <c r="G147" s="23"/>
      <c r="H147" s="23"/>
      <c r="I147" s="23"/>
      <c r="J147" s="23"/>
      <c r="K147" s="23"/>
    </row>
    <row r="148" spans="3:11" ht="13.4" customHeight="1">
      <c r="C148" s="23"/>
      <c r="D148" s="23"/>
      <c r="E148" s="23"/>
      <c r="F148" s="23"/>
      <c r="G148" s="23"/>
      <c r="H148" s="23"/>
      <c r="I148" s="23"/>
      <c r="J148" s="23"/>
      <c r="K148" s="23"/>
    </row>
    <row r="149" spans="3:11" ht="13.4" customHeight="1">
      <c r="C149" s="23"/>
      <c r="D149" s="23"/>
      <c r="E149" s="23"/>
      <c r="F149" s="23"/>
      <c r="G149" s="23"/>
      <c r="H149" s="23"/>
      <c r="I149" s="23"/>
      <c r="J149" s="23"/>
      <c r="K149" s="23"/>
    </row>
    <row r="150" spans="3:11" ht="13.4" customHeight="1">
      <c r="C150" s="23"/>
      <c r="D150" s="23"/>
      <c r="E150" s="23"/>
      <c r="F150" s="23"/>
      <c r="G150" s="23"/>
      <c r="H150" s="23"/>
      <c r="I150" s="23"/>
      <c r="J150" s="23"/>
      <c r="K150" s="23"/>
    </row>
    <row r="151" spans="3:11" ht="13.4" customHeight="1">
      <c r="C151" s="23"/>
      <c r="D151" s="23"/>
      <c r="E151" s="23"/>
      <c r="F151" s="23"/>
      <c r="G151" s="23"/>
      <c r="H151" s="23"/>
      <c r="I151" s="23"/>
      <c r="J151" s="23"/>
      <c r="K151" s="23"/>
    </row>
    <row r="152" spans="3:11" ht="13.4" customHeight="1">
      <c r="C152" s="23"/>
      <c r="D152" s="23"/>
      <c r="E152" s="23"/>
      <c r="F152" s="23"/>
      <c r="G152" s="23"/>
      <c r="H152" s="23"/>
      <c r="I152" s="23"/>
      <c r="J152" s="23"/>
      <c r="K152" s="23"/>
    </row>
    <row r="153" spans="3:11" ht="13.4" customHeight="1">
      <c r="C153" s="23"/>
      <c r="D153" s="23"/>
      <c r="E153" s="23"/>
      <c r="F153" s="23"/>
      <c r="G153" s="23"/>
      <c r="H153" s="23"/>
      <c r="I153" s="23"/>
      <c r="J153" s="23"/>
      <c r="K153" s="23"/>
    </row>
    <row r="154" spans="3:11" ht="13.4" customHeight="1">
      <c r="C154" s="23"/>
      <c r="D154" s="23"/>
      <c r="E154" s="23"/>
      <c r="F154" s="23"/>
      <c r="G154" s="23"/>
      <c r="H154" s="23"/>
      <c r="I154" s="23"/>
      <c r="J154" s="23"/>
      <c r="K154" s="23"/>
    </row>
    <row r="155" spans="3:11" ht="13.4" customHeight="1">
      <c r="C155" s="23"/>
      <c r="D155" s="23"/>
      <c r="E155" s="23"/>
      <c r="F155" s="23"/>
      <c r="G155" s="23"/>
      <c r="H155" s="23"/>
      <c r="I155" s="23"/>
      <c r="J155" s="23"/>
      <c r="K155" s="23"/>
    </row>
    <row r="156" spans="3:11" ht="13.4" customHeight="1">
      <c r="C156" s="23"/>
      <c r="D156" s="23"/>
      <c r="E156" s="23"/>
      <c r="F156" s="23"/>
      <c r="G156" s="23"/>
      <c r="H156" s="23"/>
      <c r="I156" s="23"/>
      <c r="J156" s="23"/>
      <c r="K156" s="23"/>
    </row>
    <row r="157" spans="3:11" ht="13.4" customHeight="1">
      <c r="C157" s="23"/>
      <c r="D157" s="23"/>
      <c r="E157" s="23"/>
      <c r="F157" s="23"/>
      <c r="G157" s="23"/>
      <c r="H157" s="23"/>
      <c r="I157" s="23"/>
      <c r="J157" s="23"/>
      <c r="K157" s="23"/>
    </row>
    <row r="158" spans="3:11" ht="13.4" customHeight="1">
      <c r="C158" s="23"/>
      <c r="D158" s="23"/>
      <c r="E158" s="23"/>
      <c r="F158" s="23"/>
      <c r="G158" s="23"/>
      <c r="H158" s="23"/>
      <c r="I158" s="23"/>
      <c r="J158" s="23"/>
      <c r="K158" s="23"/>
    </row>
    <row r="159" spans="3:11" ht="13.4" customHeight="1">
      <c r="C159" s="23"/>
      <c r="D159" s="23"/>
      <c r="E159" s="23"/>
      <c r="F159" s="23"/>
      <c r="G159" s="23"/>
      <c r="H159" s="23"/>
      <c r="I159" s="23"/>
      <c r="J159" s="23"/>
      <c r="K159" s="23"/>
    </row>
    <row r="160" spans="3:11" ht="13.4" customHeight="1">
      <c r="C160" s="23"/>
      <c r="D160" s="23"/>
      <c r="E160" s="23"/>
      <c r="F160" s="23"/>
      <c r="G160" s="23"/>
      <c r="H160" s="23"/>
      <c r="I160" s="23"/>
      <c r="J160" s="23"/>
      <c r="K160" s="23"/>
    </row>
    <row r="161" spans="3:11" ht="13.4" customHeight="1">
      <c r="C161" s="23"/>
      <c r="D161" s="23"/>
      <c r="E161" s="23"/>
      <c r="F161" s="23"/>
      <c r="G161" s="23"/>
      <c r="H161" s="23"/>
      <c r="I161" s="23"/>
      <c r="J161" s="23"/>
      <c r="K161" s="23"/>
    </row>
    <row r="162" spans="3:11" ht="13.4" customHeight="1">
      <c r="C162" s="23"/>
      <c r="D162" s="23"/>
      <c r="E162" s="23"/>
      <c r="F162" s="23"/>
      <c r="G162" s="23"/>
      <c r="H162" s="23"/>
      <c r="I162" s="23"/>
      <c r="J162" s="23"/>
      <c r="K162" s="23"/>
    </row>
    <row r="163" spans="3:11" ht="13.4" customHeight="1">
      <c r="C163" s="23"/>
      <c r="D163" s="23"/>
      <c r="E163" s="23"/>
      <c r="F163" s="23"/>
      <c r="G163" s="23"/>
      <c r="H163" s="23"/>
      <c r="I163" s="23"/>
      <c r="J163" s="23"/>
      <c r="K163" s="23"/>
    </row>
    <row r="164" spans="3:11" ht="13.4" customHeight="1">
      <c r="C164" s="23"/>
      <c r="D164" s="23"/>
      <c r="E164" s="23"/>
      <c r="F164" s="23"/>
      <c r="G164" s="23"/>
      <c r="H164" s="23"/>
      <c r="I164" s="23"/>
      <c r="J164" s="23"/>
      <c r="K164" s="23"/>
    </row>
    <row r="165" spans="3:11" ht="13.4" customHeight="1">
      <c r="C165" s="23"/>
      <c r="D165" s="23"/>
      <c r="E165" s="23"/>
      <c r="F165" s="23"/>
      <c r="G165" s="23"/>
      <c r="H165" s="23"/>
      <c r="I165" s="23"/>
      <c r="J165" s="23"/>
      <c r="K165" s="23"/>
    </row>
    <row r="166" spans="3:11" ht="13.4" customHeight="1">
      <c r="C166" s="23"/>
      <c r="D166" s="23"/>
      <c r="E166" s="23"/>
      <c r="F166" s="23"/>
      <c r="G166" s="23"/>
      <c r="H166" s="23"/>
      <c r="I166" s="23"/>
      <c r="J166" s="23"/>
      <c r="K166" s="23"/>
    </row>
    <row r="167" spans="3:11" ht="13.4" customHeight="1">
      <c r="C167" s="23"/>
      <c r="D167" s="23"/>
      <c r="E167" s="23"/>
      <c r="F167" s="23"/>
      <c r="G167" s="23"/>
      <c r="H167" s="23"/>
      <c r="I167" s="23"/>
      <c r="J167" s="23"/>
      <c r="K167" s="23"/>
    </row>
    <row r="168" spans="3:11" ht="13.4" customHeight="1">
      <c r="C168" s="23"/>
      <c r="D168" s="23"/>
      <c r="E168" s="23"/>
      <c r="F168" s="23"/>
      <c r="G168" s="23"/>
      <c r="H168" s="23"/>
      <c r="I168" s="23"/>
      <c r="J168" s="23"/>
      <c r="K168" s="23"/>
    </row>
    <row r="169" spans="3:11" ht="13.4" customHeight="1">
      <c r="C169" s="23"/>
      <c r="D169" s="23"/>
      <c r="E169" s="23"/>
      <c r="F169" s="23"/>
      <c r="G169" s="23"/>
      <c r="H169" s="23"/>
      <c r="I169" s="23"/>
      <c r="J169" s="23"/>
      <c r="K169" s="23"/>
    </row>
    <row r="170" spans="3:11" ht="13.4" customHeight="1">
      <c r="C170" s="23"/>
      <c r="D170" s="23"/>
      <c r="E170" s="23"/>
      <c r="F170" s="23"/>
      <c r="G170" s="23"/>
      <c r="H170" s="23"/>
      <c r="I170" s="23"/>
      <c r="J170" s="23"/>
      <c r="K170" s="23"/>
    </row>
    <row r="171" spans="3:11" ht="13.4" customHeight="1">
      <c r="C171" s="23"/>
      <c r="D171" s="23"/>
      <c r="E171" s="23"/>
      <c r="F171" s="23"/>
      <c r="G171" s="23"/>
      <c r="H171" s="23"/>
      <c r="I171" s="23"/>
      <c r="J171" s="23"/>
      <c r="K171" s="23"/>
    </row>
    <row r="172" spans="3:11" ht="13.4" customHeight="1">
      <c r="C172" s="23"/>
      <c r="D172" s="23"/>
      <c r="E172" s="23"/>
      <c r="F172" s="23"/>
      <c r="G172" s="23"/>
      <c r="H172" s="23"/>
      <c r="I172" s="23"/>
      <c r="J172" s="23"/>
      <c r="K172" s="23"/>
    </row>
    <row r="173" spans="3:11" ht="13.4" customHeight="1">
      <c r="C173" s="23"/>
      <c r="D173" s="23"/>
      <c r="E173" s="23"/>
      <c r="F173" s="23"/>
      <c r="G173" s="23"/>
      <c r="H173" s="23"/>
      <c r="I173" s="23"/>
      <c r="J173" s="23"/>
      <c r="K173" s="23"/>
    </row>
    <row r="174" spans="3:11" ht="13.4" customHeight="1">
      <c r="C174" s="23"/>
      <c r="D174" s="23"/>
      <c r="E174" s="23"/>
      <c r="F174" s="23"/>
      <c r="G174" s="23"/>
      <c r="H174" s="23"/>
      <c r="I174" s="23"/>
      <c r="J174" s="23"/>
      <c r="K174" s="23"/>
    </row>
    <row r="175" spans="3:11" ht="13.4" customHeight="1">
      <c r="C175" s="23"/>
      <c r="D175" s="23"/>
      <c r="E175" s="23"/>
      <c r="F175" s="23"/>
      <c r="G175" s="23"/>
      <c r="H175" s="23"/>
      <c r="I175" s="23"/>
      <c r="J175" s="23"/>
      <c r="K175" s="23"/>
    </row>
    <row r="176" spans="3:11" ht="13.4" customHeight="1">
      <c r="C176" s="23"/>
      <c r="D176" s="23"/>
      <c r="E176" s="23"/>
      <c r="F176" s="23"/>
      <c r="G176" s="23"/>
      <c r="H176" s="23"/>
      <c r="I176" s="23"/>
      <c r="J176" s="23"/>
      <c r="K176" s="23"/>
    </row>
    <row r="177" spans="3:11" ht="13.4" customHeight="1">
      <c r="C177" s="23"/>
      <c r="D177" s="23"/>
      <c r="E177" s="23"/>
      <c r="F177" s="23"/>
      <c r="G177" s="23"/>
      <c r="H177" s="23"/>
      <c r="I177" s="23"/>
      <c r="J177" s="23"/>
      <c r="K177" s="23"/>
    </row>
    <row r="178" spans="3:11" ht="13.4" customHeight="1">
      <c r="C178" s="23"/>
      <c r="D178" s="23"/>
      <c r="E178" s="23"/>
      <c r="F178" s="23"/>
      <c r="G178" s="23"/>
      <c r="H178" s="23"/>
      <c r="I178" s="23"/>
      <c r="J178" s="23"/>
      <c r="K178" s="23"/>
    </row>
    <row r="179" spans="3:11" ht="13.4" customHeight="1">
      <c r="C179" s="23"/>
      <c r="D179" s="23"/>
      <c r="E179" s="23"/>
      <c r="F179" s="23"/>
      <c r="G179" s="23"/>
      <c r="H179" s="23"/>
      <c r="I179" s="23"/>
      <c r="J179" s="23"/>
      <c r="K179" s="23"/>
    </row>
    <row r="180" spans="3:11" ht="13.4" customHeight="1">
      <c r="C180" s="23"/>
      <c r="D180" s="23"/>
      <c r="E180" s="23"/>
      <c r="F180" s="23"/>
      <c r="G180" s="23"/>
      <c r="H180" s="23"/>
      <c r="I180" s="23"/>
      <c r="J180" s="23"/>
      <c r="K180" s="23"/>
    </row>
    <row r="181" spans="3:11" ht="13.4" customHeight="1">
      <c r="C181" s="23"/>
      <c r="D181" s="23"/>
      <c r="E181" s="23"/>
      <c r="F181" s="23"/>
      <c r="G181" s="23"/>
      <c r="H181" s="23"/>
      <c r="I181" s="23"/>
      <c r="J181" s="23"/>
      <c r="K181" s="23"/>
    </row>
    <row r="182" spans="3:11" ht="13.4" customHeight="1">
      <c r="C182" s="23"/>
      <c r="D182" s="23"/>
      <c r="E182" s="23"/>
      <c r="F182" s="23"/>
      <c r="G182" s="23"/>
      <c r="H182" s="23"/>
      <c r="I182" s="23"/>
      <c r="J182" s="23"/>
      <c r="K182" s="23"/>
    </row>
    <row r="183" spans="3:11" ht="13.4" customHeight="1">
      <c r="C183" s="23"/>
      <c r="D183" s="23"/>
      <c r="E183" s="23"/>
      <c r="F183" s="23"/>
      <c r="G183" s="23"/>
      <c r="H183" s="23"/>
      <c r="I183" s="23"/>
      <c r="J183" s="23"/>
      <c r="K183" s="23"/>
    </row>
    <row r="184" spans="3:11" ht="13.4" customHeight="1">
      <c r="C184" s="23"/>
      <c r="D184" s="23"/>
      <c r="E184" s="23"/>
      <c r="F184" s="23"/>
      <c r="G184" s="23"/>
      <c r="H184" s="23"/>
      <c r="I184" s="23"/>
      <c r="J184" s="23"/>
      <c r="K184" s="23"/>
    </row>
    <row r="185" spans="3:11" ht="13.4" customHeight="1">
      <c r="C185" s="23"/>
      <c r="D185" s="23"/>
      <c r="E185" s="23"/>
      <c r="F185" s="23"/>
      <c r="G185" s="23"/>
      <c r="H185" s="23"/>
      <c r="I185" s="23"/>
      <c r="J185" s="23"/>
      <c r="K185" s="23"/>
    </row>
    <row r="186" spans="3:11" ht="13.4" customHeight="1">
      <c r="C186" s="23"/>
      <c r="D186" s="23"/>
      <c r="E186" s="23"/>
      <c r="F186" s="23"/>
      <c r="G186" s="23"/>
      <c r="H186" s="23"/>
      <c r="I186" s="23"/>
      <c r="J186" s="23"/>
      <c r="K186" s="23"/>
    </row>
    <row r="187" spans="3:11" ht="13.4" customHeight="1">
      <c r="C187" s="23"/>
      <c r="D187" s="23"/>
      <c r="E187" s="23"/>
      <c r="F187" s="23"/>
      <c r="G187" s="23"/>
      <c r="H187" s="23"/>
      <c r="I187" s="23"/>
      <c r="J187" s="23"/>
      <c r="K187" s="23"/>
    </row>
    <row r="188" spans="3:11" ht="13.4" customHeight="1">
      <c r="C188" s="23"/>
      <c r="D188" s="23"/>
      <c r="E188" s="23"/>
      <c r="F188" s="23"/>
      <c r="G188" s="23"/>
      <c r="H188" s="23"/>
      <c r="I188" s="23"/>
      <c r="J188" s="23"/>
      <c r="K188" s="23"/>
    </row>
    <row r="189" spans="3:11" ht="13.4" customHeight="1">
      <c r="C189" s="23"/>
      <c r="D189" s="23"/>
      <c r="E189" s="23"/>
      <c r="F189" s="23"/>
      <c r="G189" s="23"/>
      <c r="H189" s="23"/>
      <c r="I189" s="23"/>
      <c r="J189" s="23"/>
      <c r="K189" s="23"/>
    </row>
    <row r="190" spans="3:11" ht="13.4" customHeight="1">
      <c r="C190" s="23"/>
      <c r="D190" s="23"/>
      <c r="E190" s="23"/>
      <c r="F190" s="23"/>
      <c r="G190" s="23"/>
      <c r="H190" s="23"/>
      <c r="I190" s="23"/>
      <c r="J190" s="23"/>
      <c r="K190" s="23"/>
    </row>
    <row r="191" spans="3:11" ht="13.4" customHeight="1">
      <c r="C191" s="23"/>
      <c r="D191" s="23"/>
      <c r="E191" s="23"/>
      <c r="F191" s="23"/>
      <c r="G191" s="23"/>
      <c r="H191" s="23"/>
      <c r="I191" s="23"/>
      <c r="J191" s="23"/>
      <c r="K191" s="23"/>
    </row>
    <row r="192" spans="3:11" ht="13.4" customHeight="1">
      <c r="C192" s="23"/>
      <c r="D192" s="23"/>
      <c r="E192" s="23"/>
      <c r="F192" s="23"/>
      <c r="G192" s="23"/>
      <c r="H192" s="23"/>
      <c r="I192" s="23"/>
      <c r="J192" s="23"/>
      <c r="K192" s="23"/>
    </row>
    <row r="193" spans="3:11" ht="13.4" customHeight="1">
      <c r="C193" s="23"/>
      <c r="D193" s="23"/>
      <c r="E193" s="23"/>
      <c r="F193" s="23"/>
      <c r="G193" s="23"/>
      <c r="H193" s="23"/>
      <c r="I193" s="23"/>
      <c r="J193" s="23"/>
      <c r="K193" s="23"/>
    </row>
    <row r="194" spans="3:11" ht="13.4" customHeight="1">
      <c r="C194" s="23"/>
      <c r="D194" s="23"/>
      <c r="E194" s="23"/>
      <c r="F194" s="23"/>
      <c r="G194" s="23"/>
      <c r="H194" s="23"/>
      <c r="I194" s="23"/>
      <c r="J194" s="23"/>
      <c r="K194" s="23"/>
    </row>
    <row r="195" spans="3:11" ht="13.4" customHeight="1">
      <c r="C195" s="23"/>
      <c r="D195" s="23"/>
      <c r="E195" s="23"/>
      <c r="F195" s="23"/>
      <c r="G195" s="23"/>
      <c r="H195" s="23"/>
      <c r="I195" s="23"/>
      <c r="J195" s="23"/>
      <c r="K195" s="23"/>
    </row>
    <row r="196" spans="3:11" ht="13.4" customHeight="1">
      <c r="C196" s="23"/>
      <c r="D196" s="23"/>
      <c r="E196" s="23"/>
      <c r="F196" s="23"/>
      <c r="G196" s="23"/>
      <c r="H196" s="23"/>
      <c r="I196" s="23"/>
      <c r="J196" s="23"/>
      <c r="K196" s="23"/>
    </row>
    <row r="197" spans="3:11" ht="13.4" customHeight="1">
      <c r="C197" s="23"/>
      <c r="D197" s="23"/>
      <c r="E197" s="23"/>
      <c r="F197" s="23"/>
      <c r="G197" s="23"/>
      <c r="H197" s="23"/>
      <c r="I197" s="23"/>
      <c r="J197" s="23"/>
      <c r="K197" s="23"/>
    </row>
    <row r="198" spans="3:11" ht="13.4" customHeight="1">
      <c r="C198" s="23"/>
      <c r="D198" s="23"/>
      <c r="E198" s="23"/>
      <c r="F198" s="23"/>
      <c r="G198" s="23"/>
      <c r="H198" s="23"/>
      <c r="I198" s="23"/>
      <c r="J198" s="23"/>
      <c r="K198" s="23"/>
    </row>
    <row r="199" spans="3:11" ht="13.4" customHeight="1">
      <c r="C199" s="23"/>
      <c r="D199" s="23"/>
      <c r="E199" s="23"/>
      <c r="F199" s="23"/>
      <c r="G199" s="23"/>
      <c r="H199" s="23"/>
      <c r="I199" s="23"/>
      <c r="J199" s="23"/>
      <c r="K199" s="23"/>
    </row>
    <row r="200" spans="3:11" ht="13.4" customHeight="1">
      <c r="C200" s="23"/>
      <c r="D200" s="23"/>
      <c r="E200" s="23"/>
      <c r="F200" s="23"/>
      <c r="G200" s="23"/>
      <c r="H200" s="23"/>
      <c r="I200" s="23"/>
      <c r="J200" s="23"/>
      <c r="K200" s="23"/>
    </row>
    <row r="201" spans="3:11" ht="13.4" customHeight="1">
      <c r="C201" s="23"/>
      <c r="D201" s="23"/>
      <c r="E201" s="23"/>
      <c r="F201" s="23"/>
      <c r="G201" s="23"/>
      <c r="H201" s="23"/>
      <c r="I201" s="23"/>
      <c r="J201" s="23"/>
      <c r="K201" s="23"/>
    </row>
    <row r="202" spans="3:11" ht="13.4" customHeight="1">
      <c r="C202" s="23"/>
      <c r="D202" s="23"/>
      <c r="E202" s="23"/>
      <c r="F202" s="23"/>
      <c r="G202" s="23"/>
      <c r="H202" s="23"/>
      <c r="I202" s="23"/>
      <c r="J202" s="23"/>
      <c r="K202" s="23"/>
    </row>
    <row r="203" spans="3:11" ht="13.4" customHeight="1">
      <c r="C203" s="23"/>
      <c r="D203" s="23"/>
      <c r="E203" s="23"/>
      <c r="F203" s="23"/>
      <c r="G203" s="23"/>
      <c r="H203" s="23"/>
      <c r="I203" s="23"/>
      <c r="J203" s="23"/>
      <c r="K203" s="23"/>
    </row>
    <row r="204" spans="3:11" ht="13.4" customHeight="1">
      <c r="C204" s="23"/>
      <c r="D204" s="23"/>
      <c r="E204" s="23"/>
      <c r="F204" s="23"/>
      <c r="G204" s="23"/>
      <c r="H204" s="23"/>
      <c r="I204" s="23"/>
      <c r="J204" s="23"/>
      <c r="K204" s="23"/>
    </row>
    <row r="205" spans="3:11" ht="13.4" customHeight="1">
      <c r="C205" s="23"/>
      <c r="D205" s="23"/>
      <c r="E205" s="23"/>
      <c r="F205" s="23"/>
      <c r="G205" s="23"/>
      <c r="H205" s="23"/>
      <c r="I205" s="23"/>
      <c r="J205" s="23"/>
      <c r="K205" s="23"/>
    </row>
    <row r="206" spans="3:11" ht="13.4" customHeight="1">
      <c r="C206" s="23"/>
      <c r="D206" s="23"/>
      <c r="E206" s="23"/>
      <c r="F206" s="23"/>
      <c r="G206" s="23"/>
      <c r="H206" s="23"/>
      <c r="I206" s="23"/>
      <c r="J206" s="23"/>
      <c r="K206" s="23"/>
    </row>
    <row r="207" spans="3:11" ht="13.4" customHeight="1">
      <c r="C207" s="23"/>
      <c r="D207" s="23"/>
      <c r="E207" s="23"/>
      <c r="F207" s="23"/>
      <c r="G207" s="23"/>
      <c r="H207" s="23"/>
      <c r="I207" s="23"/>
      <c r="J207" s="23"/>
      <c r="K207" s="23"/>
    </row>
    <row r="208" spans="3:11" ht="13.4" customHeight="1">
      <c r="C208" s="23"/>
      <c r="D208" s="23"/>
      <c r="E208" s="23"/>
      <c r="F208" s="23"/>
      <c r="G208" s="23"/>
      <c r="H208" s="23"/>
      <c r="I208" s="23"/>
      <c r="J208" s="23"/>
      <c r="K208" s="23"/>
    </row>
    <row r="209" spans="1:11" ht="13.4" customHeight="1">
      <c r="C209" s="23"/>
      <c r="D209" s="23"/>
      <c r="E209" s="23"/>
      <c r="F209" s="23"/>
      <c r="G209" s="23"/>
      <c r="H209" s="23"/>
      <c r="I209" s="23"/>
      <c r="J209" s="23"/>
      <c r="K209" s="23"/>
    </row>
    <row r="210" spans="1:11" ht="13.4" customHeight="1">
      <c r="C210" s="23"/>
      <c r="D210" s="23"/>
      <c r="E210" s="23"/>
      <c r="F210" s="23"/>
      <c r="G210" s="23"/>
      <c r="H210" s="23"/>
      <c r="I210" s="23"/>
      <c r="J210" s="23"/>
      <c r="K210" s="23"/>
    </row>
    <row r="211" spans="1:11" ht="13.4" customHeight="1">
      <c r="C211" s="23"/>
      <c r="D211" s="23"/>
      <c r="E211" s="23"/>
      <c r="F211" s="23"/>
      <c r="G211" s="23"/>
      <c r="H211" s="23"/>
      <c r="I211" s="23"/>
      <c r="J211" s="23"/>
      <c r="K211" s="23"/>
    </row>
    <row r="212" spans="1:11" ht="13.4" customHeight="1">
      <c r="C212" s="23"/>
      <c r="D212" s="23"/>
      <c r="E212" s="23"/>
      <c r="F212" s="23"/>
      <c r="G212" s="23"/>
      <c r="H212" s="23"/>
      <c r="I212" s="23"/>
      <c r="J212" s="23"/>
      <c r="K212" s="23"/>
    </row>
    <row r="213" spans="1:11" ht="10.5">
      <c r="A213" s="1"/>
      <c r="B213" s="1"/>
      <c r="C213" s="22"/>
      <c r="D213" s="22"/>
      <c r="E213" s="22"/>
      <c r="F213" s="22"/>
      <c r="G213" s="22"/>
      <c r="H213" s="22"/>
      <c r="I213" s="22"/>
      <c r="J213" s="22"/>
      <c r="K213" s="22"/>
    </row>
    <row r="214" spans="1:11" ht="13.4" customHeight="1">
      <c r="C214" s="23"/>
      <c r="D214" s="23"/>
      <c r="E214" s="23"/>
      <c r="F214" s="23"/>
      <c r="G214" s="23"/>
      <c r="H214" s="23"/>
      <c r="I214" s="23"/>
      <c r="J214" s="23"/>
      <c r="K214" s="23"/>
    </row>
    <row r="215" spans="1:11" ht="10.5">
      <c r="A215" s="1"/>
      <c r="B215" s="1"/>
      <c r="C215" s="22"/>
      <c r="D215" s="22"/>
      <c r="E215" s="22"/>
      <c r="F215" s="22"/>
      <c r="G215" s="22"/>
      <c r="H215" s="22"/>
      <c r="I215" s="22"/>
      <c r="J215" s="22"/>
      <c r="K215"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7CE56-AC6F-470C-AA89-935C8B1EB88A}">
  <sheetPr codeName="Sheet39">
    <tabColor rgb="FF66BCDB"/>
  </sheetPr>
  <dimension ref="A1:X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5" ht="21">
      <c r="A1" s="5" t="s">
        <v>479</v>
      </c>
      <c r="B1" s="5"/>
    </row>
    <row r="3" spans="1:5" ht="13.4" customHeight="1">
      <c r="A3" t="s">
        <v>366</v>
      </c>
      <c r="C3" t="s">
        <v>480</v>
      </c>
    </row>
    <row r="4" spans="1:5" ht="13.4" customHeight="1">
      <c r="A4" t="s">
        <v>364</v>
      </c>
      <c r="C4" t="s">
        <v>481</v>
      </c>
    </row>
    <row r="5" spans="1:5" ht="13.4" customHeight="1">
      <c r="A5" t="s">
        <v>362</v>
      </c>
      <c r="C5" t="s">
        <v>482</v>
      </c>
    </row>
    <row r="10" spans="1:5" ht="17.149999999999999" customHeight="1">
      <c r="A10" s="6" t="s">
        <v>360</v>
      </c>
      <c r="B10" s="6"/>
      <c r="C10" s="7"/>
    </row>
    <row r="11" spans="1:5" ht="13.4" customHeight="1">
      <c r="A11" t="s">
        <v>483</v>
      </c>
    </row>
    <row r="14" spans="1:5" ht="17.149999999999999" customHeight="1">
      <c r="A14" s="6" t="s">
        <v>358</v>
      </c>
      <c r="B14" s="6"/>
      <c r="C14" s="7"/>
    </row>
    <row r="15" spans="1:5" ht="13.4" customHeight="1">
      <c r="A15" t="s">
        <v>357</v>
      </c>
      <c r="C15" s="23">
        <v>8.9999999999999998E-4</v>
      </c>
      <c r="D15" s="30"/>
      <c r="E15" s="32"/>
    </row>
    <row r="16" spans="1:5" ht="13.4" customHeight="1">
      <c r="A16" t="s">
        <v>356</v>
      </c>
      <c r="C16" s="23">
        <v>2.5999999999999999E-3</v>
      </c>
      <c r="D16" s="30"/>
    </row>
    <row r="17" spans="1:5" ht="13.4" customHeight="1">
      <c r="A17" t="s">
        <v>355</v>
      </c>
      <c r="C17" s="23">
        <v>0</v>
      </c>
      <c r="D17" s="30"/>
    </row>
    <row r="18" spans="1:5" ht="13.4" customHeight="1">
      <c r="A18" t="s">
        <v>354</v>
      </c>
      <c r="C18" s="23">
        <v>0</v>
      </c>
      <c r="D18" s="30"/>
    </row>
    <row r="19" spans="1:5" ht="13.4" customHeight="1">
      <c r="A19" t="s">
        <v>353</v>
      </c>
      <c r="C19" s="23">
        <v>-5.0000000000000001E-4</v>
      </c>
      <c r="D19" s="30"/>
    </row>
    <row r="20" spans="1:5" ht="13.4" customHeight="1">
      <c r="A20" t="s">
        <v>352</v>
      </c>
      <c r="C20" s="23">
        <v>2E-3</v>
      </c>
      <c r="D20" s="30"/>
    </row>
    <row r="21" spans="1:5" ht="13.4" customHeight="1">
      <c r="A21" t="s">
        <v>351</v>
      </c>
      <c r="C21" s="23">
        <v>2.5999999999999999E-3</v>
      </c>
      <c r="D21" s="30"/>
      <c r="E21" s="31"/>
    </row>
    <row r="22" spans="1:5" ht="13.4" customHeight="1">
      <c r="A22" t="s">
        <v>350</v>
      </c>
      <c r="C22" s="23">
        <v>0</v>
      </c>
      <c r="D22" s="30"/>
    </row>
    <row r="23" spans="1:5" ht="13.4" customHeight="1">
      <c r="A23" t="s">
        <v>349</v>
      </c>
      <c r="C23" s="23">
        <v>0</v>
      </c>
    </row>
    <row r="24" spans="1:5" ht="13.4" customHeight="1">
      <c r="A24" t="s">
        <v>348</v>
      </c>
      <c r="C24" s="23">
        <v>-1.4E-3</v>
      </c>
    </row>
    <row r="25" spans="1:5" ht="13.4" customHeight="1">
      <c r="A25" t="s">
        <v>347</v>
      </c>
      <c r="C25" s="23">
        <v>0</v>
      </c>
    </row>
    <row r="26" spans="1:5" ht="13.4" customHeight="1">
      <c r="A26" t="s">
        <v>346</v>
      </c>
      <c r="C26" s="23">
        <v>-1.4E-3</v>
      </c>
      <c r="D26" s="30"/>
    </row>
    <row r="27" spans="1:5" ht="13.4" customHeight="1">
      <c r="A27" t="s">
        <v>345</v>
      </c>
      <c r="C27" s="23">
        <v>-2.5000000000000001E-3</v>
      </c>
      <c r="D27" s="30"/>
    </row>
    <row r="28" spans="1:5" ht="13.4" customHeight="1">
      <c r="A28" t="s">
        <v>344</v>
      </c>
      <c r="C28" s="23">
        <v>1E-4</v>
      </c>
      <c r="D28" s="30"/>
    </row>
    <row r="29" spans="1:5" ht="13.4" customHeight="1">
      <c r="A29" t="s">
        <v>343</v>
      </c>
      <c r="C29" s="23">
        <v>0</v>
      </c>
    </row>
    <row r="30" spans="1:5" ht="13.4" customHeight="1">
      <c r="A30" t="s">
        <v>342</v>
      </c>
      <c r="C30" s="23">
        <v>1E-4</v>
      </c>
      <c r="D30" s="30"/>
    </row>
    <row r="31" spans="1:5" ht="13.4" customHeight="1">
      <c r="A31" t="s">
        <v>341</v>
      </c>
      <c r="C31" s="23">
        <v>1E-4</v>
      </c>
      <c r="D31" s="30"/>
    </row>
    <row r="32" spans="1:5" ht="13.4" customHeight="1">
      <c r="A32" t="s">
        <v>340</v>
      </c>
      <c r="C32" s="23">
        <v>1E-4</v>
      </c>
      <c r="D32" s="30"/>
    </row>
    <row r="33" spans="1:13" ht="13.4" customHeight="1">
      <c r="A33" t="s">
        <v>339</v>
      </c>
      <c r="C33" s="23">
        <v>-2.0000000000000001E-4</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-4.0652999999999997</v>
      </c>
      <c r="D39" s="2">
        <v>0</v>
      </c>
      <c r="E39" s="2">
        <v>0</v>
      </c>
      <c r="F39" s="2">
        <v>0</v>
      </c>
      <c r="G39" s="2">
        <v>0</v>
      </c>
      <c r="H39" s="2">
        <v>0</v>
      </c>
      <c r="I39" s="2">
        <v>0</v>
      </c>
      <c r="J39" s="2">
        <v>0</v>
      </c>
      <c r="K39" s="2">
        <v>0</v>
      </c>
      <c r="L39" s="2">
        <f t="shared" ref="L39:L48" si="0">SUM(D39:K39)</f>
        <v>0</v>
      </c>
      <c r="M39" s="2">
        <f>C39+L39</f>
        <v>-4.0652999999999997</v>
      </c>
    </row>
    <row r="40" spans="1:13" ht="13.4" customHeight="1">
      <c r="A40" t="s">
        <v>13</v>
      </c>
      <c r="C40" s="2">
        <v>5.0000000000000001E-4</v>
      </c>
      <c r="D40" s="2">
        <v>-0.14729999999999999</v>
      </c>
      <c r="E40" s="2">
        <v>-0.16120000000000001</v>
      </c>
      <c r="F40" s="2">
        <v>-9.7500000000000003E-2</v>
      </c>
      <c r="G40" s="2">
        <v>-3.6400000000000002E-2</v>
      </c>
      <c r="H40" s="2">
        <v>-5.3699999999999998E-2</v>
      </c>
      <c r="I40" s="2">
        <v>-9.2999999999999992E-3</v>
      </c>
      <c r="J40" s="2">
        <v>-2.0999999999999999E-3</v>
      </c>
      <c r="K40" s="2">
        <v>-1.37E-2</v>
      </c>
      <c r="L40" s="2">
        <f t="shared" si="0"/>
        <v>-0.5212</v>
      </c>
      <c r="M40" s="2">
        <f t="shared" ref="M40:M48" si="1">C40+L40</f>
        <v>-0.52070000000000005</v>
      </c>
    </row>
    <row r="41" spans="1:13" ht="13.4" customHeight="1">
      <c r="A41" s="29" t="s">
        <v>14</v>
      </c>
      <c r="B41" s="29"/>
      <c r="C41" s="2">
        <v>2.2322000000000002</v>
      </c>
      <c r="D41" s="2">
        <v>0.1384</v>
      </c>
      <c r="E41" s="2">
        <v>0.1065</v>
      </c>
      <c r="F41" s="2">
        <v>7.5899999999999995E-2</v>
      </c>
      <c r="G41" s="2">
        <v>0.02</v>
      </c>
      <c r="H41" s="2">
        <v>4.1300000000000003E-2</v>
      </c>
      <c r="I41" s="2">
        <v>5.3E-3</v>
      </c>
      <c r="J41" s="2">
        <v>2.3E-3</v>
      </c>
      <c r="K41" s="2">
        <v>5.5999999999999999E-3</v>
      </c>
      <c r="L41" s="2">
        <f t="shared" si="0"/>
        <v>0.39530000000000004</v>
      </c>
      <c r="M41" s="2">
        <f t="shared" si="1"/>
        <v>2.6275000000000004</v>
      </c>
    </row>
    <row r="42" spans="1:13" ht="13.4" customHeight="1">
      <c r="A42" t="s">
        <v>15</v>
      </c>
      <c r="C42" s="2">
        <v>0</v>
      </c>
      <c r="D42" s="2">
        <v>1.35E-2</v>
      </c>
      <c r="E42" s="2">
        <v>1.06E-2</v>
      </c>
      <c r="F42" s="2">
        <v>9.5999999999999992E-3</v>
      </c>
      <c r="G42" s="2">
        <v>4.1000000000000003E-3</v>
      </c>
      <c r="H42" s="2">
        <v>3.2000000000000002E-3</v>
      </c>
      <c r="I42" s="2">
        <v>1.8E-3</v>
      </c>
      <c r="J42" s="2">
        <v>2E-3</v>
      </c>
      <c r="K42" s="2">
        <v>8.9999999999999998E-4</v>
      </c>
      <c r="L42" s="2">
        <f t="shared" si="0"/>
        <v>4.5700000000000005E-2</v>
      </c>
      <c r="M42" s="2">
        <f t="shared" si="1"/>
        <v>4.5700000000000005E-2</v>
      </c>
    </row>
    <row r="43" spans="1:13" ht="13.4" customHeight="1">
      <c r="A43" t="s">
        <v>16</v>
      </c>
      <c r="C43" s="2">
        <v>0</v>
      </c>
      <c r="D43" s="2">
        <v>-0.5343</v>
      </c>
      <c r="E43" s="2">
        <v>-0.434</v>
      </c>
      <c r="F43" s="2">
        <v>-0.31719999999999998</v>
      </c>
      <c r="G43" s="2">
        <v>-0.10150000000000001</v>
      </c>
      <c r="H43" s="2">
        <v>-0.18490000000000001</v>
      </c>
      <c r="I43" s="2">
        <v>-3.7600000000000001E-2</v>
      </c>
      <c r="J43" s="2">
        <v>-3.2800000000000003E-2</v>
      </c>
      <c r="K43" s="2">
        <v>-3.2800000000000003E-2</v>
      </c>
      <c r="L43" s="2">
        <f t="shared" si="0"/>
        <v>-1.6750999999999998</v>
      </c>
      <c r="M43" s="2">
        <f t="shared" si="1"/>
        <v>-1.6750999999999998</v>
      </c>
    </row>
    <row r="44" spans="1:13" ht="13.4" customHeight="1">
      <c r="A44" t="s">
        <v>17</v>
      </c>
      <c r="C44" s="2">
        <v>-5.6000000000000001E-2</v>
      </c>
      <c r="D44" s="2">
        <v>-6.1899999999999997E-2</v>
      </c>
      <c r="E44" s="2">
        <v>-5.9700000000000003E-2</v>
      </c>
      <c r="F44" s="2">
        <v>-5.67E-2</v>
      </c>
      <c r="G44" s="2">
        <v>-1.9099999999999999E-2</v>
      </c>
      <c r="H44" s="2">
        <v>-2.41E-2</v>
      </c>
      <c r="I44" s="2">
        <v>-4.5999999999999999E-3</v>
      </c>
      <c r="J44" s="2">
        <v>-3.0000000000000001E-3</v>
      </c>
      <c r="K44" s="2">
        <v>-3.3E-3</v>
      </c>
      <c r="L44" s="2">
        <f t="shared" si="0"/>
        <v>-0.23240000000000002</v>
      </c>
      <c r="M44" s="2">
        <f t="shared" si="1"/>
        <v>-0.28840000000000005</v>
      </c>
    </row>
    <row r="45" spans="1:13" ht="13.4" customHeight="1">
      <c r="A45" t="s">
        <v>18</v>
      </c>
      <c r="C45" s="2">
        <v>-2.64E-2</v>
      </c>
      <c r="D45" s="2">
        <v>-1.9E-3</v>
      </c>
      <c r="E45" s="2">
        <v>-3.3999999999999998E-3</v>
      </c>
      <c r="F45" s="2">
        <v>-1.5299999999999999E-2</v>
      </c>
      <c r="G45" s="2">
        <v>-1E-4</v>
      </c>
      <c r="H45" s="2">
        <v>-1E-3</v>
      </c>
      <c r="I45" s="2">
        <v>-1E-4</v>
      </c>
      <c r="J45" s="2">
        <v>-5.9999999999999995E-4</v>
      </c>
      <c r="K45" s="2">
        <v>-8.0000000000000004E-4</v>
      </c>
      <c r="L45" s="2">
        <f t="shared" si="0"/>
        <v>-2.3199999999999998E-2</v>
      </c>
      <c r="M45" s="2">
        <f t="shared" si="1"/>
        <v>-4.9599999999999998E-2</v>
      </c>
    </row>
    <row r="46" spans="1:13" ht="13.4" customHeight="1">
      <c r="A46" t="s">
        <v>19</v>
      </c>
      <c r="C46" s="2">
        <v>-6.7199999999999996E-2</v>
      </c>
      <c r="D46" s="2">
        <v>-1.7999999999999999E-2</v>
      </c>
      <c r="E46" s="2">
        <v>-3.2000000000000002E-3</v>
      </c>
      <c r="F46" s="2">
        <v>-4.7999999999999996E-3</v>
      </c>
      <c r="G46" s="2">
        <v>-1.4E-3</v>
      </c>
      <c r="H46" s="2">
        <v>-4.7000000000000002E-3</v>
      </c>
      <c r="I46" s="2">
        <v>-1.6000000000000001E-3</v>
      </c>
      <c r="J46" s="2">
        <v>-2.9999999999999997E-4</v>
      </c>
      <c r="K46" s="2">
        <v>-3.0000000000000001E-3</v>
      </c>
      <c r="L46" s="2">
        <f t="shared" si="0"/>
        <v>-3.6999999999999998E-2</v>
      </c>
      <c r="M46" s="2">
        <f t="shared" si="1"/>
        <v>-0.10419999999999999</v>
      </c>
    </row>
    <row r="47" spans="1:13" ht="13.4" customHeight="1">
      <c r="A47" t="s">
        <v>20</v>
      </c>
      <c r="C47" s="2">
        <v>-0.14460000000000001</v>
      </c>
      <c r="D47" s="2">
        <v>-7.4700000000000003E-2</v>
      </c>
      <c r="E47" s="2">
        <v>-4.4200000000000003E-2</v>
      </c>
      <c r="F47" s="2">
        <v>-9.1999999999999998E-2</v>
      </c>
      <c r="G47" s="2">
        <v>-1.52E-2</v>
      </c>
      <c r="H47" s="2">
        <v>-8.1100000000000005E-2</v>
      </c>
      <c r="I47" s="2">
        <v>-4.4000000000000003E-3</v>
      </c>
      <c r="J47" s="2">
        <v>-4.5999999999999999E-3</v>
      </c>
      <c r="K47" s="2">
        <v>-2.5999999999999999E-3</v>
      </c>
      <c r="L47" s="2">
        <f t="shared" si="0"/>
        <v>-0.31880000000000003</v>
      </c>
      <c r="M47" s="2">
        <f t="shared" si="1"/>
        <v>-0.46340000000000003</v>
      </c>
    </row>
    <row r="48" spans="1:13" ht="13.4" customHeight="1">
      <c r="A48" t="s">
        <v>21</v>
      </c>
      <c r="C48" s="2">
        <v>-2.1267999999999998</v>
      </c>
      <c r="D48" s="2">
        <v>-0.68640000000000001</v>
      </c>
      <c r="E48" s="2">
        <v>-0.5887</v>
      </c>
      <c r="F48" s="2">
        <v>-0.49809999999999999</v>
      </c>
      <c r="G48" s="2">
        <v>-0.1497</v>
      </c>
      <c r="H48" s="2">
        <v>-0.3049</v>
      </c>
      <c r="I48" s="2">
        <v>-5.0599999999999999E-2</v>
      </c>
      <c r="J48" s="2">
        <v>-3.8899999999999997E-2</v>
      </c>
      <c r="K48" s="2">
        <v>-4.9700000000000001E-2</v>
      </c>
      <c r="L48" s="2">
        <f t="shared" si="0"/>
        <v>-2.3670000000000004</v>
      </c>
      <c r="M48" s="2">
        <f t="shared" si="1"/>
        <v>-4.4938000000000002</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-0.55640000000000001</v>
      </c>
      <c r="D52" s="2">
        <v>-0.1724</v>
      </c>
      <c r="E52" s="2">
        <v>-0.1419</v>
      </c>
      <c r="F52" s="2">
        <v>-0.12939999999999999</v>
      </c>
      <c r="G52" s="2">
        <v>-3.8199999999999998E-2</v>
      </c>
      <c r="H52" s="2">
        <v>-6.6500000000000004E-2</v>
      </c>
      <c r="I52" s="2">
        <v>-1.3100000000000001E-2</v>
      </c>
      <c r="J52" s="2">
        <v>-1.2E-2</v>
      </c>
      <c r="K52" s="2">
        <v>-9.1000000000000004E-3</v>
      </c>
      <c r="L52" s="2">
        <f t="shared" ref="L52:L61" si="2">SUM(D52:K52)</f>
        <v>-0.58260000000000001</v>
      </c>
      <c r="M52" s="2">
        <f>C52+L52</f>
        <v>-1.139</v>
      </c>
      <c r="O52" s="2"/>
    </row>
    <row r="53" spans="1:15" ht="13.4" customHeight="1">
      <c r="A53" t="s">
        <v>24</v>
      </c>
      <c r="C53" s="2">
        <v>-0.1628</v>
      </c>
      <c r="D53" s="2">
        <v>-2.1499999999999998E-2</v>
      </c>
      <c r="E53" s="2">
        <v>-1.9E-2</v>
      </c>
      <c r="F53" s="2">
        <v>-1.2200000000000001E-2</v>
      </c>
      <c r="G53" s="2">
        <v>-3.7000000000000002E-3</v>
      </c>
      <c r="H53" s="2">
        <v>-5.5999999999999999E-3</v>
      </c>
      <c r="I53" s="2">
        <v>-1.4E-3</v>
      </c>
      <c r="J53" s="2">
        <v>-2.3999999999999998E-3</v>
      </c>
      <c r="K53" s="2">
        <v>-3.2000000000000002E-3</v>
      </c>
      <c r="L53" s="2">
        <f t="shared" si="2"/>
        <v>-6.8999999999999992E-2</v>
      </c>
      <c r="M53" s="2">
        <f t="shared" ref="M53:M61" si="3">C53+L53</f>
        <v>-0.23180000000000001</v>
      </c>
    </row>
    <row r="54" spans="1:15" ht="13.4" customHeight="1">
      <c r="A54" t="s">
        <v>25</v>
      </c>
      <c r="C54" s="2">
        <v>0</v>
      </c>
      <c r="D54" s="2">
        <v>0</v>
      </c>
      <c r="E54" s="2">
        <v>0</v>
      </c>
      <c r="F54" s="2">
        <v>0</v>
      </c>
      <c r="G54" s="2">
        <v>0</v>
      </c>
      <c r="H54" s="2">
        <v>0</v>
      </c>
      <c r="I54" s="2">
        <v>0</v>
      </c>
      <c r="J54" s="2">
        <v>0</v>
      </c>
      <c r="K54" s="2">
        <v>0</v>
      </c>
      <c r="L54" s="2">
        <f t="shared" si="2"/>
        <v>0</v>
      </c>
      <c r="M54" s="2">
        <f t="shared" si="3"/>
        <v>0</v>
      </c>
    </row>
    <row r="55" spans="1:15" ht="13.4" customHeight="1">
      <c r="A55" t="s">
        <v>26</v>
      </c>
      <c r="C55" s="2">
        <v>4.5699999999999998E-2</v>
      </c>
      <c r="D55" s="2">
        <v>0</v>
      </c>
      <c r="E55" s="2">
        <v>0</v>
      </c>
      <c r="F55" s="2">
        <v>0</v>
      </c>
      <c r="G55" s="2">
        <v>0</v>
      </c>
      <c r="H55" s="2">
        <v>0</v>
      </c>
      <c r="I55" s="2">
        <v>0</v>
      </c>
      <c r="J55" s="2">
        <v>0</v>
      </c>
      <c r="K55" s="2">
        <v>0</v>
      </c>
      <c r="L55" s="2">
        <f t="shared" si="2"/>
        <v>0</v>
      </c>
      <c r="M55" s="2">
        <f t="shared" si="3"/>
        <v>4.5699999999999998E-2</v>
      </c>
    </row>
    <row r="56" spans="1:15" ht="13.4" customHeight="1">
      <c r="A56" t="s">
        <v>27</v>
      </c>
      <c r="C56" s="2">
        <v>-1.6753</v>
      </c>
      <c r="D56" s="2">
        <v>0</v>
      </c>
      <c r="E56" s="2">
        <v>0</v>
      </c>
      <c r="F56" s="2">
        <v>0</v>
      </c>
      <c r="G56" s="2">
        <v>0</v>
      </c>
      <c r="H56" s="2">
        <v>0</v>
      </c>
      <c r="I56" s="2">
        <v>0</v>
      </c>
      <c r="J56" s="2">
        <v>0</v>
      </c>
      <c r="K56" s="2">
        <v>0</v>
      </c>
      <c r="L56" s="2">
        <f t="shared" si="2"/>
        <v>0</v>
      </c>
      <c r="M56" s="2">
        <f t="shared" si="3"/>
        <v>-1.6753</v>
      </c>
    </row>
    <row r="57" spans="1:15" ht="13.4" customHeight="1">
      <c r="A57" t="s">
        <v>28</v>
      </c>
      <c r="C57" s="2">
        <v>-8.8999999999999996E-2</v>
      </c>
      <c r="D57" s="2">
        <v>-0.02</v>
      </c>
      <c r="E57" s="2">
        <v>-2.1100000000000001E-2</v>
      </c>
      <c r="F57" s="2">
        <v>-1.2200000000000001E-2</v>
      </c>
      <c r="G57" s="2">
        <v>-4.1999999999999997E-3</v>
      </c>
      <c r="H57" s="2">
        <v>-5.7000000000000002E-3</v>
      </c>
      <c r="I57" s="2">
        <v>-1E-4</v>
      </c>
      <c r="J57" s="2">
        <v>-1.1999999999999999E-3</v>
      </c>
      <c r="K57" s="2">
        <v>0</v>
      </c>
      <c r="L57" s="2">
        <f t="shared" si="2"/>
        <v>-6.4500000000000016E-2</v>
      </c>
      <c r="M57" s="2">
        <f t="shared" si="3"/>
        <v>-0.15350000000000003</v>
      </c>
    </row>
    <row r="58" spans="1:15" ht="13.4" customHeight="1">
      <c r="A58" t="s">
        <v>29</v>
      </c>
      <c r="C58" s="2">
        <v>-0.11210000000000001</v>
      </c>
      <c r="D58" s="2">
        <v>-9.6699999999999994E-2</v>
      </c>
      <c r="E58" s="2">
        <v>-7.1300000000000002E-2</v>
      </c>
      <c r="F58" s="2">
        <v>-1.9300000000000001E-2</v>
      </c>
      <c r="G58" s="2">
        <v>-3.3E-3</v>
      </c>
      <c r="H58" s="2">
        <v>-5.3E-3</v>
      </c>
      <c r="I58" s="2">
        <v>-6.9999999999999999E-4</v>
      </c>
      <c r="J58" s="2">
        <v>-5.9999999999999995E-4</v>
      </c>
      <c r="K58" s="2">
        <v>-3.5999999999999999E-3</v>
      </c>
      <c r="L58" s="2">
        <f t="shared" si="2"/>
        <v>-0.20079999999999998</v>
      </c>
      <c r="M58" s="2">
        <f t="shared" si="3"/>
        <v>-0.31289999999999996</v>
      </c>
    </row>
    <row r="59" spans="1:15" ht="13.4" customHeight="1">
      <c r="A59" t="s">
        <v>30</v>
      </c>
      <c r="C59" s="2">
        <v>-5.0792000000000002</v>
      </c>
      <c r="D59" s="2">
        <v>-1.8800000000000001E-2</v>
      </c>
      <c r="E59" s="2">
        <v>-7.6E-3</v>
      </c>
      <c r="F59" s="2">
        <v>-8.8999999999999999E-3</v>
      </c>
      <c r="G59" s="2">
        <v>-3.2000000000000002E-3</v>
      </c>
      <c r="H59" s="2">
        <v>-4.0000000000000001E-3</v>
      </c>
      <c r="I59" s="2">
        <v>-2.2000000000000001E-3</v>
      </c>
      <c r="J59" s="2">
        <v>-1.2999999999999999E-3</v>
      </c>
      <c r="K59" s="2">
        <v>-1.8E-3</v>
      </c>
      <c r="L59" s="2">
        <f t="shared" si="2"/>
        <v>-4.7800000000000002E-2</v>
      </c>
      <c r="M59" s="2">
        <f t="shared" si="3"/>
        <v>-5.1269999999999998</v>
      </c>
    </row>
    <row r="60" spans="1:15" ht="13.4" customHeight="1">
      <c r="A60" t="s">
        <v>31</v>
      </c>
      <c r="C60" s="2">
        <v>-0.12909999999999999</v>
      </c>
      <c r="D60" s="2">
        <v>-4.8999999999999998E-3</v>
      </c>
      <c r="E60" s="2">
        <v>-1.38E-2</v>
      </c>
      <c r="F60" s="2">
        <v>-5.3E-3</v>
      </c>
      <c r="G60" s="2">
        <v>-2.3E-3</v>
      </c>
      <c r="H60" s="2">
        <v>-6.4999999999999997E-3</v>
      </c>
      <c r="I60" s="2">
        <v>-2.0000000000000001E-4</v>
      </c>
      <c r="J60" s="2">
        <v>-6.9999999999999999E-4</v>
      </c>
      <c r="K60" s="2">
        <v>-2.0000000000000001E-4</v>
      </c>
      <c r="L60" s="2">
        <f t="shared" si="2"/>
        <v>-3.39E-2</v>
      </c>
      <c r="M60" s="2">
        <f t="shared" si="3"/>
        <v>-0.16299999999999998</v>
      </c>
    </row>
    <row r="61" spans="1:15" ht="13.4" customHeight="1">
      <c r="A61" t="s">
        <v>32</v>
      </c>
      <c r="C61" s="2">
        <v>-7.7582000000000004</v>
      </c>
      <c r="D61" s="2">
        <v>-0.3342</v>
      </c>
      <c r="E61" s="2">
        <v>-0.2747</v>
      </c>
      <c r="F61" s="2">
        <v>-0.18720000000000001</v>
      </c>
      <c r="G61" s="2">
        <v>-5.4899999999999997E-2</v>
      </c>
      <c r="H61" s="2">
        <v>-9.3700000000000006E-2</v>
      </c>
      <c r="I61" s="2">
        <v>-1.7899999999999999E-2</v>
      </c>
      <c r="J61" s="2">
        <v>-1.7999999999999999E-2</v>
      </c>
      <c r="K61" s="2">
        <v>-1.78E-2</v>
      </c>
      <c r="L61" s="2">
        <f t="shared" si="2"/>
        <v>-0.99840000000000007</v>
      </c>
      <c r="M61" s="2">
        <f t="shared" si="3"/>
        <v>-8.7566000000000006</v>
      </c>
    </row>
    <row r="62" spans="1:15" ht="13.4" customHeight="1">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24" ht="13.4" customHeight="1">
      <c r="C65" s="4" t="s">
        <v>1</v>
      </c>
      <c r="D65" s="4" t="s">
        <v>2</v>
      </c>
      <c r="E65" s="4" t="s">
        <v>3</v>
      </c>
      <c r="F65" s="4" t="s">
        <v>4</v>
      </c>
      <c r="G65" s="4" t="s">
        <v>5</v>
      </c>
      <c r="H65" s="4" t="s">
        <v>6</v>
      </c>
      <c r="I65" s="4" t="s">
        <v>7</v>
      </c>
      <c r="J65" s="4" t="s">
        <v>8</v>
      </c>
      <c r="K65" s="4" t="s">
        <v>9</v>
      </c>
      <c r="L65" s="4" t="s">
        <v>10</v>
      </c>
      <c r="M65" s="4" t="s">
        <v>11</v>
      </c>
    </row>
    <row r="66" spans="1:24" ht="13.4" customHeight="1">
      <c r="A66" t="s">
        <v>21</v>
      </c>
      <c r="C66" s="2">
        <f t="shared" ref="C66:M66" si="4">C48</f>
        <v>-2.1267999999999998</v>
      </c>
      <c r="D66" s="2">
        <f t="shared" si="4"/>
        <v>-0.68640000000000001</v>
      </c>
      <c r="E66" s="2">
        <f t="shared" si="4"/>
        <v>-0.5887</v>
      </c>
      <c r="F66" s="2">
        <f t="shared" si="4"/>
        <v>-0.49809999999999999</v>
      </c>
      <c r="G66" s="2">
        <f t="shared" si="4"/>
        <v>-0.1497</v>
      </c>
      <c r="H66" s="2">
        <f t="shared" si="4"/>
        <v>-0.3049</v>
      </c>
      <c r="I66" s="2">
        <f t="shared" si="4"/>
        <v>-5.0599999999999999E-2</v>
      </c>
      <c r="J66" s="2">
        <f t="shared" si="4"/>
        <v>-3.8899999999999997E-2</v>
      </c>
      <c r="K66" s="2">
        <f t="shared" si="4"/>
        <v>-4.9700000000000001E-2</v>
      </c>
      <c r="L66" s="2">
        <f t="shared" si="4"/>
        <v>-2.3670000000000004</v>
      </c>
      <c r="M66" s="2">
        <f t="shared" si="4"/>
        <v>-4.4938000000000002</v>
      </c>
      <c r="P66" s="2"/>
      <c r="Q66" s="2"/>
      <c r="R66" s="2"/>
      <c r="S66" s="2"/>
      <c r="T66" s="2"/>
      <c r="U66" s="2"/>
      <c r="V66" s="2"/>
      <c r="W66" s="2"/>
      <c r="X66" s="2"/>
    </row>
    <row r="67" spans="1:24" ht="13.4" customHeight="1">
      <c r="A67" t="s">
        <v>32</v>
      </c>
      <c r="C67" s="2">
        <f t="shared" ref="C67:M67" si="5">C61</f>
        <v>-7.7582000000000004</v>
      </c>
      <c r="D67" s="2">
        <f t="shared" si="5"/>
        <v>-0.3342</v>
      </c>
      <c r="E67" s="2">
        <f t="shared" si="5"/>
        <v>-0.2747</v>
      </c>
      <c r="F67" s="2">
        <f t="shared" si="5"/>
        <v>-0.18720000000000001</v>
      </c>
      <c r="G67" s="2">
        <f t="shared" si="5"/>
        <v>-5.4899999999999997E-2</v>
      </c>
      <c r="H67" s="2">
        <f t="shared" si="5"/>
        <v>-9.3700000000000006E-2</v>
      </c>
      <c r="I67" s="2">
        <f t="shared" si="5"/>
        <v>-1.7899999999999999E-2</v>
      </c>
      <c r="J67" s="2">
        <f t="shared" si="5"/>
        <v>-1.7999999999999999E-2</v>
      </c>
      <c r="K67" s="2">
        <f t="shared" si="5"/>
        <v>-1.78E-2</v>
      </c>
      <c r="L67" s="2">
        <f t="shared" si="5"/>
        <v>-0.99840000000000007</v>
      </c>
      <c r="M67" s="2">
        <f t="shared" si="5"/>
        <v>-8.7566000000000006</v>
      </c>
    </row>
    <row r="68" spans="1:24" ht="13.4" customHeight="1">
      <c r="A68" t="s">
        <v>34</v>
      </c>
      <c r="C68" s="2">
        <f t="shared" ref="C68:M68" si="6">C66-C67</f>
        <v>5.6314000000000011</v>
      </c>
      <c r="D68" s="2">
        <f t="shared" si="6"/>
        <v>-0.35220000000000001</v>
      </c>
      <c r="E68" s="2">
        <f t="shared" si="6"/>
        <v>-0.314</v>
      </c>
      <c r="F68" s="2">
        <f t="shared" si="6"/>
        <v>-0.31089999999999995</v>
      </c>
      <c r="G68" s="2">
        <f t="shared" si="6"/>
        <v>-9.4799999999999995E-2</v>
      </c>
      <c r="H68" s="2">
        <f t="shared" si="6"/>
        <v>-0.2112</v>
      </c>
      <c r="I68" s="2">
        <f t="shared" si="6"/>
        <v>-3.27E-2</v>
      </c>
      <c r="J68" s="2">
        <f t="shared" si="6"/>
        <v>-2.0899999999999998E-2</v>
      </c>
      <c r="K68" s="2">
        <f t="shared" si="6"/>
        <v>-3.1899999999999998E-2</v>
      </c>
      <c r="L68" s="2">
        <f t="shared" si="6"/>
        <v>-1.3686000000000003</v>
      </c>
      <c r="M68" s="2">
        <f t="shared" si="6"/>
        <v>4.2628000000000004</v>
      </c>
    </row>
    <row r="69" spans="1:24" ht="13.4" customHeight="1">
      <c r="C69" s="2"/>
      <c r="D69" s="2"/>
      <c r="E69" s="2"/>
      <c r="F69" s="2"/>
      <c r="G69" s="2"/>
      <c r="H69" s="2"/>
      <c r="I69" s="2"/>
      <c r="J69" s="2"/>
      <c r="K69" s="2"/>
      <c r="L69" s="2"/>
    </row>
    <row r="70" spans="1:24" ht="13.4" customHeight="1">
      <c r="C70" s="2"/>
      <c r="D70" s="2"/>
      <c r="E70" s="2"/>
      <c r="F70" s="2"/>
      <c r="G70" s="2"/>
      <c r="H70" s="2"/>
      <c r="I70" s="2"/>
      <c r="J70" s="2"/>
      <c r="K70" s="2"/>
      <c r="L70" s="2"/>
      <c r="P70" s="2"/>
      <c r="Q70" s="2"/>
      <c r="R70" s="2"/>
      <c r="S70" s="2"/>
      <c r="T70" s="2"/>
      <c r="U70" s="2"/>
      <c r="V70" s="2"/>
      <c r="W70" s="2"/>
      <c r="X70" s="2"/>
    </row>
    <row r="71" spans="1:24" ht="15.5">
      <c r="A71" s="6" t="s">
        <v>337</v>
      </c>
      <c r="B71" s="6"/>
      <c r="C71" s="24"/>
    </row>
    <row r="72" spans="1:24" ht="13.4" customHeight="1">
      <c r="A72" s="28" t="s">
        <v>336</v>
      </c>
      <c r="B72" s="27"/>
      <c r="C72" s="26"/>
    </row>
    <row r="73" spans="1:24" ht="13.4" customHeight="1">
      <c r="A73" t="s">
        <v>335</v>
      </c>
      <c r="C73" s="23">
        <v>-5.7000000000000002E-3</v>
      </c>
    </row>
    <row r="74" spans="1:24" ht="13.4" customHeight="1">
      <c r="A74" t="s">
        <v>334</v>
      </c>
      <c r="C74" s="23">
        <v>-8.8999999999999999E-3</v>
      </c>
    </row>
    <row r="75" spans="1:24" ht="13.4" customHeight="1">
      <c r="A75" t="s">
        <v>333</v>
      </c>
      <c r="C75" s="23">
        <v>-1.15E-2</v>
      </c>
    </row>
    <row r="76" spans="1:24" ht="13.4" customHeight="1">
      <c r="A76" t="s">
        <v>332</v>
      </c>
      <c r="C76" s="23">
        <v>-1E-4</v>
      </c>
    </row>
    <row r="77" spans="1:24" ht="13.4" customHeight="1">
      <c r="A77" t="s">
        <v>331</v>
      </c>
      <c r="C77" s="23">
        <v>-6.6E-3</v>
      </c>
    </row>
    <row r="78" spans="1:24" ht="13.4" customHeight="1">
      <c r="A78" t="s">
        <v>330</v>
      </c>
      <c r="C78" s="23">
        <v>-1E-3</v>
      </c>
    </row>
    <row r="79" spans="1:24" ht="13.4" customHeight="1">
      <c r="A79" t="s">
        <v>329</v>
      </c>
      <c r="C79" s="23">
        <v>-2.2000000000000001E-3</v>
      </c>
    </row>
    <row r="80" spans="1:24" ht="13.4" customHeight="1">
      <c r="A80" t="s">
        <v>328</v>
      </c>
      <c r="C80" s="23">
        <v>2.0000000000000001E-4</v>
      </c>
    </row>
    <row r="81" spans="1:3" ht="13.4" customHeight="1">
      <c r="A81" t="s">
        <v>327</v>
      </c>
      <c r="C81" s="23">
        <v>-2.5999999999999999E-3</v>
      </c>
    </row>
    <row r="82" spans="1:3" ht="13.4" customHeight="1">
      <c r="A82" t="s">
        <v>326</v>
      </c>
      <c r="C82" s="23">
        <v>1E-4</v>
      </c>
    </row>
    <row r="83" spans="1:3" ht="13.4" customHeight="1">
      <c r="A83" t="s">
        <v>325</v>
      </c>
      <c r="C83" s="23">
        <v>1E-4</v>
      </c>
    </row>
    <row r="84" spans="1:3" ht="13.4" customHeight="1">
      <c r="C84" s="26"/>
    </row>
    <row r="85" spans="1:3" ht="15.5">
      <c r="A85" s="6" t="s">
        <v>324</v>
      </c>
      <c r="B85" s="6"/>
    </row>
    <row r="86" spans="1:3" ht="13.4" customHeight="1">
      <c r="A86" t="s">
        <v>2</v>
      </c>
      <c r="C86" s="25">
        <v>1E-3</v>
      </c>
    </row>
    <row r="87" spans="1:3" ht="13.4" customHeight="1">
      <c r="A87" t="s">
        <v>3</v>
      </c>
      <c r="C87" s="25">
        <v>1E-3</v>
      </c>
    </row>
    <row r="88" spans="1:3" ht="13.4" customHeight="1">
      <c r="A88" t="s">
        <v>4</v>
      </c>
      <c r="C88" s="25">
        <v>8.0000000000000004E-4</v>
      </c>
    </row>
    <row r="89" spans="1:3" ht="13.4" customHeight="1">
      <c r="A89" t="s">
        <v>5</v>
      </c>
      <c r="C89" s="25">
        <v>1E-3</v>
      </c>
    </row>
    <row r="90" spans="1:3" ht="13.4" customHeight="1">
      <c r="A90" t="s">
        <v>6</v>
      </c>
      <c r="C90" s="25">
        <v>5.0000000000000001E-4</v>
      </c>
    </row>
    <row r="91" spans="1:3" ht="13.4" customHeight="1">
      <c r="A91" t="s">
        <v>7</v>
      </c>
      <c r="C91" s="25">
        <v>1E-3</v>
      </c>
    </row>
    <row r="92" spans="1:3" ht="13.4" customHeight="1">
      <c r="A92" t="s">
        <v>8</v>
      </c>
      <c r="C92" s="25">
        <v>5.9999999999999995E-4</v>
      </c>
    </row>
    <row r="93" spans="1:3" ht="13.4" customHeight="1">
      <c r="A93" t="s">
        <v>9</v>
      </c>
      <c r="C93" s="25">
        <v>6.9999999999999999E-4</v>
      </c>
    </row>
    <row r="94" spans="1:3" ht="13.4" customHeight="1">
      <c r="A94" t="s">
        <v>321</v>
      </c>
      <c r="C94" s="25">
        <v>8.9999999999999998E-4</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0</v>
      </c>
      <c r="D99" s="23">
        <v>0</v>
      </c>
      <c r="E99" s="23">
        <v>0</v>
      </c>
      <c r="F99" s="23">
        <v>0</v>
      </c>
      <c r="G99" s="23">
        <v>0</v>
      </c>
      <c r="H99" s="23">
        <v>0</v>
      </c>
      <c r="I99" s="23">
        <v>0</v>
      </c>
      <c r="J99" s="23">
        <v>0</v>
      </c>
      <c r="K99" s="23">
        <v>0</v>
      </c>
    </row>
    <row r="100" spans="1:11" ht="13.4" customHeight="1">
      <c r="A100" t="s">
        <v>36</v>
      </c>
      <c r="B100" t="s">
        <v>320</v>
      </c>
      <c r="C100" s="23">
        <v>0</v>
      </c>
      <c r="D100" s="23">
        <v>0</v>
      </c>
      <c r="E100" s="23">
        <v>0</v>
      </c>
      <c r="F100" s="23">
        <v>0</v>
      </c>
      <c r="G100" s="23">
        <v>0</v>
      </c>
      <c r="H100" s="23">
        <v>0</v>
      </c>
      <c r="I100" s="23">
        <v>0</v>
      </c>
      <c r="J100" s="23">
        <v>0</v>
      </c>
      <c r="K100" s="23">
        <v>0</v>
      </c>
    </row>
    <row r="101" spans="1:11" ht="13.4" customHeight="1">
      <c r="A101" t="s">
        <v>37</v>
      </c>
      <c r="B101" t="s">
        <v>320</v>
      </c>
      <c r="C101" s="23">
        <v>0</v>
      </c>
      <c r="D101" s="23">
        <v>0</v>
      </c>
      <c r="E101" s="23">
        <v>0</v>
      </c>
      <c r="F101" s="23">
        <v>0</v>
      </c>
      <c r="G101" s="23">
        <v>1E-4</v>
      </c>
      <c r="H101" s="23">
        <v>0</v>
      </c>
      <c r="I101" s="23">
        <v>1E-4</v>
      </c>
      <c r="J101" s="23">
        <v>0</v>
      </c>
      <c r="K101" s="23">
        <v>0</v>
      </c>
    </row>
    <row r="102" spans="1:11" ht="13.4" customHeight="1">
      <c r="A102" t="s">
        <v>38</v>
      </c>
      <c r="B102" t="s">
        <v>320</v>
      </c>
      <c r="C102" s="23">
        <v>0</v>
      </c>
      <c r="D102" s="23">
        <v>0</v>
      </c>
      <c r="E102" s="23">
        <v>0</v>
      </c>
      <c r="F102" s="23">
        <v>0</v>
      </c>
      <c r="G102" s="23">
        <v>0</v>
      </c>
      <c r="H102" s="23">
        <v>0</v>
      </c>
      <c r="I102" s="23">
        <v>1E-4</v>
      </c>
      <c r="J102" s="23">
        <v>0</v>
      </c>
      <c r="K102" s="23">
        <v>0</v>
      </c>
    </row>
    <row r="103" spans="1:11" ht="13.4" customHeight="1">
      <c r="A103" t="s">
        <v>39</v>
      </c>
      <c r="B103" t="s">
        <v>320</v>
      </c>
      <c r="C103" s="23">
        <v>0</v>
      </c>
      <c r="D103" s="23">
        <v>0</v>
      </c>
      <c r="E103" s="23">
        <v>0</v>
      </c>
      <c r="F103" s="23">
        <v>0</v>
      </c>
      <c r="G103" s="23">
        <v>0</v>
      </c>
      <c r="H103" s="23">
        <v>0</v>
      </c>
      <c r="I103" s="23">
        <v>0</v>
      </c>
      <c r="J103" s="23">
        <v>0</v>
      </c>
      <c r="K103" s="23">
        <v>0</v>
      </c>
    </row>
    <row r="104" spans="1:11" ht="13.4" customHeight="1">
      <c r="A104" t="s">
        <v>40</v>
      </c>
      <c r="B104" t="s">
        <v>320</v>
      </c>
      <c r="C104" s="23">
        <v>0</v>
      </c>
      <c r="D104" s="23">
        <v>0</v>
      </c>
      <c r="E104" s="23">
        <v>0</v>
      </c>
      <c r="F104" s="23">
        <v>0</v>
      </c>
      <c r="G104" s="23">
        <v>0</v>
      </c>
      <c r="H104" s="23">
        <v>0</v>
      </c>
      <c r="I104" s="23">
        <v>0</v>
      </c>
      <c r="J104" s="23">
        <v>0</v>
      </c>
      <c r="K104" s="23">
        <v>0</v>
      </c>
    </row>
    <row r="105" spans="1:11" ht="13.4" customHeight="1">
      <c r="A105" t="s">
        <v>41</v>
      </c>
      <c r="B105" t="s">
        <v>320</v>
      </c>
      <c r="C105" s="23">
        <v>0</v>
      </c>
      <c r="D105" s="23">
        <v>0</v>
      </c>
      <c r="E105" s="23">
        <v>0</v>
      </c>
      <c r="F105" s="23">
        <v>0</v>
      </c>
      <c r="G105" s="23">
        <v>0</v>
      </c>
      <c r="H105" s="23">
        <v>0</v>
      </c>
      <c r="I105" s="23">
        <v>0</v>
      </c>
      <c r="J105" s="23">
        <v>0</v>
      </c>
      <c r="K105" s="23">
        <v>0</v>
      </c>
    </row>
    <row r="106" spans="1:11" ht="13.4" customHeight="1">
      <c r="A106" t="s">
        <v>42</v>
      </c>
      <c r="B106" t="s">
        <v>319</v>
      </c>
      <c r="C106" s="23">
        <v>0</v>
      </c>
      <c r="D106" s="23">
        <v>0</v>
      </c>
      <c r="E106" s="23">
        <v>0</v>
      </c>
      <c r="F106" s="23">
        <v>0</v>
      </c>
      <c r="G106" s="23">
        <v>0</v>
      </c>
      <c r="H106" s="23">
        <v>0</v>
      </c>
      <c r="I106" s="23">
        <v>0</v>
      </c>
      <c r="J106" s="23">
        <v>0</v>
      </c>
      <c r="K106" s="23">
        <v>0</v>
      </c>
    </row>
    <row r="107" spans="1:11" ht="13.4" customHeight="1">
      <c r="A107" t="s">
        <v>43</v>
      </c>
      <c r="B107" t="s">
        <v>319</v>
      </c>
      <c r="C107" s="23">
        <v>0</v>
      </c>
      <c r="D107" s="23">
        <v>0</v>
      </c>
      <c r="E107" s="23">
        <v>0</v>
      </c>
      <c r="F107" s="23">
        <v>0</v>
      </c>
      <c r="G107" s="23">
        <v>0</v>
      </c>
      <c r="H107" s="23">
        <v>0</v>
      </c>
      <c r="I107" s="23">
        <v>0</v>
      </c>
      <c r="J107" s="23">
        <v>0</v>
      </c>
      <c r="K107" s="23">
        <v>0</v>
      </c>
    </row>
    <row r="108" spans="1:11" ht="13.4" customHeight="1">
      <c r="A108" t="s">
        <v>44</v>
      </c>
      <c r="B108" t="s">
        <v>319</v>
      </c>
      <c r="C108" s="23">
        <v>0</v>
      </c>
      <c r="D108" s="23">
        <v>0</v>
      </c>
      <c r="E108" s="23">
        <v>0</v>
      </c>
      <c r="F108" s="23">
        <v>0</v>
      </c>
      <c r="G108" s="23">
        <v>0</v>
      </c>
      <c r="H108" s="23">
        <v>-1E-4</v>
      </c>
      <c r="I108" s="23">
        <v>0</v>
      </c>
      <c r="J108" s="23">
        <v>0</v>
      </c>
      <c r="K108" s="23">
        <v>0</v>
      </c>
    </row>
    <row r="109" spans="1:11" ht="13.4" customHeight="1">
      <c r="A109" t="s">
        <v>45</v>
      </c>
      <c r="B109" t="s">
        <v>319</v>
      </c>
      <c r="C109" s="23">
        <v>0</v>
      </c>
      <c r="D109" s="23">
        <v>0</v>
      </c>
      <c r="E109" s="23">
        <v>0</v>
      </c>
      <c r="F109" s="23">
        <v>0</v>
      </c>
      <c r="G109" s="23">
        <v>0</v>
      </c>
      <c r="H109" s="23">
        <v>0</v>
      </c>
      <c r="I109" s="23">
        <v>0</v>
      </c>
      <c r="J109" s="23">
        <v>0</v>
      </c>
      <c r="K109" s="23">
        <v>0</v>
      </c>
    </row>
    <row r="110" spans="1:11" ht="13.4" customHeight="1">
      <c r="A110" t="s">
        <v>46</v>
      </c>
      <c r="B110" t="s">
        <v>319</v>
      </c>
      <c r="C110" s="23">
        <v>0</v>
      </c>
      <c r="D110" s="23">
        <v>0</v>
      </c>
      <c r="E110" s="23">
        <v>0</v>
      </c>
      <c r="F110" s="23">
        <v>0</v>
      </c>
      <c r="G110" s="23">
        <v>0</v>
      </c>
      <c r="H110" s="23">
        <v>0</v>
      </c>
      <c r="I110" s="23">
        <v>0</v>
      </c>
      <c r="J110" s="23">
        <v>0</v>
      </c>
      <c r="K110" s="23">
        <v>0</v>
      </c>
    </row>
    <row r="111" spans="1:11" ht="13.4" customHeight="1">
      <c r="A111" t="s">
        <v>47</v>
      </c>
      <c r="B111" t="s">
        <v>319</v>
      </c>
      <c r="C111" s="23">
        <v>0</v>
      </c>
      <c r="D111" s="23">
        <v>0</v>
      </c>
      <c r="E111" s="23">
        <v>0</v>
      </c>
      <c r="F111" s="23">
        <v>0</v>
      </c>
      <c r="G111" s="23">
        <v>0</v>
      </c>
      <c r="H111" s="23">
        <v>0</v>
      </c>
      <c r="I111" s="23">
        <v>0</v>
      </c>
      <c r="J111" s="23">
        <v>0</v>
      </c>
      <c r="K111" s="23">
        <v>0</v>
      </c>
    </row>
    <row r="112" spans="1:11" ht="13.4" customHeight="1">
      <c r="A112" t="s">
        <v>48</v>
      </c>
      <c r="B112" t="s">
        <v>318</v>
      </c>
      <c r="C112" s="23">
        <v>0</v>
      </c>
      <c r="D112" s="23">
        <v>0</v>
      </c>
      <c r="E112" s="23">
        <v>0</v>
      </c>
      <c r="F112" s="23">
        <v>0</v>
      </c>
      <c r="G112" s="23">
        <v>0</v>
      </c>
      <c r="H112" s="23">
        <v>0</v>
      </c>
      <c r="I112" s="23">
        <v>0</v>
      </c>
      <c r="J112" s="23">
        <v>0</v>
      </c>
      <c r="K112" s="23">
        <v>0</v>
      </c>
    </row>
    <row r="113" spans="1:11" ht="13.4" customHeight="1">
      <c r="A113" t="s">
        <v>49</v>
      </c>
      <c r="B113" t="s">
        <v>318</v>
      </c>
      <c r="C113" s="23">
        <v>0</v>
      </c>
      <c r="D113" s="23">
        <v>0</v>
      </c>
      <c r="E113" s="23">
        <v>0</v>
      </c>
      <c r="F113" s="23">
        <v>0</v>
      </c>
      <c r="G113" s="23">
        <v>0</v>
      </c>
      <c r="H113" s="23">
        <v>0</v>
      </c>
      <c r="I113" s="23">
        <v>0</v>
      </c>
      <c r="J113" s="23">
        <v>0</v>
      </c>
      <c r="K113" s="23">
        <v>0</v>
      </c>
    </row>
    <row r="114" spans="1:11" ht="13.4" customHeight="1">
      <c r="A114" t="s">
        <v>50</v>
      </c>
      <c r="B114" t="s">
        <v>318</v>
      </c>
      <c r="C114" s="23">
        <v>0</v>
      </c>
      <c r="D114" s="23">
        <v>0</v>
      </c>
      <c r="E114" s="23">
        <v>0</v>
      </c>
      <c r="F114" s="23">
        <v>0</v>
      </c>
      <c r="G114" s="23">
        <v>0</v>
      </c>
      <c r="H114" s="23">
        <v>0</v>
      </c>
      <c r="I114" s="23">
        <v>0</v>
      </c>
      <c r="J114" s="23">
        <v>0</v>
      </c>
      <c r="K114" s="23">
        <v>0</v>
      </c>
    </row>
    <row r="115" spans="1:11" ht="13.4" customHeight="1">
      <c r="A115" t="s">
        <v>51</v>
      </c>
      <c r="B115" t="s">
        <v>318</v>
      </c>
      <c r="C115" s="23">
        <v>0</v>
      </c>
      <c r="D115" s="23">
        <v>0</v>
      </c>
      <c r="E115" s="23">
        <v>0</v>
      </c>
      <c r="F115" s="23">
        <v>0</v>
      </c>
      <c r="G115" s="23">
        <v>0</v>
      </c>
      <c r="H115" s="23">
        <v>0</v>
      </c>
      <c r="I115" s="23">
        <v>0</v>
      </c>
      <c r="J115" s="23">
        <v>0</v>
      </c>
      <c r="K115" s="23">
        <v>0</v>
      </c>
    </row>
    <row r="116" spans="1:11" ht="13.4" customHeight="1">
      <c r="A116" t="s">
        <v>52</v>
      </c>
      <c r="B116" t="s">
        <v>318</v>
      </c>
      <c r="C116" s="23">
        <v>0</v>
      </c>
      <c r="D116" s="23">
        <v>0</v>
      </c>
      <c r="E116" s="23">
        <v>0</v>
      </c>
      <c r="F116" s="23">
        <v>0</v>
      </c>
      <c r="G116" s="23">
        <v>0</v>
      </c>
      <c r="H116" s="23">
        <v>0</v>
      </c>
      <c r="I116" s="23">
        <v>0</v>
      </c>
      <c r="J116" s="23">
        <v>0</v>
      </c>
      <c r="K116" s="23">
        <v>0</v>
      </c>
    </row>
    <row r="117" spans="1:11" ht="13.4" customHeight="1">
      <c r="A117" t="s">
        <v>53</v>
      </c>
      <c r="B117" t="s">
        <v>318</v>
      </c>
      <c r="C117" s="23">
        <v>0</v>
      </c>
      <c r="D117" s="23">
        <v>0</v>
      </c>
      <c r="E117" s="23">
        <v>0</v>
      </c>
      <c r="F117" s="23">
        <v>0</v>
      </c>
      <c r="G117" s="23">
        <v>0</v>
      </c>
      <c r="H117" s="23">
        <v>0</v>
      </c>
      <c r="I117" s="23">
        <v>0</v>
      </c>
      <c r="J117" s="23">
        <v>0</v>
      </c>
      <c r="K117" s="23">
        <v>0</v>
      </c>
    </row>
    <row r="118" spans="1:11" ht="13.4" customHeight="1">
      <c r="A118" t="s">
        <v>54</v>
      </c>
      <c r="B118" t="s">
        <v>318</v>
      </c>
      <c r="C118" s="23">
        <v>0</v>
      </c>
      <c r="D118" s="23">
        <v>0</v>
      </c>
      <c r="E118" s="23">
        <v>0</v>
      </c>
      <c r="F118" s="23">
        <v>0</v>
      </c>
      <c r="G118" s="23">
        <v>0</v>
      </c>
      <c r="H118" s="23">
        <v>0</v>
      </c>
      <c r="I118" s="23">
        <v>0</v>
      </c>
      <c r="J118" s="23">
        <v>0</v>
      </c>
      <c r="K118" s="23">
        <v>0</v>
      </c>
    </row>
    <row r="119" spans="1:11" ht="13.4" customHeight="1">
      <c r="A119" t="s">
        <v>55</v>
      </c>
      <c r="B119" t="s">
        <v>318</v>
      </c>
      <c r="C119" s="23">
        <v>0</v>
      </c>
      <c r="D119" s="23">
        <v>0</v>
      </c>
      <c r="E119" s="23">
        <v>0</v>
      </c>
      <c r="F119" s="23">
        <v>0</v>
      </c>
      <c r="G119" s="23">
        <v>0</v>
      </c>
      <c r="H119" s="23">
        <v>0</v>
      </c>
      <c r="I119" s="23">
        <v>0</v>
      </c>
      <c r="J119" s="23">
        <v>0</v>
      </c>
      <c r="K119" s="23">
        <v>0</v>
      </c>
    </row>
    <row r="120" spans="1:11" ht="13.4" customHeight="1">
      <c r="A120" t="s">
        <v>56</v>
      </c>
      <c r="B120" t="s">
        <v>318</v>
      </c>
      <c r="C120" s="23">
        <v>0</v>
      </c>
      <c r="D120" s="23">
        <v>0</v>
      </c>
      <c r="E120" s="23">
        <v>0</v>
      </c>
      <c r="F120" s="23">
        <v>0</v>
      </c>
      <c r="G120" s="23">
        <v>0</v>
      </c>
      <c r="H120" s="23">
        <v>0</v>
      </c>
      <c r="I120" s="23">
        <v>0</v>
      </c>
      <c r="J120" s="23">
        <v>0</v>
      </c>
      <c r="K120" s="23">
        <v>0</v>
      </c>
    </row>
    <row r="121" spans="1:11" ht="13.4" customHeight="1">
      <c r="A121" t="s">
        <v>57</v>
      </c>
      <c r="B121" t="s">
        <v>318</v>
      </c>
      <c r="C121" s="23">
        <v>0</v>
      </c>
      <c r="D121" s="23">
        <v>0</v>
      </c>
      <c r="E121" s="23">
        <v>0</v>
      </c>
      <c r="F121" s="23">
        <v>0</v>
      </c>
      <c r="G121" s="23">
        <v>0</v>
      </c>
      <c r="H121" s="23">
        <v>0</v>
      </c>
      <c r="I121" s="23">
        <v>0</v>
      </c>
      <c r="J121" s="23">
        <v>0</v>
      </c>
      <c r="K121" s="23">
        <v>0</v>
      </c>
    </row>
    <row r="122" spans="1:11" ht="13.4" customHeight="1">
      <c r="A122" t="s">
        <v>58</v>
      </c>
      <c r="B122" t="s">
        <v>318</v>
      </c>
      <c r="C122" s="23">
        <v>0</v>
      </c>
      <c r="D122" s="23">
        <v>0</v>
      </c>
      <c r="E122" s="23">
        <v>0</v>
      </c>
      <c r="F122" s="23">
        <v>0</v>
      </c>
      <c r="G122" s="23">
        <v>0</v>
      </c>
      <c r="H122" s="23">
        <v>0</v>
      </c>
      <c r="I122" s="23">
        <v>0</v>
      </c>
      <c r="J122" s="23">
        <v>0</v>
      </c>
      <c r="K122" s="23">
        <v>0</v>
      </c>
    </row>
    <row r="123" spans="1:11" ht="13.4" customHeight="1">
      <c r="A123" t="s">
        <v>59</v>
      </c>
      <c r="B123" t="s">
        <v>318</v>
      </c>
      <c r="C123" s="23">
        <v>0</v>
      </c>
      <c r="D123" s="23">
        <v>0</v>
      </c>
      <c r="E123" s="23">
        <v>0</v>
      </c>
      <c r="F123" s="23">
        <v>0</v>
      </c>
      <c r="G123" s="23">
        <v>0</v>
      </c>
      <c r="H123" s="23">
        <v>0</v>
      </c>
      <c r="I123" s="23">
        <v>0</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0</v>
      </c>
      <c r="D125" s="23">
        <v>0</v>
      </c>
      <c r="E125" s="23">
        <v>0</v>
      </c>
      <c r="F125" s="23">
        <v>0</v>
      </c>
      <c r="G125" s="23">
        <v>0</v>
      </c>
      <c r="H125" s="23">
        <v>0</v>
      </c>
      <c r="I125" s="23">
        <v>0</v>
      </c>
      <c r="J125" s="23">
        <v>0</v>
      </c>
      <c r="K125" s="23">
        <v>0</v>
      </c>
    </row>
    <row r="126" spans="1:11" ht="13.4" customHeight="1">
      <c r="A126" t="s">
        <v>62</v>
      </c>
      <c r="B126" t="s">
        <v>318</v>
      </c>
      <c r="C126" s="23">
        <v>0</v>
      </c>
      <c r="D126" s="23">
        <v>0</v>
      </c>
      <c r="E126" s="23">
        <v>0</v>
      </c>
      <c r="F126" s="23">
        <v>0</v>
      </c>
      <c r="G126" s="23">
        <v>0</v>
      </c>
      <c r="H126" s="23">
        <v>0</v>
      </c>
      <c r="I126" s="23">
        <v>0</v>
      </c>
      <c r="J126" s="23">
        <v>0</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0</v>
      </c>
      <c r="D128" s="23">
        <v>0</v>
      </c>
      <c r="E128" s="23">
        <v>0</v>
      </c>
      <c r="F128" s="23">
        <v>0</v>
      </c>
      <c r="G128" s="23">
        <v>0</v>
      </c>
      <c r="H128" s="23">
        <v>0</v>
      </c>
      <c r="I128" s="23">
        <v>0</v>
      </c>
      <c r="J128" s="23">
        <v>0</v>
      </c>
      <c r="K128" s="23">
        <v>0</v>
      </c>
    </row>
    <row r="129" spans="1:11" ht="13.4" customHeight="1">
      <c r="A129" t="s">
        <v>65</v>
      </c>
      <c r="B129" t="s">
        <v>318</v>
      </c>
      <c r="C129" s="23">
        <v>0</v>
      </c>
      <c r="D129" s="23">
        <v>0</v>
      </c>
      <c r="E129" s="23">
        <v>0</v>
      </c>
      <c r="F129" s="23">
        <v>0</v>
      </c>
      <c r="G129" s="23">
        <v>0</v>
      </c>
      <c r="H129" s="23">
        <v>0</v>
      </c>
      <c r="I129" s="23">
        <v>0</v>
      </c>
      <c r="J129" s="23">
        <v>0</v>
      </c>
      <c r="K129" s="23">
        <v>0</v>
      </c>
    </row>
    <row r="130" spans="1:11" ht="13.4" customHeight="1">
      <c r="A130" t="s">
        <v>66</v>
      </c>
      <c r="B130" t="s">
        <v>318</v>
      </c>
      <c r="C130" s="23">
        <v>0</v>
      </c>
      <c r="D130" s="23">
        <v>0</v>
      </c>
      <c r="E130" s="23">
        <v>0</v>
      </c>
      <c r="F130" s="23">
        <v>0</v>
      </c>
      <c r="G130" s="23">
        <v>0</v>
      </c>
      <c r="H130" s="23">
        <v>0</v>
      </c>
      <c r="I130" s="23">
        <v>0</v>
      </c>
      <c r="J130" s="23">
        <v>0</v>
      </c>
      <c r="K130" s="23">
        <v>0</v>
      </c>
    </row>
    <row r="131" spans="1:11" ht="13.4" customHeight="1">
      <c r="A131" t="s">
        <v>67</v>
      </c>
      <c r="B131" t="s">
        <v>318</v>
      </c>
      <c r="C131" s="23">
        <v>0</v>
      </c>
      <c r="D131" s="23">
        <v>0</v>
      </c>
      <c r="E131" s="23">
        <v>0</v>
      </c>
      <c r="F131" s="23">
        <v>0</v>
      </c>
      <c r="G131" s="23">
        <v>0</v>
      </c>
      <c r="H131" s="23">
        <v>0</v>
      </c>
      <c r="I131" s="23">
        <v>0</v>
      </c>
      <c r="J131" s="23">
        <v>0</v>
      </c>
      <c r="K131" s="23">
        <v>0</v>
      </c>
    </row>
    <row r="132" spans="1:11" ht="13.4" customHeight="1">
      <c r="A132" t="s">
        <v>68</v>
      </c>
      <c r="B132" t="s">
        <v>318</v>
      </c>
      <c r="C132" s="23">
        <v>0</v>
      </c>
      <c r="D132" s="23">
        <v>0</v>
      </c>
      <c r="E132" s="23">
        <v>0</v>
      </c>
      <c r="F132" s="23">
        <v>0</v>
      </c>
      <c r="G132" s="23">
        <v>0</v>
      </c>
      <c r="H132" s="23">
        <v>0</v>
      </c>
      <c r="I132" s="23">
        <v>0</v>
      </c>
      <c r="J132" s="23">
        <v>0</v>
      </c>
      <c r="K132" s="23">
        <v>0</v>
      </c>
    </row>
    <row r="133" spans="1:11" ht="13.4" customHeight="1">
      <c r="A133" t="s">
        <v>69</v>
      </c>
      <c r="B133" t="s">
        <v>318</v>
      </c>
      <c r="C133" s="23">
        <v>0</v>
      </c>
      <c r="D133" s="23">
        <v>0</v>
      </c>
      <c r="E133" s="23">
        <v>0</v>
      </c>
      <c r="F133" s="23">
        <v>0</v>
      </c>
      <c r="G133" s="23">
        <v>0</v>
      </c>
      <c r="H133" s="23">
        <v>0</v>
      </c>
      <c r="I133" s="23">
        <v>0</v>
      </c>
      <c r="J133" s="23">
        <v>0</v>
      </c>
      <c r="K133" s="23">
        <v>0</v>
      </c>
    </row>
    <row r="134" spans="1:11" ht="13.4" customHeight="1">
      <c r="A134" t="s">
        <v>70</v>
      </c>
      <c r="B134" t="s">
        <v>318</v>
      </c>
      <c r="C134" s="23">
        <v>0</v>
      </c>
      <c r="D134" s="23">
        <v>0</v>
      </c>
      <c r="E134" s="23">
        <v>0</v>
      </c>
      <c r="F134" s="23">
        <v>0</v>
      </c>
      <c r="G134" s="23">
        <v>0</v>
      </c>
      <c r="H134" s="23">
        <v>0</v>
      </c>
      <c r="I134" s="23">
        <v>0</v>
      </c>
      <c r="J134" s="23">
        <v>0</v>
      </c>
      <c r="K134" s="23">
        <v>0</v>
      </c>
    </row>
    <row r="135" spans="1:11" ht="13.4" customHeight="1">
      <c r="A135" t="s">
        <v>71</v>
      </c>
      <c r="B135" t="s">
        <v>318</v>
      </c>
      <c r="C135" s="23">
        <v>0</v>
      </c>
      <c r="D135" s="23">
        <v>0</v>
      </c>
      <c r="E135" s="23">
        <v>0</v>
      </c>
      <c r="F135" s="23">
        <v>0</v>
      </c>
      <c r="G135" s="23">
        <v>0</v>
      </c>
      <c r="H135" s="23">
        <v>0</v>
      </c>
      <c r="I135" s="23">
        <v>0</v>
      </c>
      <c r="J135" s="23">
        <v>0</v>
      </c>
      <c r="K135" s="23">
        <v>0</v>
      </c>
    </row>
    <row r="136" spans="1:11" ht="13.4" customHeight="1">
      <c r="A136" t="s">
        <v>72</v>
      </c>
      <c r="B136" t="s">
        <v>318</v>
      </c>
      <c r="C136" s="23">
        <v>0</v>
      </c>
      <c r="D136" s="23">
        <v>0</v>
      </c>
      <c r="E136" s="23">
        <v>0</v>
      </c>
      <c r="F136" s="23">
        <v>0</v>
      </c>
      <c r="G136" s="23">
        <v>0</v>
      </c>
      <c r="H136" s="23">
        <v>0</v>
      </c>
      <c r="I136" s="23">
        <v>0</v>
      </c>
      <c r="J136" s="23">
        <v>0</v>
      </c>
      <c r="K136" s="23">
        <v>0</v>
      </c>
    </row>
    <row r="137" spans="1:11" ht="13.4" customHeight="1">
      <c r="A137" t="s">
        <v>73</v>
      </c>
      <c r="B137" t="s">
        <v>318</v>
      </c>
      <c r="C137" s="23">
        <v>0</v>
      </c>
      <c r="D137" s="23">
        <v>0</v>
      </c>
      <c r="E137" s="23">
        <v>0</v>
      </c>
      <c r="F137" s="23">
        <v>0</v>
      </c>
      <c r="G137" s="23">
        <v>0</v>
      </c>
      <c r="H137" s="23">
        <v>0</v>
      </c>
      <c r="I137" s="23">
        <v>0</v>
      </c>
      <c r="J137" s="23">
        <v>0</v>
      </c>
      <c r="K137" s="23">
        <v>0</v>
      </c>
    </row>
    <row r="138" spans="1:11" ht="13.4" customHeight="1">
      <c r="A138" t="s">
        <v>74</v>
      </c>
      <c r="B138" t="s">
        <v>318</v>
      </c>
      <c r="C138" s="23">
        <v>0</v>
      </c>
      <c r="D138" s="23">
        <v>0</v>
      </c>
      <c r="E138" s="23">
        <v>0</v>
      </c>
      <c r="F138" s="23">
        <v>0</v>
      </c>
      <c r="G138" s="23">
        <v>0</v>
      </c>
      <c r="H138" s="23">
        <v>0</v>
      </c>
      <c r="I138" s="23">
        <v>0</v>
      </c>
      <c r="J138" s="23">
        <v>0</v>
      </c>
      <c r="K138" s="23">
        <v>0</v>
      </c>
    </row>
    <row r="139" spans="1:11" ht="13.4" customHeight="1">
      <c r="A139" t="s">
        <v>75</v>
      </c>
      <c r="B139" t="s">
        <v>318</v>
      </c>
      <c r="C139" s="23">
        <v>0</v>
      </c>
      <c r="D139" s="23">
        <v>0</v>
      </c>
      <c r="E139" s="23">
        <v>0</v>
      </c>
      <c r="F139" s="23">
        <v>0</v>
      </c>
      <c r="G139" s="23">
        <v>0</v>
      </c>
      <c r="H139" s="23">
        <v>0</v>
      </c>
      <c r="I139" s="23">
        <v>0</v>
      </c>
      <c r="J139" s="23">
        <v>0</v>
      </c>
      <c r="K139" s="23">
        <v>0</v>
      </c>
    </row>
    <row r="140" spans="1:11" ht="13.4" customHeight="1">
      <c r="A140" t="s">
        <v>76</v>
      </c>
      <c r="B140" t="s">
        <v>318</v>
      </c>
      <c r="C140" s="23">
        <v>0</v>
      </c>
      <c r="D140" s="23">
        <v>0</v>
      </c>
      <c r="E140" s="23">
        <v>0</v>
      </c>
      <c r="F140" s="23">
        <v>0</v>
      </c>
      <c r="G140" s="23">
        <v>0</v>
      </c>
      <c r="H140" s="23">
        <v>0</v>
      </c>
      <c r="I140" s="23">
        <v>0</v>
      </c>
      <c r="J140" s="23">
        <v>0</v>
      </c>
      <c r="K140" s="23">
        <v>0</v>
      </c>
    </row>
    <row r="141" spans="1:11" ht="13.4" customHeight="1">
      <c r="A141" t="s">
        <v>77</v>
      </c>
      <c r="B141" t="s">
        <v>318</v>
      </c>
      <c r="C141" s="23">
        <v>0</v>
      </c>
      <c r="D141" s="23">
        <v>0</v>
      </c>
      <c r="E141" s="23">
        <v>0</v>
      </c>
      <c r="F141" s="23">
        <v>0</v>
      </c>
      <c r="G141" s="23">
        <v>0</v>
      </c>
      <c r="H141" s="23">
        <v>0</v>
      </c>
      <c r="I141" s="23">
        <v>0</v>
      </c>
      <c r="J141" s="23">
        <v>0</v>
      </c>
      <c r="K141" s="23">
        <v>0</v>
      </c>
    </row>
    <row r="142" spans="1:11" ht="13.4" customHeight="1">
      <c r="A142" t="s">
        <v>78</v>
      </c>
      <c r="B142" t="s">
        <v>318</v>
      </c>
      <c r="C142" s="23">
        <v>0</v>
      </c>
      <c r="D142" s="23">
        <v>0</v>
      </c>
      <c r="E142" s="23">
        <v>0</v>
      </c>
      <c r="F142" s="23">
        <v>0</v>
      </c>
      <c r="G142" s="23">
        <v>0</v>
      </c>
      <c r="H142" s="23">
        <v>0</v>
      </c>
      <c r="I142" s="23">
        <v>0</v>
      </c>
      <c r="J142" s="23">
        <v>0</v>
      </c>
      <c r="K142" s="23">
        <v>0</v>
      </c>
    </row>
    <row r="143" spans="1:11" ht="13.4" customHeight="1">
      <c r="A143" t="s">
        <v>79</v>
      </c>
      <c r="B143" t="s">
        <v>318</v>
      </c>
      <c r="C143" s="23">
        <v>0</v>
      </c>
      <c r="D143" s="23">
        <v>0</v>
      </c>
      <c r="E143" s="23">
        <v>0</v>
      </c>
      <c r="F143" s="23">
        <v>0</v>
      </c>
      <c r="G143" s="23">
        <v>0</v>
      </c>
      <c r="H143" s="23">
        <v>0</v>
      </c>
      <c r="I143" s="23">
        <v>0</v>
      </c>
      <c r="J143" s="23">
        <v>0</v>
      </c>
      <c r="K143" s="23">
        <v>0</v>
      </c>
    </row>
    <row r="144" spans="1:11" ht="13.4" customHeight="1">
      <c r="A144" t="s">
        <v>80</v>
      </c>
      <c r="B144" t="s">
        <v>318</v>
      </c>
      <c r="C144" s="23">
        <v>0</v>
      </c>
      <c r="D144" s="23">
        <v>0</v>
      </c>
      <c r="E144" s="23">
        <v>0</v>
      </c>
      <c r="F144" s="23">
        <v>0</v>
      </c>
      <c r="G144" s="23">
        <v>0</v>
      </c>
      <c r="H144" s="23">
        <v>0</v>
      </c>
      <c r="I144" s="23">
        <v>0</v>
      </c>
      <c r="J144" s="23">
        <v>0</v>
      </c>
      <c r="K144" s="23">
        <v>0</v>
      </c>
    </row>
    <row r="145" spans="1:11" ht="13.4" customHeight="1">
      <c r="A145" t="s">
        <v>81</v>
      </c>
      <c r="B145" t="s">
        <v>318</v>
      </c>
      <c r="C145" s="23">
        <v>0</v>
      </c>
      <c r="D145" s="23">
        <v>0</v>
      </c>
      <c r="E145" s="23">
        <v>0</v>
      </c>
      <c r="F145" s="23">
        <v>0</v>
      </c>
      <c r="G145" s="23">
        <v>0</v>
      </c>
      <c r="H145" s="23">
        <v>0</v>
      </c>
      <c r="I145" s="23">
        <v>0</v>
      </c>
      <c r="J145" s="23">
        <v>0</v>
      </c>
      <c r="K145" s="23">
        <v>0</v>
      </c>
    </row>
    <row r="146" spans="1:11" ht="13.4" customHeight="1">
      <c r="A146" t="s">
        <v>82</v>
      </c>
      <c r="B146" t="s">
        <v>318</v>
      </c>
      <c r="C146" s="23">
        <v>0</v>
      </c>
      <c r="D146" s="23">
        <v>0</v>
      </c>
      <c r="E146" s="23">
        <v>0</v>
      </c>
      <c r="F146" s="23">
        <v>0</v>
      </c>
      <c r="G146" s="23">
        <v>0</v>
      </c>
      <c r="H146" s="23">
        <v>0</v>
      </c>
      <c r="I146" s="23">
        <v>0</v>
      </c>
      <c r="J146" s="23">
        <v>0</v>
      </c>
      <c r="K146" s="23">
        <v>0</v>
      </c>
    </row>
    <row r="147" spans="1:11" ht="13.4" customHeight="1">
      <c r="A147" t="s">
        <v>83</v>
      </c>
      <c r="B147" t="s">
        <v>318</v>
      </c>
      <c r="C147" s="23">
        <v>0</v>
      </c>
      <c r="D147" s="23">
        <v>0</v>
      </c>
      <c r="E147" s="23">
        <v>0</v>
      </c>
      <c r="F147" s="23">
        <v>0</v>
      </c>
      <c r="G147" s="23">
        <v>0</v>
      </c>
      <c r="H147" s="23">
        <v>0</v>
      </c>
      <c r="I147" s="23">
        <v>0</v>
      </c>
      <c r="J147" s="23">
        <v>0</v>
      </c>
      <c r="K147" s="23">
        <v>0</v>
      </c>
    </row>
    <row r="148" spans="1:11" ht="13.4" customHeight="1">
      <c r="A148" t="s">
        <v>84</v>
      </c>
      <c r="B148" t="s">
        <v>318</v>
      </c>
      <c r="C148" s="23">
        <v>0</v>
      </c>
      <c r="D148" s="23">
        <v>0</v>
      </c>
      <c r="E148" s="23">
        <v>0</v>
      </c>
      <c r="F148" s="23">
        <v>0</v>
      </c>
      <c r="G148" s="23">
        <v>0</v>
      </c>
      <c r="H148" s="23">
        <v>0</v>
      </c>
      <c r="I148" s="23">
        <v>0</v>
      </c>
      <c r="J148" s="23">
        <v>0</v>
      </c>
      <c r="K148" s="23">
        <v>0</v>
      </c>
    </row>
    <row r="149" spans="1:11" ht="13.4" customHeight="1">
      <c r="A149" t="s">
        <v>85</v>
      </c>
      <c r="B149" t="s">
        <v>318</v>
      </c>
      <c r="C149" s="23">
        <v>0</v>
      </c>
      <c r="D149" s="23">
        <v>0</v>
      </c>
      <c r="E149" s="23">
        <v>0</v>
      </c>
      <c r="F149" s="23">
        <v>0</v>
      </c>
      <c r="G149" s="23">
        <v>0</v>
      </c>
      <c r="H149" s="23">
        <v>0</v>
      </c>
      <c r="I149" s="23">
        <v>0</v>
      </c>
      <c r="J149" s="23">
        <v>0</v>
      </c>
      <c r="K149" s="23">
        <v>0</v>
      </c>
    </row>
    <row r="150" spans="1:11" ht="13.4" customHeight="1">
      <c r="A150" t="s">
        <v>86</v>
      </c>
      <c r="B150" t="s">
        <v>318</v>
      </c>
      <c r="C150" s="23">
        <v>0</v>
      </c>
      <c r="D150" s="23">
        <v>0</v>
      </c>
      <c r="E150" s="23">
        <v>0</v>
      </c>
      <c r="F150" s="23">
        <v>0</v>
      </c>
      <c r="G150" s="23">
        <v>0</v>
      </c>
      <c r="H150" s="23">
        <v>0</v>
      </c>
      <c r="I150" s="23">
        <v>0</v>
      </c>
      <c r="J150" s="23">
        <v>0</v>
      </c>
      <c r="K150" s="23">
        <v>0</v>
      </c>
    </row>
    <row r="151" spans="1:11" ht="13.4" customHeight="1">
      <c r="A151" t="s">
        <v>87</v>
      </c>
      <c r="B151" t="s">
        <v>318</v>
      </c>
      <c r="C151" s="23">
        <v>0</v>
      </c>
      <c r="D151" s="23">
        <v>0</v>
      </c>
      <c r="E151" s="23">
        <v>0</v>
      </c>
      <c r="F151" s="23">
        <v>0</v>
      </c>
      <c r="G151" s="23">
        <v>0</v>
      </c>
      <c r="H151" s="23">
        <v>0</v>
      </c>
      <c r="I151" s="23">
        <v>0</v>
      </c>
      <c r="J151" s="23">
        <v>0</v>
      </c>
      <c r="K151" s="23">
        <v>0</v>
      </c>
    </row>
    <row r="152" spans="1:11" ht="13.4" customHeight="1">
      <c r="A152" t="s">
        <v>88</v>
      </c>
      <c r="B152" t="s">
        <v>318</v>
      </c>
      <c r="C152" s="23">
        <v>0</v>
      </c>
      <c r="D152" s="23">
        <v>0</v>
      </c>
      <c r="E152" s="23">
        <v>0</v>
      </c>
      <c r="F152" s="23">
        <v>0</v>
      </c>
      <c r="G152" s="23">
        <v>0</v>
      </c>
      <c r="H152" s="23">
        <v>0</v>
      </c>
      <c r="I152" s="23">
        <v>0</v>
      </c>
      <c r="J152" s="23">
        <v>0</v>
      </c>
      <c r="K152" s="23">
        <v>0</v>
      </c>
    </row>
    <row r="153" spans="1:11" ht="13.4" customHeight="1">
      <c r="A153" t="s">
        <v>89</v>
      </c>
      <c r="B153" t="s">
        <v>318</v>
      </c>
      <c r="C153" s="23">
        <v>0</v>
      </c>
      <c r="D153" s="23">
        <v>0</v>
      </c>
      <c r="E153" s="23">
        <v>0</v>
      </c>
      <c r="F153" s="23">
        <v>0</v>
      </c>
      <c r="G153" s="23">
        <v>0</v>
      </c>
      <c r="H153" s="23">
        <v>0</v>
      </c>
      <c r="I153" s="23">
        <v>0</v>
      </c>
      <c r="J153" s="23">
        <v>0</v>
      </c>
      <c r="K153" s="23">
        <v>0</v>
      </c>
    </row>
    <row r="154" spans="1:11" ht="13.4" customHeight="1">
      <c r="A154" t="s">
        <v>90</v>
      </c>
      <c r="B154" t="s">
        <v>318</v>
      </c>
      <c r="C154" s="23">
        <v>0</v>
      </c>
      <c r="D154" s="23">
        <v>0</v>
      </c>
      <c r="E154" s="23">
        <v>0</v>
      </c>
      <c r="F154" s="23">
        <v>0</v>
      </c>
      <c r="G154" s="23">
        <v>0</v>
      </c>
      <c r="H154" s="23">
        <v>0</v>
      </c>
      <c r="I154" s="23">
        <v>0</v>
      </c>
      <c r="J154" s="23">
        <v>0</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0</v>
      </c>
      <c r="D156" s="23">
        <v>0</v>
      </c>
      <c r="E156" s="23">
        <v>0</v>
      </c>
      <c r="F156" s="23">
        <v>0</v>
      </c>
      <c r="G156" s="23">
        <v>0</v>
      </c>
      <c r="H156" s="23">
        <v>0</v>
      </c>
      <c r="I156" s="23">
        <v>0</v>
      </c>
      <c r="J156" s="23">
        <v>0</v>
      </c>
      <c r="K156" s="23">
        <v>0</v>
      </c>
    </row>
    <row r="157" spans="1:11" ht="13.4" customHeight="1">
      <c r="A157" t="s">
        <v>93</v>
      </c>
      <c r="B157" t="s">
        <v>318</v>
      </c>
      <c r="C157" s="23">
        <v>0</v>
      </c>
      <c r="D157" s="23">
        <v>0</v>
      </c>
      <c r="E157" s="23">
        <v>0</v>
      </c>
      <c r="F157" s="23">
        <v>0</v>
      </c>
      <c r="G157" s="23">
        <v>0</v>
      </c>
      <c r="H157" s="23">
        <v>0</v>
      </c>
      <c r="I157" s="23">
        <v>0</v>
      </c>
      <c r="J157" s="23">
        <v>0</v>
      </c>
      <c r="K157" s="23">
        <v>0</v>
      </c>
    </row>
    <row r="158" spans="1:11" ht="13.4" customHeight="1">
      <c r="A158" t="s">
        <v>94</v>
      </c>
      <c r="B158" t="s">
        <v>318</v>
      </c>
      <c r="C158" s="23">
        <v>0</v>
      </c>
      <c r="D158" s="23">
        <v>0</v>
      </c>
      <c r="E158" s="23">
        <v>0</v>
      </c>
      <c r="F158" s="23">
        <v>0</v>
      </c>
      <c r="G158" s="23">
        <v>0</v>
      </c>
      <c r="H158" s="23">
        <v>0</v>
      </c>
      <c r="I158" s="23">
        <v>0</v>
      </c>
      <c r="J158" s="23">
        <v>0</v>
      </c>
      <c r="K158" s="23">
        <v>0</v>
      </c>
    </row>
    <row r="159" spans="1:11" ht="13.4" customHeight="1">
      <c r="A159" t="s">
        <v>95</v>
      </c>
      <c r="B159" t="s">
        <v>318</v>
      </c>
      <c r="C159" s="23">
        <v>0</v>
      </c>
      <c r="D159" s="23">
        <v>0</v>
      </c>
      <c r="E159" s="23">
        <v>0</v>
      </c>
      <c r="F159" s="23">
        <v>0</v>
      </c>
      <c r="G159" s="23">
        <v>0</v>
      </c>
      <c r="H159" s="23">
        <v>0</v>
      </c>
      <c r="I159" s="23">
        <v>0</v>
      </c>
      <c r="J159" s="23">
        <v>0</v>
      </c>
      <c r="K159" s="23">
        <v>0</v>
      </c>
    </row>
    <row r="160" spans="1:11" ht="13.4" customHeight="1">
      <c r="A160" t="s">
        <v>96</v>
      </c>
      <c r="B160" t="s">
        <v>318</v>
      </c>
      <c r="C160" s="23">
        <v>0</v>
      </c>
      <c r="D160" s="23">
        <v>0</v>
      </c>
      <c r="E160" s="23">
        <v>0</v>
      </c>
      <c r="F160" s="23">
        <v>0</v>
      </c>
      <c r="G160" s="23">
        <v>0</v>
      </c>
      <c r="H160" s="23">
        <v>0</v>
      </c>
      <c r="I160" s="23">
        <v>0</v>
      </c>
      <c r="J160" s="23">
        <v>0</v>
      </c>
      <c r="K160" s="23">
        <v>0</v>
      </c>
    </row>
    <row r="161" spans="1:11" ht="13.4" customHeight="1">
      <c r="A161" t="s">
        <v>97</v>
      </c>
      <c r="B161" t="s">
        <v>318</v>
      </c>
      <c r="C161" s="23">
        <v>0</v>
      </c>
      <c r="D161" s="23">
        <v>0</v>
      </c>
      <c r="E161" s="23">
        <v>0</v>
      </c>
      <c r="F161" s="23">
        <v>0</v>
      </c>
      <c r="G161" s="23">
        <v>0</v>
      </c>
      <c r="H161" s="23">
        <v>0</v>
      </c>
      <c r="I161" s="23">
        <v>0</v>
      </c>
      <c r="J161" s="23">
        <v>0</v>
      </c>
      <c r="K161" s="23">
        <v>0</v>
      </c>
    </row>
    <row r="162" spans="1:11" ht="13.4" customHeight="1">
      <c r="A162" t="s">
        <v>98</v>
      </c>
      <c r="B162" t="s">
        <v>318</v>
      </c>
      <c r="C162" s="23">
        <v>0</v>
      </c>
      <c r="D162" s="23">
        <v>0</v>
      </c>
      <c r="E162" s="23">
        <v>0</v>
      </c>
      <c r="F162" s="23">
        <v>0</v>
      </c>
      <c r="G162" s="23">
        <v>0</v>
      </c>
      <c r="H162" s="23">
        <v>0</v>
      </c>
      <c r="I162" s="23">
        <v>0</v>
      </c>
      <c r="J162" s="23">
        <v>0</v>
      </c>
      <c r="K162" s="23">
        <v>0</v>
      </c>
    </row>
    <row r="163" spans="1:11" ht="13.4" customHeight="1">
      <c r="A163" t="s">
        <v>99</v>
      </c>
      <c r="B163" t="s">
        <v>317</v>
      </c>
      <c r="C163" s="23">
        <v>0</v>
      </c>
      <c r="D163" s="23">
        <v>0</v>
      </c>
      <c r="E163" s="23">
        <v>0</v>
      </c>
      <c r="F163" s="23">
        <v>0</v>
      </c>
      <c r="G163" s="23">
        <v>0</v>
      </c>
      <c r="H163" s="23">
        <v>0</v>
      </c>
      <c r="I163" s="23">
        <v>0</v>
      </c>
      <c r="J163" s="23">
        <v>0</v>
      </c>
      <c r="K163" s="23">
        <v>0</v>
      </c>
    </row>
    <row r="164" spans="1:11" ht="13.4" customHeight="1">
      <c r="A164" t="s">
        <v>100</v>
      </c>
      <c r="B164" t="s">
        <v>317</v>
      </c>
      <c r="C164" s="23">
        <v>0</v>
      </c>
      <c r="D164" s="23">
        <v>0</v>
      </c>
      <c r="E164" s="23">
        <v>0</v>
      </c>
      <c r="F164" s="23">
        <v>0</v>
      </c>
      <c r="G164" s="23">
        <v>0</v>
      </c>
      <c r="H164" s="23">
        <v>0</v>
      </c>
      <c r="I164" s="23">
        <v>0</v>
      </c>
      <c r="J164" s="23">
        <v>0</v>
      </c>
      <c r="K164" s="23">
        <v>0</v>
      </c>
    </row>
    <row r="165" spans="1:11" ht="13.4" customHeight="1">
      <c r="A165" t="s">
        <v>101</v>
      </c>
      <c r="B165" t="s">
        <v>317</v>
      </c>
      <c r="C165" s="23">
        <v>0</v>
      </c>
      <c r="D165" s="23">
        <v>0</v>
      </c>
      <c r="E165" s="23">
        <v>0</v>
      </c>
      <c r="F165" s="23">
        <v>0</v>
      </c>
      <c r="G165" s="23">
        <v>0</v>
      </c>
      <c r="H165" s="23">
        <v>0</v>
      </c>
      <c r="I165" s="23">
        <v>0</v>
      </c>
      <c r="J165" s="23">
        <v>0</v>
      </c>
      <c r="K165" s="23">
        <v>0</v>
      </c>
    </row>
    <row r="166" spans="1:11" ht="13.4" customHeight="1">
      <c r="A166" t="s">
        <v>102</v>
      </c>
      <c r="B166" t="s">
        <v>317</v>
      </c>
      <c r="C166" s="23">
        <v>0</v>
      </c>
      <c r="D166" s="23">
        <v>0</v>
      </c>
      <c r="E166" s="23">
        <v>0</v>
      </c>
      <c r="F166" s="23">
        <v>0</v>
      </c>
      <c r="G166" s="23">
        <v>0</v>
      </c>
      <c r="H166" s="23">
        <v>0</v>
      </c>
      <c r="I166" s="23">
        <v>0</v>
      </c>
      <c r="J166" s="23">
        <v>0</v>
      </c>
      <c r="K166" s="23">
        <v>0</v>
      </c>
    </row>
    <row r="167" spans="1:11" ht="13.4" customHeight="1">
      <c r="A167" t="s">
        <v>103</v>
      </c>
      <c r="B167" t="s">
        <v>317</v>
      </c>
      <c r="C167" s="23">
        <v>0</v>
      </c>
      <c r="D167" s="23">
        <v>0</v>
      </c>
      <c r="E167" s="23">
        <v>0</v>
      </c>
      <c r="F167" s="23">
        <v>0</v>
      </c>
      <c r="G167" s="23">
        <v>0</v>
      </c>
      <c r="H167" s="23">
        <v>0</v>
      </c>
      <c r="I167" s="23">
        <v>0</v>
      </c>
      <c r="J167" s="23">
        <v>0</v>
      </c>
      <c r="K167" s="23">
        <v>0</v>
      </c>
    </row>
    <row r="168" spans="1:11" ht="13.4" customHeight="1">
      <c r="A168" t="s">
        <v>104</v>
      </c>
      <c r="B168" t="s">
        <v>316</v>
      </c>
      <c r="C168" s="23">
        <v>0</v>
      </c>
      <c r="D168" s="23">
        <v>0</v>
      </c>
      <c r="E168" s="23">
        <v>0</v>
      </c>
      <c r="F168" s="23">
        <v>0</v>
      </c>
      <c r="G168" s="23">
        <v>0</v>
      </c>
      <c r="H168" s="23">
        <v>0</v>
      </c>
      <c r="I168" s="23">
        <v>0</v>
      </c>
      <c r="J168" s="23">
        <v>0</v>
      </c>
      <c r="K168" s="23">
        <v>0</v>
      </c>
    </row>
    <row r="169" spans="1:11" ht="13.4" customHeight="1">
      <c r="A169" t="s">
        <v>105</v>
      </c>
      <c r="B169" t="s">
        <v>316</v>
      </c>
      <c r="C169" s="23">
        <v>0</v>
      </c>
      <c r="D169" s="23">
        <v>0</v>
      </c>
      <c r="E169" s="23">
        <v>0</v>
      </c>
      <c r="F169" s="23">
        <v>0</v>
      </c>
      <c r="G169" s="23">
        <v>0</v>
      </c>
      <c r="H169" s="23">
        <v>0</v>
      </c>
      <c r="I169" s="23">
        <v>0</v>
      </c>
      <c r="J169" s="23">
        <v>0</v>
      </c>
      <c r="K169" s="23">
        <v>0</v>
      </c>
    </row>
    <row r="170" spans="1:11" ht="13.4" customHeight="1">
      <c r="A170" t="s">
        <v>106</v>
      </c>
      <c r="B170" t="s">
        <v>316</v>
      </c>
      <c r="C170" s="23">
        <v>0</v>
      </c>
      <c r="D170" s="23">
        <v>0</v>
      </c>
      <c r="E170" s="23">
        <v>0</v>
      </c>
      <c r="F170" s="23">
        <v>0</v>
      </c>
      <c r="G170" s="23">
        <v>0</v>
      </c>
      <c r="H170" s="23">
        <v>0</v>
      </c>
      <c r="I170" s="23">
        <v>0</v>
      </c>
      <c r="J170" s="23">
        <v>0</v>
      </c>
      <c r="K170" s="23">
        <v>0</v>
      </c>
    </row>
    <row r="171" spans="1:11" ht="13.4" customHeight="1">
      <c r="A171" t="s">
        <v>107</v>
      </c>
      <c r="B171" t="s">
        <v>316</v>
      </c>
      <c r="C171" s="23">
        <v>0</v>
      </c>
      <c r="D171" s="23">
        <v>0</v>
      </c>
      <c r="E171" s="23">
        <v>0</v>
      </c>
      <c r="F171" s="23">
        <v>0</v>
      </c>
      <c r="G171" s="23">
        <v>0</v>
      </c>
      <c r="H171" s="23">
        <v>0</v>
      </c>
      <c r="I171" s="23">
        <v>0</v>
      </c>
      <c r="J171" s="23">
        <v>0</v>
      </c>
      <c r="K171" s="23">
        <v>0</v>
      </c>
    </row>
    <row r="172" spans="1:11" ht="13.4" customHeight="1">
      <c r="A172" t="s">
        <v>108</v>
      </c>
      <c r="B172" t="s">
        <v>315</v>
      </c>
      <c r="C172" s="23">
        <v>0</v>
      </c>
      <c r="D172" s="23">
        <v>0</v>
      </c>
      <c r="E172" s="23">
        <v>0</v>
      </c>
      <c r="F172" s="23">
        <v>0</v>
      </c>
      <c r="G172" s="23">
        <v>0</v>
      </c>
      <c r="H172" s="23">
        <v>0</v>
      </c>
      <c r="I172" s="23">
        <v>0</v>
      </c>
      <c r="J172" s="23">
        <v>0</v>
      </c>
      <c r="K172" s="23">
        <v>0</v>
      </c>
    </row>
    <row r="173" spans="1:11" ht="13.4" customHeight="1">
      <c r="A173" t="s">
        <v>109</v>
      </c>
      <c r="B173" t="s">
        <v>314</v>
      </c>
      <c r="C173" s="23">
        <v>4.0000000000000002E-4</v>
      </c>
      <c r="D173" s="23">
        <v>5.0000000000000001E-4</v>
      </c>
      <c r="E173" s="23">
        <v>5.0000000000000001E-4</v>
      </c>
      <c r="F173" s="23">
        <v>4.0000000000000002E-4</v>
      </c>
      <c r="G173" s="23">
        <v>5.0000000000000001E-4</v>
      </c>
      <c r="H173" s="23">
        <v>2.9999999999999997E-4</v>
      </c>
      <c r="I173" s="23">
        <v>5.0000000000000001E-4</v>
      </c>
      <c r="J173" s="23">
        <v>4.0000000000000002E-4</v>
      </c>
      <c r="K173" s="23">
        <v>4.0000000000000002E-4</v>
      </c>
    </row>
    <row r="174" spans="1:11" ht="13.4" customHeight="1">
      <c r="A174" t="s">
        <v>110</v>
      </c>
      <c r="B174" t="s">
        <v>313</v>
      </c>
      <c r="C174" s="23">
        <v>0</v>
      </c>
      <c r="D174" s="23">
        <v>0</v>
      </c>
      <c r="E174" s="23">
        <v>0</v>
      </c>
      <c r="F174" s="23">
        <v>0</v>
      </c>
      <c r="G174" s="23">
        <v>0</v>
      </c>
      <c r="H174" s="23">
        <v>0</v>
      </c>
      <c r="I174" s="23">
        <v>0</v>
      </c>
      <c r="J174" s="23">
        <v>0</v>
      </c>
      <c r="K174" s="23">
        <v>0</v>
      </c>
    </row>
    <row r="175" spans="1:11" ht="13.4" customHeight="1">
      <c r="A175" t="s">
        <v>111</v>
      </c>
      <c r="B175" t="s">
        <v>313</v>
      </c>
      <c r="C175" s="23">
        <v>0</v>
      </c>
      <c r="D175" s="23">
        <v>0</v>
      </c>
      <c r="E175" s="23">
        <v>0</v>
      </c>
      <c r="F175" s="23">
        <v>0</v>
      </c>
      <c r="G175" s="23">
        <v>0</v>
      </c>
      <c r="H175" s="23">
        <v>0</v>
      </c>
      <c r="I175" s="23">
        <v>0</v>
      </c>
      <c r="J175" s="23">
        <v>0</v>
      </c>
      <c r="K175" s="23">
        <v>0</v>
      </c>
    </row>
    <row r="176" spans="1:11" ht="13.4" customHeight="1">
      <c r="A176" t="s">
        <v>112</v>
      </c>
      <c r="B176" t="s">
        <v>312</v>
      </c>
      <c r="C176" s="23">
        <v>0</v>
      </c>
      <c r="D176" s="23">
        <v>0</v>
      </c>
      <c r="E176" s="23">
        <v>0</v>
      </c>
      <c r="F176" s="23">
        <v>0</v>
      </c>
      <c r="G176" s="23">
        <v>0</v>
      </c>
      <c r="H176" s="23">
        <v>0</v>
      </c>
      <c r="I176" s="23">
        <v>0</v>
      </c>
      <c r="J176" s="23">
        <v>0</v>
      </c>
      <c r="K176" s="23">
        <v>0</v>
      </c>
    </row>
    <row r="177" spans="1:11" ht="13.4" customHeight="1">
      <c r="A177" t="s">
        <v>113</v>
      </c>
      <c r="B177" t="s">
        <v>312</v>
      </c>
      <c r="C177" s="23">
        <v>0</v>
      </c>
      <c r="D177" s="23">
        <v>0</v>
      </c>
      <c r="E177" s="23">
        <v>0</v>
      </c>
      <c r="F177" s="23">
        <v>0</v>
      </c>
      <c r="G177" s="23">
        <v>0</v>
      </c>
      <c r="H177" s="23">
        <v>0</v>
      </c>
      <c r="I177" s="23">
        <v>0</v>
      </c>
      <c r="J177" s="23">
        <v>0</v>
      </c>
      <c r="K177" s="23">
        <v>0</v>
      </c>
    </row>
    <row r="178" spans="1:11" ht="13.4" customHeight="1">
      <c r="A178" t="s">
        <v>114</v>
      </c>
      <c r="B178" t="s">
        <v>312</v>
      </c>
      <c r="C178" s="23">
        <v>0</v>
      </c>
      <c r="D178" s="23">
        <v>0</v>
      </c>
      <c r="E178" s="23">
        <v>0</v>
      </c>
      <c r="F178" s="23">
        <v>0</v>
      </c>
      <c r="G178" s="23">
        <v>0</v>
      </c>
      <c r="H178" s="23">
        <v>0</v>
      </c>
      <c r="I178" s="23">
        <v>0</v>
      </c>
      <c r="J178" s="23">
        <v>0</v>
      </c>
      <c r="K178" s="23">
        <v>0</v>
      </c>
    </row>
    <row r="179" spans="1:11" ht="13.4" customHeight="1">
      <c r="A179" t="s">
        <v>115</v>
      </c>
      <c r="B179" t="s">
        <v>312</v>
      </c>
      <c r="C179" s="23">
        <v>0</v>
      </c>
      <c r="D179" s="23">
        <v>0</v>
      </c>
      <c r="E179" s="23">
        <v>0</v>
      </c>
      <c r="F179" s="23">
        <v>0</v>
      </c>
      <c r="G179" s="23">
        <v>0</v>
      </c>
      <c r="H179" s="23">
        <v>0</v>
      </c>
      <c r="I179" s="23">
        <v>0</v>
      </c>
      <c r="J179" s="23">
        <v>0</v>
      </c>
      <c r="K179" s="23">
        <v>0</v>
      </c>
    </row>
    <row r="180" spans="1:11" ht="13.4" customHeight="1">
      <c r="A180" t="s">
        <v>116</v>
      </c>
      <c r="B180" t="s">
        <v>312</v>
      </c>
      <c r="C180" s="23">
        <v>0</v>
      </c>
      <c r="D180" s="23">
        <v>0</v>
      </c>
      <c r="E180" s="23">
        <v>0</v>
      </c>
      <c r="F180" s="23">
        <v>0</v>
      </c>
      <c r="G180" s="23">
        <v>0</v>
      </c>
      <c r="H180" s="23">
        <v>0</v>
      </c>
      <c r="I180" s="23">
        <v>0</v>
      </c>
      <c r="J180" s="23">
        <v>0</v>
      </c>
      <c r="K180" s="23">
        <v>0</v>
      </c>
    </row>
    <row r="181" spans="1:11" ht="13.4" customHeight="1">
      <c r="A181" t="s">
        <v>117</v>
      </c>
      <c r="B181" t="s">
        <v>312</v>
      </c>
      <c r="C181" s="23">
        <v>0</v>
      </c>
      <c r="D181" s="23">
        <v>0</v>
      </c>
      <c r="E181" s="23">
        <v>0</v>
      </c>
      <c r="F181" s="23">
        <v>0</v>
      </c>
      <c r="G181" s="23">
        <v>0</v>
      </c>
      <c r="H181" s="23">
        <v>0</v>
      </c>
      <c r="I181" s="23">
        <v>0</v>
      </c>
      <c r="J181" s="23">
        <v>0</v>
      </c>
      <c r="K181" s="23">
        <v>0</v>
      </c>
    </row>
    <row r="182" spans="1:11" ht="13.4" customHeight="1">
      <c r="A182" t="s">
        <v>118</v>
      </c>
      <c r="B182" t="s">
        <v>311</v>
      </c>
      <c r="C182" s="23">
        <v>0</v>
      </c>
      <c r="D182" s="23">
        <v>0</v>
      </c>
      <c r="E182" s="23">
        <v>0</v>
      </c>
      <c r="F182" s="23">
        <v>0</v>
      </c>
      <c r="G182" s="23">
        <v>0</v>
      </c>
      <c r="H182" s="23">
        <v>0</v>
      </c>
      <c r="I182" s="23">
        <v>0</v>
      </c>
      <c r="J182" s="23">
        <v>0</v>
      </c>
      <c r="K182" s="23">
        <v>0</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0</v>
      </c>
      <c r="D184" s="23">
        <v>0</v>
      </c>
      <c r="E184" s="23">
        <v>0</v>
      </c>
      <c r="F184" s="23">
        <v>0</v>
      </c>
      <c r="G184" s="23">
        <v>0</v>
      </c>
      <c r="H184" s="23">
        <v>0</v>
      </c>
      <c r="I184" s="23">
        <v>0</v>
      </c>
      <c r="J184" s="23">
        <v>0</v>
      </c>
      <c r="K184" s="23">
        <v>0</v>
      </c>
    </row>
    <row r="185" spans="1:11" ht="13.4" customHeight="1">
      <c r="A185" t="s">
        <v>121</v>
      </c>
      <c r="B185" t="s">
        <v>311</v>
      </c>
      <c r="C185" s="23">
        <v>0</v>
      </c>
      <c r="D185" s="23">
        <v>0</v>
      </c>
      <c r="E185" s="23">
        <v>0</v>
      </c>
      <c r="F185" s="23">
        <v>0</v>
      </c>
      <c r="G185" s="23">
        <v>0</v>
      </c>
      <c r="H185" s="23">
        <v>0</v>
      </c>
      <c r="I185" s="23">
        <v>0</v>
      </c>
      <c r="J185" s="23">
        <v>0</v>
      </c>
      <c r="K185" s="23">
        <v>0</v>
      </c>
    </row>
    <row r="186" spans="1:11" ht="13.4" customHeight="1">
      <c r="A186" t="s">
        <v>122</v>
      </c>
      <c r="B186" t="s">
        <v>311</v>
      </c>
      <c r="C186" s="23">
        <v>0</v>
      </c>
      <c r="D186" s="23">
        <v>0</v>
      </c>
      <c r="E186" s="23">
        <v>0</v>
      </c>
      <c r="F186" s="23">
        <v>0</v>
      </c>
      <c r="G186" s="23">
        <v>0</v>
      </c>
      <c r="H186" s="23">
        <v>0</v>
      </c>
      <c r="I186" s="23">
        <v>0</v>
      </c>
      <c r="J186" s="23">
        <v>0</v>
      </c>
      <c r="K186" s="23">
        <v>0</v>
      </c>
    </row>
    <row r="187" spans="1:11" ht="13.4" customHeight="1">
      <c r="A187" t="s">
        <v>123</v>
      </c>
      <c r="B187" t="s">
        <v>311</v>
      </c>
      <c r="C187" s="23">
        <v>0</v>
      </c>
      <c r="D187" s="23">
        <v>0</v>
      </c>
      <c r="E187" s="23">
        <v>0</v>
      </c>
      <c r="F187" s="23">
        <v>0</v>
      </c>
      <c r="G187" s="23">
        <v>0</v>
      </c>
      <c r="H187" s="23">
        <v>0</v>
      </c>
      <c r="I187" s="23">
        <v>0</v>
      </c>
      <c r="J187" s="23">
        <v>0</v>
      </c>
      <c r="K187" s="23">
        <v>0</v>
      </c>
    </row>
    <row r="188" spans="1:11" ht="13.4" customHeight="1">
      <c r="A188" t="s">
        <v>124</v>
      </c>
      <c r="B188" t="s">
        <v>310</v>
      </c>
      <c r="C188" s="23">
        <v>0</v>
      </c>
      <c r="D188" s="23">
        <v>0</v>
      </c>
      <c r="E188" s="23">
        <v>0</v>
      </c>
      <c r="F188" s="23">
        <v>0</v>
      </c>
      <c r="G188" s="23">
        <v>0</v>
      </c>
      <c r="H188" s="23">
        <v>0</v>
      </c>
      <c r="I188" s="23">
        <v>0</v>
      </c>
      <c r="J188" s="23">
        <v>0</v>
      </c>
      <c r="K188" s="23">
        <v>0</v>
      </c>
    </row>
    <row r="189" spans="1:11" ht="13.4" customHeight="1">
      <c r="A189" t="s">
        <v>125</v>
      </c>
      <c r="B189" t="s">
        <v>310</v>
      </c>
      <c r="C189" s="23">
        <v>0</v>
      </c>
      <c r="D189" s="23">
        <v>0</v>
      </c>
      <c r="E189" s="23">
        <v>0</v>
      </c>
      <c r="F189" s="23">
        <v>0</v>
      </c>
      <c r="G189" s="23">
        <v>0</v>
      </c>
      <c r="H189" s="23">
        <v>0</v>
      </c>
      <c r="I189" s="23">
        <v>0</v>
      </c>
      <c r="J189" s="23">
        <v>0</v>
      </c>
      <c r="K189" s="23">
        <v>0</v>
      </c>
    </row>
    <row r="190" spans="1:11" ht="13.4" customHeight="1">
      <c r="A190" t="s">
        <v>126</v>
      </c>
      <c r="B190" t="s">
        <v>310</v>
      </c>
      <c r="C190" s="23">
        <v>0</v>
      </c>
      <c r="D190" s="23">
        <v>0</v>
      </c>
      <c r="E190" s="23">
        <v>0</v>
      </c>
      <c r="F190" s="23">
        <v>0</v>
      </c>
      <c r="G190" s="23">
        <v>0</v>
      </c>
      <c r="H190" s="23">
        <v>0</v>
      </c>
      <c r="I190" s="23">
        <v>0</v>
      </c>
      <c r="J190" s="23">
        <v>0</v>
      </c>
      <c r="K190" s="23">
        <v>0</v>
      </c>
    </row>
    <row r="191" spans="1:11" ht="13.4" customHeight="1">
      <c r="A191" t="s">
        <v>127</v>
      </c>
      <c r="B191" t="s">
        <v>309</v>
      </c>
      <c r="C191" s="23">
        <v>0</v>
      </c>
      <c r="D191" s="23">
        <v>0</v>
      </c>
      <c r="E191" s="23">
        <v>0</v>
      </c>
      <c r="F191" s="23">
        <v>0</v>
      </c>
      <c r="G191" s="23">
        <v>0</v>
      </c>
      <c r="H191" s="23">
        <v>0</v>
      </c>
      <c r="I191" s="23">
        <v>0</v>
      </c>
      <c r="J191" s="23">
        <v>0</v>
      </c>
      <c r="K191" s="23">
        <v>0</v>
      </c>
    </row>
    <row r="192" spans="1:11" ht="13.4" customHeight="1">
      <c r="A192" t="s">
        <v>128</v>
      </c>
      <c r="B192" t="s">
        <v>309</v>
      </c>
      <c r="C192" s="23">
        <v>0</v>
      </c>
      <c r="D192" s="23">
        <v>0</v>
      </c>
      <c r="E192" s="23">
        <v>0</v>
      </c>
      <c r="F192" s="23">
        <v>0</v>
      </c>
      <c r="G192" s="23">
        <v>0</v>
      </c>
      <c r="H192" s="23">
        <v>0</v>
      </c>
      <c r="I192" s="23">
        <v>0</v>
      </c>
      <c r="J192" s="23">
        <v>0</v>
      </c>
      <c r="K192" s="23">
        <v>0</v>
      </c>
    </row>
    <row r="193" spans="1:11" ht="13.4" customHeight="1">
      <c r="A193" t="s">
        <v>129</v>
      </c>
      <c r="B193" t="s">
        <v>309</v>
      </c>
      <c r="C193" s="23">
        <v>0</v>
      </c>
      <c r="D193" s="23">
        <v>1E-4</v>
      </c>
      <c r="E193" s="23">
        <v>0</v>
      </c>
      <c r="F193" s="23">
        <v>0</v>
      </c>
      <c r="G193" s="23">
        <v>0</v>
      </c>
      <c r="H193" s="23">
        <v>0</v>
      </c>
      <c r="I193" s="23">
        <v>0</v>
      </c>
      <c r="J193" s="23">
        <v>0</v>
      </c>
      <c r="K193" s="23">
        <v>0</v>
      </c>
    </row>
    <row r="194" spans="1:11" ht="13.4" customHeight="1">
      <c r="A194" t="s">
        <v>130</v>
      </c>
      <c r="B194" t="s">
        <v>308</v>
      </c>
      <c r="C194" s="23">
        <v>0</v>
      </c>
      <c r="D194" s="23">
        <v>0</v>
      </c>
      <c r="E194" s="23">
        <v>0</v>
      </c>
      <c r="F194" s="23">
        <v>0</v>
      </c>
      <c r="G194" s="23">
        <v>0</v>
      </c>
      <c r="H194" s="23">
        <v>0</v>
      </c>
      <c r="I194" s="23">
        <v>0</v>
      </c>
      <c r="J194" s="23">
        <v>0</v>
      </c>
      <c r="K194" s="23">
        <v>0</v>
      </c>
    </row>
    <row r="195" spans="1:11" ht="13.4" customHeight="1">
      <c r="A195" t="s">
        <v>131</v>
      </c>
      <c r="B195" t="s">
        <v>308</v>
      </c>
      <c r="C195" s="23">
        <v>0</v>
      </c>
      <c r="D195" s="23">
        <v>0</v>
      </c>
      <c r="E195" s="23">
        <v>0</v>
      </c>
      <c r="F195" s="23">
        <v>0</v>
      </c>
      <c r="G195" s="23">
        <v>0</v>
      </c>
      <c r="H195" s="23">
        <v>0</v>
      </c>
      <c r="I195" s="23">
        <v>0</v>
      </c>
      <c r="J195" s="23">
        <v>0</v>
      </c>
      <c r="K195" s="23">
        <v>0</v>
      </c>
    </row>
    <row r="196" spans="1:11" ht="13.4" customHeight="1">
      <c r="A196" t="s">
        <v>132</v>
      </c>
      <c r="B196" t="s">
        <v>307</v>
      </c>
      <c r="C196" s="23">
        <v>0</v>
      </c>
      <c r="D196" s="23">
        <v>0</v>
      </c>
      <c r="E196" s="23">
        <v>0</v>
      </c>
      <c r="F196" s="23">
        <v>0</v>
      </c>
      <c r="G196" s="23">
        <v>0</v>
      </c>
      <c r="H196" s="23">
        <v>0</v>
      </c>
      <c r="I196" s="23">
        <v>0</v>
      </c>
      <c r="J196" s="23">
        <v>0</v>
      </c>
      <c r="K196" s="23">
        <v>0</v>
      </c>
    </row>
    <row r="197" spans="1:11" ht="13.4" customHeight="1">
      <c r="A197" t="s">
        <v>133</v>
      </c>
      <c r="B197" t="s">
        <v>307</v>
      </c>
      <c r="C197" s="23">
        <v>0</v>
      </c>
      <c r="D197" s="23">
        <v>0</v>
      </c>
      <c r="E197" s="23">
        <v>0</v>
      </c>
      <c r="F197" s="23">
        <v>0</v>
      </c>
      <c r="G197" s="23">
        <v>0</v>
      </c>
      <c r="H197" s="23">
        <v>0</v>
      </c>
      <c r="I197" s="23">
        <v>0</v>
      </c>
      <c r="J197" s="23">
        <v>0</v>
      </c>
      <c r="K197" s="23">
        <v>0</v>
      </c>
    </row>
    <row r="198" spans="1:11" ht="13.4" customHeight="1">
      <c r="A198" t="s">
        <v>134</v>
      </c>
      <c r="B198" t="s">
        <v>306</v>
      </c>
      <c r="C198" s="23">
        <v>0</v>
      </c>
      <c r="D198" s="23">
        <v>0</v>
      </c>
      <c r="E198" s="23">
        <v>0</v>
      </c>
      <c r="F198" s="23">
        <v>0</v>
      </c>
      <c r="G198" s="23">
        <v>0</v>
      </c>
      <c r="H198" s="23">
        <v>0</v>
      </c>
      <c r="I198" s="23">
        <v>0</v>
      </c>
      <c r="J198" s="23">
        <v>0</v>
      </c>
      <c r="K198" s="23">
        <v>0</v>
      </c>
    </row>
    <row r="199" spans="1:11" ht="13.4" customHeight="1">
      <c r="A199" t="s">
        <v>135</v>
      </c>
      <c r="B199" t="s">
        <v>306</v>
      </c>
      <c r="C199" s="23">
        <v>0</v>
      </c>
      <c r="D199" s="23">
        <v>0</v>
      </c>
      <c r="E199" s="23">
        <v>0</v>
      </c>
      <c r="F199" s="23">
        <v>0</v>
      </c>
      <c r="G199" s="23">
        <v>0</v>
      </c>
      <c r="H199" s="23">
        <v>0</v>
      </c>
      <c r="I199" s="23">
        <v>0</v>
      </c>
      <c r="J199" s="23">
        <v>0</v>
      </c>
      <c r="K199" s="23">
        <v>0</v>
      </c>
    </row>
    <row r="200" spans="1:11" ht="13.4" customHeight="1">
      <c r="A200" t="s">
        <v>136</v>
      </c>
      <c r="B200" t="s">
        <v>306</v>
      </c>
      <c r="C200" s="23">
        <v>0</v>
      </c>
      <c r="D200" s="23">
        <v>0</v>
      </c>
      <c r="E200" s="23">
        <v>0</v>
      </c>
      <c r="F200" s="23">
        <v>0</v>
      </c>
      <c r="G200" s="23">
        <v>0</v>
      </c>
      <c r="H200" s="23">
        <v>0</v>
      </c>
      <c r="I200" s="23">
        <v>0</v>
      </c>
      <c r="J200" s="23">
        <v>0</v>
      </c>
      <c r="K200" s="23">
        <v>0</v>
      </c>
    </row>
    <row r="201" spans="1:11" ht="13.4" customHeight="1">
      <c r="A201" t="s">
        <v>137</v>
      </c>
      <c r="B201" t="s">
        <v>305</v>
      </c>
      <c r="C201" s="23">
        <v>0</v>
      </c>
      <c r="D201" s="23">
        <v>0</v>
      </c>
      <c r="E201" s="23">
        <v>0</v>
      </c>
      <c r="F201" s="23">
        <v>0</v>
      </c>
      <c r="G201" s="23">
        <v>0</v>
      </c>
      <c r="H201" s="23">
        <v>0</v>
      </c>
      <c r="I201" s="23">
        <v>0</v>
      </c>
      <c r="J201" s="23">
        <v>0</v>
      </c>
      <c r="K201" s="23">
        <v>0</v>
      </c>
    </row>
    <row r="202" spans="1:11" ht="13.4" customHeight="1">
      <c r="A202" t="s">
        <v>138</v>
      </c>
      <c r="B202" t="s">
        <v>305</v>
      </c>
      <c r="C202" s="23">
        <v>0</v>
      </c>
      <c r="D202" s="23">
        <v>0</v>
      </c>
      <c r="E202" s="23">
        <v>0</v>
      </c>
      <c r="F202" s="23">
        <v>0</v>
      </c>
      <c r="G202" s="23">
        <v>0</v>
      </c>
      <c r="H202" s="23">
        <v>0</v>
      </c>
      <c r="I202" s="23">
        <v>0</v>
      </c>
      <c r="J202" s="23">
        <v>0</v>
      </c>
      <c r="K202" s="23">
        <v>0</v>
      </c>
    </row>
    <row r="203" spans="1:11" ht="13.4" customHeight="1">
      <c r="A203" t="s">
        <v>139</v>
      </c>
      <c r="B203" t="s">
        <v>304</v>
      </c>
      <c r="C203" s="23">
        <v>0</v>
      </c>
      <c r="D203" s="23">
        <v>0</v>
      </c>
      <c r="E203" s="23">
        <v>0</v>
      </c>
      <c r="F203" s="23">
        <v>0</v>
      </c>
      <c r="G203" s="23">
        <v>0</v>
      </c>
      <c r="H203" s="23">
        <v>0</v>
      </c>
      <c r="I203" s="23">
        <v>0</v>
      </c>
      <c r="J203" s="23">
        <v>0</v>
      </c>
      <c r="K203" s="23">
        <v>0</v>
      </c>
    </row>
    <row r="204" spans="1:11" ht="13.4" customHeight="1">
      <c r="A204" t="s">
        <v>140</v>
      </c>
      <c r="B204" t="s">
        <v>304</v>
      </c>
      <c r="C204" s="23">
        <v>0</v>
      </c>
      <c r="D204" s="23">
        <v>0</v>
      </c>
      <c r="E204" s="23">
        <v>0</v>
      </c>
      <c r="F204" s="23">
        <v>0</v>
      </c>
      <c r="G204" s="23">
        <v>0</v>
      </c>
      <c r="H204" s="23">
        <v>0</v>
      </c>
      <c r="I204" s="23">
        <v>0</v>
      </c>
      <c r="J204" s="23">
        <v>0</v>
      </c>
      <c r="K204" s="23">
        <v>0</v>
      </c>
    </row>
    <row r="205" spans="1:11" ht="13.4" customHeight="1">
      <c r="A205" t="s">
        <v>141</v>
      </c>
      <c r="B205" t="s">
        <v>304</v>
      </c>
      <c r="C205" s="23">
        <v>0</v>
      </c>
      <c r="D205" s="23">
        <v>0</v>
      </c>
      <c r="E205" s="23">
        <v>0</v>
      </c>
      <c r="F205" s="23">
        <v>0</v>
      </c>
      <c r="G205" s="23">
        <v>0</v>
      </c>
      <c r="H205" s="23">
        <v>0</v>
      </c>
      <c r="I205" s="23">
        <v>0</v>
      </c>
      <c r="J205" s="23">
        <v>0</v>
      </c>
      <c r="K205" s="23">
        <v>0</v>
      </c>
    </row>
    <row r="206" spans="1:11" ht="13.4" customHeight="1">
      <c r="A206" t="s">
        <v>142</v>
      </c>
      <c r="B206" t="s">
        <v>303</v>
      </c>
      <c r="C206" s="23">
        <v>0</v>
      </c>
      <c r="D206" s="23">
        <v>0</v>
      </c>
      <c r="E206" s="23">
        <v>0</v>
      </c>
      <c r="F206" s="23">
        <v>0</v>
      </c>
      <c r="G206" s="23">
        <v>0</v>
      </c>
      <c r="H206" s="23">
        <v>0</v>
      </c>
      <c r="I206" s="23">
        <v>0</v>
      </c>
      <c r="J206" s="23">
        <v>0</v>
      </c>
      <c r="K206" s="23">
        <v>0</v>
      </c>
    </row>
    <row r="207" spans="1:11" ht="13.4" customHeight="1">
      <c r="A207" t="s">
        <v>143</v>
      </c>
      <c r="B207" t="s">
        <v>303</v>
      </c>
      <c r="C207" s="23">
        <v>0</v>
      </c>
      <c r="D207" s="23">
        <v>0</v>
      </c>
      <c r="E207" s="23">
        <v>0</v>
      </c>
      <c r="F207" s="23">
        <v>0</v>
      </c>
      <c r="G207" s="23">
        <v>0</v>
      </c>
      <c r="H207" s="23">
        <v>0</v>
      </c>
      <c r="I207" s="23">
        <v>0</v>
      </c>
      <c r="J207" s="23">
        <v>0</v>
      </c>
      <c r="K207" s="23">
        <v>0</v>
      </c>
    </row>
    <row r="208" spans="1:11" ht="13.4" customHeight="1">
      <c r="A208" t="s">
        <v>144</v>
      </c>
      <c r="B208" t="s">
        <v>303</v>
      </c>
      <c r="C208" s="23">
        <v>0</v>
      </c>
      <c r="D208" s="23">
        <v>0</v>
      </c>
      <c r="E208" s="23">
        <v>0</v>
      </c>
      <c r="F208" s="23">
        <v>0</v>
      </c>
      <c r="G208" s="23">
        <v>0</v>
      </c>
      <c r="H208" s="23">
        <v>0</v>
      </c>
      <c r="I208" s="23">
        <v>0</v>
      </c>
      <c r="J208" s="23">
        <v>0</v>
      </c>
      <c r="K208" s="23">
        <v>0</v>
      </c>
    </row>
    <row r="209" spans="1:11" ht="13.4" customHeight="1">
      <c r="A209" t="s">
        <v>145</v>
      </c>
      <c r="B209" t="s">
        <v>302</v>
      </c>
      <c r="C209" s="23">
        <v>0</v>
      </c>
      <c r="D209" s="23">
        <v>0</v>
      </c>
      <c r="E209" s="23">
        <v>0</v>
      </c>
      <c r="F209" s="23">
        <v>0</v>
      </c>
      <c r="G209" s="23">
        <v>0</v>
      </c>
      <c r="H209" s="23">
        <v>0</v>
      </c>
      <c r="I209" s="23">
        <v>0</v>
      </c>
      <c r="J209" s="23">
        <v>0</v>
      </c>
      <c r="K209" s="23">
        <v>0</v>
      </c>
    </row>
    <row r="210" spans="1:11" ht="13.4" customHeight="1">
      <c r="A210" t="s">
        <v>146</v>
      </c>
      <c r="B210" t="s">
        <v>302</v>
      </c>
      <c r="C210" s="23">
        <v>0</v>
      </c>
      <c r="D210" s="23">
        <v>0</v>
      </c>
      <c r="E210" s="23">
        <v>0</v>
      </c>
      <c r="F210" s="23">
        <v>0</v>
      </c>
      <c r="G210" s="23">
        <v>0</v>
      </c>
      <c r="H210" s="23">
        <v>0</v>
      </c>
      <c r="I210" s="23">
        <v>0</v>
      </c>
      <c r="J210" s="23">
        <v>0</v>
      </c>
      <c r="K210" s="23">
        <v>0</v>
      </c>
    </row>
    <row r="211" spans="1:11" ht="13.4" customHeight="1">
      <c r="A211" t="s">
        <v>147</v>
      </c>
      <c r="B211" t="s">
        <v>302</v>
      </c>
      <c r="C211" s="23">
        <v>0</v>
      </c>
      <c r="D211" s="23">
        <v>0</v>
      </c>
      <c r="E211" s="23">
        <v>0</v>
      </c>
      <c r="F211" s="23">
        <v>0</v>
      </c>
      <c r="G211" s="23">
        <v>0</v>
      </c>
      <c r="H211" s="23">
        <v>0</v>
      </c>
      <c r="I211" s="23">
        <v>0</v>
      </c>
      <c r="J211" s="23">
        <v>0</v>
      </c>
      <c r="K211" s="23">
        <v>0</v>
      </c>
    </row>
    <row r="212" spans="1:11" ht="13.4" customHeight="1">
      <c r="A212" t="s">
        <v>148</v>
      </c>
      <c r="B212" t="s">
        <v>302</v>
      </c>
      <c r="C212" s="23">
        <v>0</v>
      </c>
      <c r="D212" s="23">
        <v>0</v>
      </c>
      <c r="E212" s="23">
        <v>0</v>
      </c>
      <c r="F212" s="23">
        <v>0</v>
      </c>
      <c r="G212" s="23">
        <v>0</v>
      </c>
      <c r="H212" s="23">
        <v>0</v>
      </c>
      <c r="I212" s="23">
        <v>0</v>
      </c>
      <c r="J212" s="23">
        <v>0</v>
      </c>
      <c r="K212" s="23">
        <v>0</v>
      </c>
    </row>
    <row r="213" spans="1:11" ht="13.4" customHeight="1">
      <c r="A213" s="1" t="s">
        <v>301</v>
      </c>
      <c r="B213" s="1"/>
      <c r="C213" s="22">
        <v>6.9999999999999999E-4</v>
      </c>
      <c r="D213" s="22">
        <v>8.0000000000000004E-4</v>
      </c>
      <c r="E213" s="22">
        <v>8.9999999999999998E-4</v>
      </c>
      <c r="F213" s="22">
        <v>6.9999999999999999E-4</v>
      </c>
      <c r="G213" s="22">
        <v>8.9999999999999998E-4</v>
      </c>
      <c r="H213" s="22">
        <v>4.0000000000000002E-4</v>
      </c>
      <c r="I213" s="22">
        <v>8.9999999999999998E-4</v>
      </c>
      <c r="J213" s="22">
        <v>5.0000000000000001E-4</v>
      </c>
      <c r="K213" s="22">
        <v>5.9999999999999995E-4</v>
      </c>
    </row>
    <row r="214" spans="1:11" ht="13.4" customHeight="1">
      <c r="A214" t="s">
        <v>300</v>
      </c>
      <c r="C214" s="23">
        <v>1E-4</v>
      </c>
      <c r="D214" s="23">
        <v>2.0000000000000001E-4</v>
      </c>
      <c r="E214" s="23">
        <v>2.0000000000000001E-4</v>
      </c>
      <c r="F214" s="23">
        <v>2.0000000000000001E-4</v>
      </c>
      <c r="G214" s="23">
        <v>2.0000000000000001E-4</v>
      </c>
      <c r="H214" s="23">
        <v>1E-4</v>
      </c>
      <c r="I214" s="23">
        <v>2.0000000000000001E-4</v>
      </c>
      <c r="J214" s="23">
        <v>1E-4</v>
      </c>
      <c r="K214" s="23">
        <v>1E-4</v>
      </c>
    </row>
    <row r="215" spans="1:11" ht="13.4" customHeight="1">
      <c r="A215" s="1" t="s">
        <v>299</v>
      </c>
      <c r="B215" s="1"/>
      <c r="C215" s="22">
        <v>8.9999999999999998E-4</v>
      </c>
      <c r="D215" s="22">
        <v>1E-3</v>
      </c>
      <c r="E215" s="22">
        <v>1E-3</v>
      </c>
      <c r="F215" s="22">
        <v>8.0000000000000004E-4</v>
      </c>
      <c r="G215" s="22">
        <v>1E-3</v>
      </c>
      <c r="H215" s="22">
        <v>5.0000000000000001E-4</v>
      </c>
      <c r="I215" s="22">
        <v>1E-3</v>
      </c>
      <c r="J215" s="22">
        <v>5.9999999999999995E-4</v>
      </c>
      <c r="K215" s="22">
        <v>6.9999999999999999E-4</v>
      </c>
    </row>
  </sheetData>
  <pageMargins left="0.7" right="0.7" top="0.75" bottom="0.75" header="0.3" footer="0.3"/>
  <pageSetup paperSize="9" orientation="portrait" r:id="rId1"/>
  <headerFooter>
    <oddHeader>&amp;C&amp;"Calibri"&amp;12&amp;KFF0000  OFFICIAL // Sensitive&amp;1#_x000D_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E6BB-921D-4012-BFFD-F9FCDC7C05C9}">
  <sheetPr codeName="Sheet40">
    <tabColor rgb="FF66BCDB"/>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4" ht="21">
      <c r="A1" s="5" t="s">
        <v>484</v>
      </c>
      <c r="B1" s="5"/>
    </row>
    <row r="3" spans="1:4" ht="13.4" customHeight="1">
      <c r="A3" t="s">
        <v>366</v>
      </c>
      <c r="C3" t="s">
        <v>485</v>
      </c>
    </row>
    <row r="4" spans="1:4" ht="13.4" customHeight="1">
      <c r="A4" t="s">
        <v>364</v>
      </c>
      <c r="C4" t="s">
        <v>486</v>
      </c>
    </row>
    <row r="5" spans="1:4" ht="13.4" customHeight="1">
      <c r="A5" t="s">
        <v>362</v>
      </c>
      <c r="C5" t="s">
        <v>487</v>
      </c>
    </row>
    <row r="10" spans="1:4" ht="17.149999999999999" customHeight="1">
      <c r="A10" s="6" t="s">
        <v>360</v>
      </c>
      <c r="B10" s="6"/>
      <c r="C10" s="7"/>
    </row>
    <row r="11" spans="1:4" ht="13.4" customHeight="1">
      <c r="A11" t="s">
        <v>488</v>
      </c>
    </row>
    <row r="14" spans="1:4" ht="17.149999999999999" customHeight="1">
      <c r="A14" s="6" t="s">
        <v>358</v>
      </c>
      <c r="B14" s="6"/>
      <c r="C14" s="7"/>
    </row>
    <row r="15" spans="1:4" ht="13.4" customHeight="1">
      <c r="A15" t="s">
        <v>357</v>
      </c>
      <c r="C15" s="23">
        <v>1.2999999999999999E-3</v>
      </c>
      <c r="D15" s="30"/>
    </row>
    <row r="16" spans="1:4" ht="13.4" customHeight="1">
      <c r="A16" t="s">
        <v>356</v>
      </c>
      <c r="C16" s="23">
        <v>3.0000000000000001E-3</v>
      </c>
      <c r="D16" s="30"/>
    </row>
    <row r="17" spans="1:4" ht="13.4" customHeight="1">
      <c r="A17" t="s">
        <v>355</v>
      </c>
      <c r="C17" s="23">
        <v>1.8E-3</v>
      </c>
      <c r="D17" s="30"/>
    </row>
    <row r="18" spans="1:4" ht="13.4" customHeight="1">
      <c r="A18" t="s">
        <v>354</v>
      </c>
      <c r="C18" s="23">
        <v>-1.04E-2</v>
      </c>
      <c r="D18" s="30"/>
    </row>
    <row r="19" spans="1:4" ht="13.4" customHeight="1">
      <c r="A19" t="s">
        <v>353</v>
      </c>
      <c r="C19" s="23">
        <v>6.4000000000000003E-3</v>
      </c>
      <c r="D19" s="30"/>
    </row>
    <row r="20" spans="1:4" ht="13.4" customHeight="1">
      <c r="A20" t="s">
        <v>352</v>
      </c>
      <c r="C20" s="23">
        <v>1.5E-3</v>
      </c>
      <c r="D20" s="30"/>
    </row>
    <row r="21" spans="1:4" ht="13.4" customHeight="1">
      <c r="A21" t="s">
        <v>351</v>
      </c>
      <c r="C21" s="23">
        <v>-8.0000000000000004E-4</v>
      </c>
      <c r="D21" s="30"/>
    </row>
    <row r="22" spans="1:4" ht="13.4" customHeight="1">
      <c r="A22" t="s">
        <v>350</v>
      </c>
      <c r="C22" s="23">
        <v>0</v>
      </c>
      <c r="D22" s="30"/>
    </row>
    <row r="23" spans="1:4" ht="13.4" customHeight="1">
      <c r="A23" t="s">
        <v>349</v>
      </c>
      <c r="C23" s="23">
        <v>0</v>
      </c>
    </row>
    <row r="24" spans="1:4" ht="13.4" customHeight="1">
      <c r="A24" t="s">
        <v>348</v>
      </c>
      <c r="C24" s="23">
        <v>2.5000000000000001E-3</v>
      </c>
    </row>
    <row r="25" spans="1:4" ht="13.4" customHeight="1">
      <c r="A25" t="s">
        <v>347</v>
      </c>
      <c r="C25" s="23">
        <v>0</v>
      </c>
    </row>
    <row r="26" spans="1:4" ht="13.4" customHeight="1">
      <c r="A26" t="s">
        <v>346</v>
      </c>
      <c r="C26" s="23">
        <v>-0.22900000000000001</v>
      </c>
      <c r="D26" s="30"/>
    </row>
    <row r="27" spans="1:4" ht="13.4" customHeight="1">
      <c r="A27" t="s">
        <v>345</v>
      </c>
      <c r="C27" s="23">
        <v>-1.1999999999999999E-3</v>
      </c>
      <c r="D27" s="30"/>
    </row>
    <row r="28" spans="1:4" ht="13.4" customHeight="1">
      <c r="A28" t="s">
        <v>344</v>
      </c>
      <c r="C28" s="23">
        <v>-1.2999999999999999E-3</v>
      </c>
      <c r="D28" s="30"/>
    </row>
    <row r="29" spans="1:4" ht="13.4" customHeight="1">
      <c r="A29" t="s">
        <v>343</v>
      </c>
      <c r="C29" s="23">
        <v>0</v>
      </c>
    </row>
    <row r="30" spans="1:4" ht="13.4" customHeight="1">
      <c r="A30" t="s">
        <v>342</v>
      </c>
      <c r="C30" s="23">
        <v>-1.2999999999999999E-3</v>
      </c>
      <c r="D30" s="30"/>
    </row>
    <row r="31" spans="1:4" ht="13.4" customHeight="1">
      <c r="A31" t="s">
        <v>341</v>
      </c>
      <c r="C31" s="23">
        <v>-1.1999999999999999E-3</v>
      </c>
      <c r="D31" s="30"/>
    </row>
    <row r="32" spans="1:4" ht="13.4" customHeight="1">
      <c r="A32" t="s">
        <v>340</v>
      </c>
      <c r="C32" s="23">
        <v>-1.1999999999999999E-3</v>
      </c>
      <c r="D32" s="30"/>
    </row>
    <row r="33" spans="1:13" ht="13.4" customHeight="1">
      <c r="A33" t="s">
        <v>339</v>
      </c>
      <c r="C33" s="23">
        <v>-1.1816</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-3.3380999999999998</v>
      </c>
      <c r="D39" s="2">
        <v>0</v>
      </c>
      <c r="E39" s="2">
        <v>0</v>
      </c>
      <c r="F39" s="2">
        <v>0</v>
      </c>
      <c r="G39" s="2">
        <v>0</v>
      </c>
      <c r="H39" s="2">
        <v>0</v>
      </c>
      <c r="I39" s="2">
        <v>0</v>
      </c>
      <c r="J39" s="2">
        <v>0</v>
      </c>
      <c r="K39" s="2">
        <v>0</v>
      </c>
      <c r="L39" s="2">
        <f>SUM(D39:K39)</f>
        <v>0</v>
      </c>
      <c r="M39" s="2">
        <f>C39+L39</f>
        <v>-3.3380999999999998</v>
      </c>
    </row>
    <row r="40" spans="1:13" ht="13.4" customHeight="1">
      <c r="A40" t="s">
        <v>13</v>
      </c>
      <c r="C40" s="2">
        <v>-2.4199999999999999E-2</v>
      </c>
      <c r="D40" s="2">
        <v>-5.5899999999999998E-2</v>
      </c>
      <c r="E40" s="2">
        <v>3.0000000000000001E-3</v>
      </c>
      <c r="F40" s="2">
        <v>-1.41E-2</v>
      </c>
      <c r="G40" s="2">
        <v>4.0000000000000001E-3</v>
      </c>
      <c r="H40" s="2">
        <v>-4.48E-2</v>
      </c>
      <c r="I40" s="2">
        <v>-2.0000000000000001E-4</v>
      </c>
      <c r="J40" s="2">
        <v>-3.0999999999999999E-3</v>
      </c>
      <c r="K40" s="2">
        <v>-1E-3</v>
      </c>
      <c r="L40" s="2">
        <f t="shared" ref="L40:L48" si="0">SUM(D40:K40)</f>
        <v>-0.11209999999999999</v>
      </c>
      <c r="M40" s="2">
        <f t="shared" ref="M40:M48" si="1">C40+L40</f>
        <v>-0.13629999999999998</v>
      </c>
    </row>
    <row r="41" spans="1:13" ht="13.4" customHeight="1">
      <c r="A41" s="29" t="s">
        <v>14</v>
      </c>
      <c r="B41" s="29"/>
      <c r="C41" s="2">
        <v>1.7535000000000001</v>
      </c>
      <c r="D41" s="2">
        <v>-1.1786000000000001</v>
      </c>
      <c r="E41" s="2">
        <v>-0.42780000000000001</v>
      </c>
      <c r="F41" s="2">
        <v>-9.7000000000000003E-3</v>
      </c>
      <c r="G41" s="2">
        <v>-9.4299999999999995E-2</v>
      </c>
      <c r="H41" s="2">
        <v>-0.2417</v>
      </c>
      <c r="I41" s="2">
        <v>-9.6100000000000005E-2</v>
      </c>
      <c r="J41" s="2">
        <v>-5.4800000000000001E-2</v>
      </c>
      <c r="K41" s="2">
        <v>3.2000000000000002E-3</v>
      </c>
      <c r="L41" s="2">
        <f t="shared" si="0"/>
        <v>-2.0998000000000001</v>
      </c>
      <c r="M41" s="2">
        <f t="shared" si="1"/>
        <v>-0.34630000000000005</v>
      </c>
    </row>
    <row r="42" spans="1:13" ht="13.4" customHeight="1">
      <c r="A42" t="s">
        <v>15</v>
      </c>
      <c r="C42" s="2">
        <v>0</v>
      </c>
      <c r="D42" s="2">
        <v>0.38100000000000001</v>
      </c>
      <c r="E42" s="2">
        <v>0.29909999999999998</v>
      </c>
      <c r="F42" s="2">
        <v>0.27029999999999998</v>
      </c>
      <c r="G42" s="2">
        <v>0.1163</v>
      </c>
      <c r="H42" s="2">
        <v>9.0999999999999998E-2</v>
      </c>
      <c r="I42" s="2">
        <v>5.1700000000000003E-2</v>
      </c>
      <c r="J42" s="2">
        <v>5.7599999999999998E-2</v>
      </c>
      <c r="K42" s="2">
        <v>2.4500000000000001E-2</v>
      </c>
      <c r="L42" s="2">
        <f t="shared" si="0"/>
        <v>1.2915000000000001</v>
      </c>
      <c r="M42" s="2">
        <f t="shared" si="1"/>
        <v>1.2915000000000001</v>
      </c>
    </row>
    <row r="43" spans="1:13" ht="13.4" customHeight="1">
      <c r="A43" t="s">
        <v>16</v>
      </c>
      <c r="C43" s="2">
        <v>0</v>
      </c>
      <c r="D43" s="2">
        <v>-0.26169999999999999</v>
      </c>
      <c r="E43" s="2">
        <v>-0.21260000000000001</v>
      </c>
      <c r="F43" s="2">
        <v>-0.15540000000000001</v>
      </c>
      <c r="G43" s="2">
        <v>-4.9700000000000001E-2</v>
      </c>
      <c r="H43" s="2">
        <v>-9.06E-2</v>
      </c>
      <c r="I43" s="2">
        <v>-1.84E-2</v>
      </c>
      <c r="J43" s="2">
        <v>-1.61E-2</v>
      </c>
      <c r="K43" s="2">
        <v>-1.61E-2</v>
      </c>
      <c r="L43" s="2">
        <f t="shared" si="0"/>
        <v>-0.8206</v>
      </c>
      <c r="M43" s="2">
        <f t="shared" si="1"/>
        <v>-0.8206</v>
      </c>
    </row>
    <row r="44" spans="1:13" ht="13.4" customHeight="1">
      <c r="A44" t="s">
        <v>17</v>
      </c>
      <c r="C44" s="2">
        <v>-24.888100000000001</v>
      </c>
      <c r="D44" s="2">
        <v>-27.4663</v>
      </c>
      <c r="E44" s="2">
        <v>-26.522600000000001</v>
      </c>
      <c r="F44" s="2">
        <v>-25.156600000000001</v>
      </c>
      <c r="G44" s="2">
        <v>-8.4959000000000007</v>
      </c>
      <c r="H44" s="2">
        <v>-10.6805</v>
      </c>
      <c r="I44" s="2">
        <v>-2.0594999999999999</v>
      </c>
      <c r="J44" s="2">
        <v>-1.3112999999999999</v>
      </c>
      <c r="K44" s="2">
        <v>-1.4573</v>
      </c>
      <c r="L44" s="2">
        <f t="shared" si="0"/>
        <v>-103.15</v>
      </c>
      <c r="M44" s="2">
        <f t="shared" si="1"/>
        <v>-128.03810000000001</v>
      </c>
    </row>
    <row r="45" spans="1:13" ht="13.4" customHeight="1">
      <c r="A45" t="s">
        <v>18</v>
      </c>
      <c r="C45" s="2">
        <v>-11.702400000000001</v>
      </c>
      <c r="D45" s="2">
        <v>-0.85770000000000002</v>
      </c>
      <c r="E45" s="2">
        <v>-1.5172000000000001</v>
      </c>
      <c r="F45" s="2">
        <v>-6.7961999999999998</v>
      </c>
      <c r="G45" s="2">
        <v>-4.1700000000000001E-2</v>
      </c>
      <c r="H45" s="2">
        <v>-0.44059999999999999</v>
      </c>
      <c r="I45" s="2">
        <v>-4.1700000000000001E-2</v>
      </c>
      <c r="J45" s="2">
        <v>-0.26850000000000002</v>
      </c>
      <c r="K45" s="2">
        <v>-0.35980000000000001</v>
      </c>
      <c r="L45" s="2">
        <f t="shared" si="0"/>
        <v>-10.323399999999999</v>
      </c>
      <c r="M45" s="2">
        <f t="shared" si="1"/>
        <v>-22.0258</v>
      </c>
    </row>
    <row r="46" spans="1:13" ht="13.4" customHeight="1">
      <c r="A46" t="s">
        <v>19</v>
      </c>
      <c r="C46" s="2">
        <v>-29.846399999999999</v>
      </c>
      <c r="D46" s="2">
        <v>-8.0058000000000007</v>
      </c>
      <c r="E46" s="2">
        <v>-1.4129</v>
      </c>
      <c r="F46" s="2">
        <v>-2.1480999999999999</v>
      </c>
      <c r="G46" s="2">
        <v>-0.6361</v>
      </c>
      <c r="H46" s="2">
        <v>-2.0672999999999999</v>
      </c>
      <c r="I46" s="2">
        <v>-0.73250000000000004</v>
      </c>
      <c r="J46" s="2">
        <v>-0.12509999999999999</v>
      </c>
      <c r="K46" s="2">
        <v>-1.3294999999999999</v>
      </c>
      <c r="L46" s="2">
        <f t="shared" si="0"/>
        <v>-16.4573</v>
      </c>
      <c r="M46" s="2">
        <f t="shared" si="1"/>
        <v>-46.303699999999999</v>
      </c>
    </row>
    <row r="47" spans="1:13" ht="13.4" customHeight="1">
      <c r="A47" t="s">
        <v>20</v>
      </c>
      <c r="C47" s="2">
        <v>0</v>
      </c>
      <c r="D47" s="2">
        <v>0</v>
      </c>
      <c r="E47" s="2">
        <v>0</v>
      </c>
      <c r="F47" s="2">
        <v>0</v>
      </c>
      <c r="G47" s="2">
        <v>0</v>
      </c>
      <c r="H47" s="2">
        <v>0</v>
      </c>
      <c r="I47" s="2">
        <v>0</v>
      </c>
      <c r="J47" s="2">
        <v>0</v>
      </c>
      <c r="K47" s="2">
        <v>0</v>
      </c>
      <c r="L47" s="2">
        <f t="shared" si="0"/>
        <v>0</v>
      </c>
      <c r="M47" s="2">
        <f t="shared" si="1"/>
        <v>0</v>
      </c>
    </row>
    <row r="48" spans="1:13" ht="13.4" customHeight="1">
      <c r="A48" t="s">
        <v>21</v>
      </c>
      <c r="C48" s="2">
        <v>-68.045500000000004</v>
      </c>
      <c r="D48" s="2">
        <v>-37.445</v>
      </c>
      <c r="E48" s="2">
        <v>-29.791</v>
      </c>
      <c r="F48" s="2">
        <v>-34.009700000000002</v>
      </c>
      <c r="G48" s="2">
        <v>-9.1974</v>
      </c>
      <c r="H48" s="2">
        <v>-13.474299999999999</v>
      </c>
      <c r="I48" s="2">
        <v>-2.8967000000000001</v>
      </c>
      <c r="J48" s="2">
        <v>-1.7213000000000001</v>
      </c>
      <c r="K48" s="2">
        <v>-3.1360000000000001</v>
      </c>
      <c r="L48" s="2">
        <f t="shared" si="0"/>
        <v>-131.67140000000001</v>
      </c>
      <c r="M48" s="2">
        <f t="shared" si="1"/>
        <v>-199.71690000000001</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-0.87460000000010041</v>
      </c>
      <c r="D52" s="2">
        <v>-0.98059999999998126</v>
      </c>
      <c r="E52" s="2">
        <v>-0.82859999999993761</v>
      </c>
      <c r="F52" s="2">
        <v>-0.70380000000000109</v>
      </c>
      <c r="G52" s="2">
        <v>-0.2342999999999904</v>
      </c>
      <c r="H52" s="2">
        <v>-0.36979999999999791</v>
      </c>
      <c r="I52" s="2">
        <v>-8.3099999999987517E-2</v>
      </c>
      <c r="J52" s="2">
        <v>-6.7599999999998772E-2</v>
      </c>
      <c r="K52" s="2">
        <v>-6.9399999999994577E-2</v>
      </c>
      <c r="L52" s="2">
        <f t="shared" ref="L52:L61" si="2">SUM(D52:K52)</f>
        <v>-3.3371999999998891</v>
      </c>
      <c r="M52" s="2">
        <f>C52+L52</f>
        <v>-4.2117999999999896</v>
      </c>
      <c r="O52" s="2"/>
    </row>
    <row r="53" spans="1:15" ht="13.4" customHeight="1">
      <c r="A53" t="s">
        <v>24</v>
      </c>
      <c r="C53" s="2">
        <v>-72.310199999999995</v>
      </c>
      <c r="D53" s="2">
        <v>-9.5439000000000007</v>
      </c>
      <c r="E53" s="2">
        <v>-8.4177</v>
      </c>
      <c r="F53" s="2">
        <v>-5.3963000000000001</v>
      </c>
      <c r="G53" s="2">
        <v>-1.6293</v>
      </c>
      <c r="H53" s="2">
        <v>-2.4843999999999999</v>
      </c>
      <c r="I53" s="2">
        <v>-0.63870000000000005</v>
      </c>
      <c r="J53" s="2">
        <v>-1.0636000000000001</v>
      </c>
      <c r="K53" s="2">
        <v>-1.4025000000000001</v>
      </c>
      <c r="L53" s="2">
        <f t="shared" si="2"/>
        <v>-30.576400000000003</v>
      </c>
      <c r="M53" s="2">
        <f t="shared" ref="M53:M61" si="3">C53+L53</f>
        <v>-102.8866</v>
      </c>
    </row>
    <row r="54" spans="1:15" ht="13.4" customHeight="1">
      <c r="A54" t="s">
        <v>25</v>
      </c>
      <c r="C54" s="2">
        <v>0</v>
      </c>
      <c r="D54" s="2">
        <v>0</v>
      </c>
      <c r="E54" s="2">
        <v>0</v>
      </c>
      <c r="F54" s="2">
        <v>0</v>
      </c>
      <c r="G54" s="2">
        <v>0</v>
      </c>
      <c r="H54" s="2">
        <v>0</v>
      </c>
      <c r="I54" s="2">
        <v>0</v>
      </c>
      <c r="J54" s="2">
        <v>-1.04E-2</v>
      </c>
      <c r="K54" s="2">
        <v>0</v>
      </c>
      <c r="L54" s="2">
        <f t="shared" si="2"/>
        <v>-1.04E-2</v>
      </c>
      <c r="M54" s="2">
        <f t="shared" si="3"/>
        <v>-1.04E-2</v>
      </c>
    </row>
    <row r="55" spans="1:15" ht="13.4" customHeight="1">
      <c r="A55" t="s">
        <v>26</v>
      </c>
      <c r="C55" s="2">
        <v>1.2915000000000001</v>
      </c>
      <c r="D55" s="2">
        <v>0</v>
      </c>
      <c r="E55" s="2">
        <v>0</v>
      </c>
      <c r="F55" s="2">
        <v>0</v>
      </c>
      <c r="G55" s="2">
        <v>0</v>
      </c>
      <c r="H55" s="2">
        <v>0</v>
      </c>
      <c r="I55" s="2">
        <v>0</v>
      </c>
      <c r="J55" s="2">
        <v>0</v>
      </c>
      <c r="K55" s="2">
        <v>0</v>
      </c>
      <c r="L55" s="2">
        <f t="shared" si="2"/>
        <v>0</v>
      </c>
      <c r="M55" s="2">
        <f t="shared" si="3"/>
        <v>1.2915000000000001</v>
      </c>
    </row>
    <row r="56" spans="1:15" ht="13.4" customHeight="1">
      <c r="A56" t="s">
        <v>27</v>
      </c>
      <c r="C56" s="2">
        <v>-0.82050000000000001</v>
      </c>
      <c r="D56" s="2">
        <v>0</v>
      </c>
      <c r="E56" s="2">
        <v>0</v>
      </c>
      <c r="F56" s="2">
        <v>0</v>
      </c>
      <c r="G56" s="2">
        <v>0</v>
      </c>
      <c r="H56" s="2">
        <v>0</v>
      </c>
      <c r="I56" s="2">
        <v>0</v>
      </c>
      <c r="J56" s="2">
        <v>0</v>
      </c>
      <c r="K56" s="2">
        <v>0</v>
      </c>
      <c r="L56" s="2">
        <f t="shared" si="2"/>
        <v>0</v>
      </c>
      <c r="M56" s="2">
        <f t="shared" si="3"/>
        <v>-0.82050000000000001</v>
      </c>
    </row>
    <row r="57" spans="1:15" ht="13.4" customHeight="1">
      <c r="A57" t="s">
        <v>28</v>
      </c>
      <c r="C57" s="2">
        <v>-39.505000000000003</v>
      </c>
      <c r="D57" s="2">
        <v>-8.8947000000000003</v>
      </c>
      <c r="E57" s="2">
        <v>-9.3561999999999994</v>
      </c>
      <c r="F57" s="2">
        <v>-5.4353999999999996</v>
      </c>
      <c r="G57" s="2">
        <v>-1.8665</v>
      </c>
      <c r="H57" s="2">
        <v>-2.5468999999999999</v>
      </c>
      <c r="I57" s="2">
        <v>-6.2600000000000003E-2</v>
      </c>
      <c r="J57" s="2">
        <v>-0.51100000000000001</v>
      </c>
      <c r="K57" s="2">
        <v>-5.1999999999999998E-3</v>
      </c>
      <c r="L57" s="2">
        <f t="shared" si="2"/>
        <v>-28.6785</v>
      </c>
      <c r="M57" s="2">
        <f t="shared" si="3"/>
        <v>-68.183500000000009</v>
      </c>
    </row>
    <row r="58" spans="1:15" ht="13.4" customHeight="1">
      <c r="A58" t="s">
        <v>29</v>
      </c>
      <c r="C58" s="2">
        <v>-49.783999999999999</v>
      </c>
      <c r="D58" s="2">
        <v>-42.927799999999998</v>
      </c>
      <c r="E58" s="2">
        <v>-31.6738</v>
      </c>
      <c r="F58" s="2">
        <v>-8.548</v>
      </c>
      <c r="G58" s="2">
        <v>-1.4781</v>
      </c>
      <c r="H58" s="2">
        <v>-2.3565999999999998</v>
      </c>
      <c r="I58" s="2">
        <v>-0.32850000000000001</v>
      </c>
      <c r="J58" s="2">
        <v>-0.245</v>
      </c>
      <c r="K58" s="2">
        <v>-1.5798000000000001</v>
      </c>
      <c r="L58" s="2">
        <f t="shared" si="2"/>
        <v>-89.137600000000006</v>
      </c>
      <c r="M58" s="2">
        <f t="shared" si="3"/>
        <v>-138.92160000000001</v>
      </c>
    </row>
    <row r="59" spans="1:15" ht="13.4" customHeight="1">
      <c r="A59" t="s">
        <v>30</v>
      </c>
      <c r="C59" s="2">
        <v>-2.4876</v>
      </c>
      <c r="D59" s="2">
        <v>0</v>
      </c>
      <c r="E59" s="2">
        <v>0</v>
      </c>
      <c r="F59" s="2">
        <v>0</v>
      </c>
      <c r="G59" s="2">
        <v>0</v>
      </c>
      <c r="H59" s="2">
        <v>0</v>
      </c>
      <c r="I59" s="2">
        <v>0</v>
      </c>
      <c r="J59" s="2">
        <v>0</v>
      </c>
      <c r="K59" s="2">
        <v>0</v>
      </c>
      <c r="L59" s="2">
        <f t="shared" si="2"/>
        <v>0</v>
      </c>
      <c r="M59" s="2">
        <f t="shared" si="3"/>
        <v>-2.4876</v>
      </c>
    </row>
    <row r="60" spans="1:15" ht="13.4" customHeight="1">
      <c r="A60" t="s">
        <v>31</v>
      </c>
      <c r="C60" s="2">
        <v>-57.3127</v>
      </c>
      <c r="D60" s="2">
        <v>-2.1846000000000001</v>
      </c>
      <c r="E60" s="2">
        <v>-6.1132</v>
      </c>
      <c r="F60" s="2">
        <v>-2.3384</v>
      </c>
      <c r="G60" s="2">
        <v>-1.0323</v>
      </c>
      <c r="H60" s="2">
        <v>-2.9041000000000001</v>
      </c>
      <c r="I60" s="2">
        <v>-0.1043</v>
      </c>
      <c r="J60" s="2">
        <v>-0.29980000000000001</v>
      </c>
      <c r="K60" s="2">
        <v>-6.7799999999999999E-2</v>
      </c>
      <c r="L60" s="2">
        <f t="shared" si="2"/>
        <v>-15.044499999999999</v>
      </c>
      <c r="M60" s="2">
        <f t="shared" si="3"/>
        <v>-72.357200000000006</v>
      </c>
    </row>
    <row r="61" spans="1:15" ht="13.4" customHeight="1">
      <c r="A61" t="s">
        <v>32</v>
      </c>
      <c r="C61" s="2">
        <v>-221.803</v>
      </c>
      <c r="D61" s="2">
        <v>-64.531599999999997</v>
      </c>
      <c r="E61" s="2">
        <v>-56.389499999999998</v>
      </c>
      <c r="F61" s="2">
        <v>-22.422000000000001</v>
      </c>
      <c r="G61" s="2">
        <v>-6.2404999999999999</v>
      </c>
      <c r="H61" s="2">
        <v>-10.661799999999999</v>
      </c>
      <c r="I61" s="2">
        <v>-1.2171000000000001</v>
      </c>
      <c r="J61" s="2">
        <v>-2.1974</v>
      </c>
      <c r="K61" s="2">
        <v>-3.1248</v>
      </c>
      <c r="L61" s="2">
        <f t="shared" si="2"/>
        <v>-166.78469999999996</v>
      </c>
      <c r="M61" s="2">
        <f t="shared" si="3"/>
        <v>-388.58769999999993</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-68.045500000000004</v>
      </c>
      <c r="D66" s="2">
        <f t="shared" ref="D66:M66" si="4">D48</f>
        <v>-37.445</v>
      </c>
      <c r="E66" s="2">
        <f t="shared" si="4"/>
        <v>-29.791</v>
      </c>
      <c r="F66" s="2">
        <f t="shared" si="4"/>
        <v>-34.009700000000002</v>
      </c>
      <c r="G66" s="2">
        <f t="shared" si="4"/>
        <v>-9.1974</v>
      </c>
      <c r="H66" s="2">
        <f t="shared" si="4"/>
        <v>-13.474299999999999</v>
      </c>
      <c r="I66" s="2">
        <f t="shared" si="4"/>
        <v>-2.8967000000000001</v>
      </c>
      <c r="J66" s="2">
        <f t="shared" si="4"/>
        <v>-1.7213000000000001</v>
      </c>
      <c r="K66" s="2">
        <f t="shared" si="4"/>
        <v>-3.1360000000000001</v>
      </c>
      <c r="L66" s="2">
        <f t="shared" si="4"/>
        <v>-131.67140000000001</v>
      </c>
      <c r="M66" s="2">
        <f t="shared" si="4"/>
        <v>-199.71690000000001</v>
      </c>
    </row>
    <row r="67" spans="1:13" ht="13.4" customHeight="1">
      <c r="A67" t="s">
        <v>32</v>
      </c>
      <c r="C67" s="2">
        <f>C61</f>
        <v>-221.803</v>
      </c>
      <c r="D67" s="2">
        <f t="shared" ref="D67:M67" si="5">D61</f>
        <v>-64.531599999999997</v>
      </c>
      <c r="E67" s="2">
        <f t="shared" si="5"/>
        <v>-56.389499999999998</v>
      </c>
      <c r="F67" s="2">
        <f t="shared" si="5"/>
        <v>-22.422000000000001</v>
      </c>
      <c r="G67" s="2">
        <f t="shared" si="5"/>
        <v>-6.2404999999999999</v>
      </c>
      <c r="H67" s="2">
        <f t="shared" si="5"/>
        <v>-10.661799999999999</v>
      </c>
      <c r="I67" s="2">
        <f t="shared" si="5"/>
        <v>-1.2171000000000001</v>
      </c>
      <c r="J67" s="2">
        <f t="shared" si="5"/>
        <v>-2.1974</v>
      </c>
      <c r="K67" s="2">
        <f t="shared" si="5"/>
        <v>-3.1248</v>
      </c>
      <c r="L67" s="2">
        <f>L61</f>
        <v>-166.78469999999996</v>
      </c>
      <c r="M67" s="2">
        <f t="shared" si="5"/>
        <v>-388.58769999999993</v>
      </c>
    </row>
    <row r="68" spans="1:13" ht="13.4" customHeight="1">
      <c r="A68" t="s">
        <v>34</v>
      </c>
      <c r="C68" s="2">
        <f>C66-C67</f>
        <v>153.75749999999999</v>
      </c>
      <c r="D68" s="2">
        <f t="shared" ref="D68:M68" si="6">D66-D67</f>
        <v>27.086599999999997</v>
      </c>
      <c r="E68" s="2">
        <f t="shared" si="6"/>
        <v>26.598499999999998</v>
      </c>
      <c r="F68" s="2">
        <f t="shared" si="6"/>
        <v>-11.587700000000002</v>
      </c>
      <c r="G68" s="2">
        <f t="shared" si="6"/>
        <v>-2.9569000000000001</v>
      </c>
      <c r="H68" s="2">
        <f t="shared" si="6"/>
        <v>-2.8125</v>
      </c>
      <c r="I68" s="2">
        <f t="shared" si="6"/>
        <v>-1.6796</v>
      </c>
      <c r="J68" s="2">
        <f t="shared" si="6"/>
        <v>0.47609999999999997</v>
      </c>
      <c r="K68" s="2">
        <f t="shared" si="6"/>
        <v>-1.1200000000000099E-2</v>
      </c>
      <c r="L68" s="2">
        <f t="shared" si="6"/>
        <v>35.113299999999953</v>
      </c>
      <c r="M68" s="2">
        <f t="shared" si="6"/>
        <v>188.87079999999992</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-1.1999999999999999E-3</v>
      </c>
    </row>
    <row r="74" spans="1:13" ht="13.4" customHeight="1">
      <c r="A74" t="s">
        <v>334</v>
      </c>
      <c r="C74" s="23">
        <v>-1.1999999999999999E-3</v>
      </c>
    </row>
    <row r="75" spans="1:13" ht="13.4" customHeight="1">
      <c r="A75" t="s">
        <v>333</v>
      </c>
      <c r="C75" s="23">
        <v>-1E-3</v>
      </c>
    </row>
    <row r="76" spans="1:13" ht="13.4" customHeight="1">
      <c r="A76" t="s">
        <v>332</v>
      </c>
      <c r="C76" s="23">
        <v>-8.0000000000000004E-4</v>
      </c>
    </row>
    <row r="77" spans="1:13" ht="13.4" customHeight="1">
      <c r="A77" t="s">
        <v>331</v>
      </c>
      <c r="C77" s="23">
        <v>-1.1999999999999999E-3</v>
      </c>
    </row>
    <row r="78" spans="1:13" ht="13.4" customHeight="1">
      <c r="A78" t="s">
        <v>330</v>
      </c>
      <c r="C78" s="23">
        <v>-1.5E-3</v>
      </c>
    </row>
    <row r="79" spans="1:13" ht="13.4" customHeight="1">
      <c r="A79" t="s">
        <v>329</v>
      </c>
      <c r="C79" s="23">
        <v>-8.9999999999999998E-4</v>
      </c>
    </row>
    <row r="80" spans="1:13" ht="13.4" customHeight="1">
      <c r="A80" t="s">
        <v>328</v>
      </c>
      <c r="C80" s="23">
        <v>-1.4E-3</v>
      </c>
    </row>
    <row r="81" spans="1:3" ht="13.4" customHeight="1">
      <c r="A81" t="s">
        <v>327</v>
      </c>
      <c r="C81" s="23">
        <v>-1E-3</v>
      </c>
    </row>
    <row r="82" spans="1:3" ht="13.4" customHeight="1">
      <c r="A82" t="s">
        <v>326</v>
      </c>
      <c r="C82" s="23">
        <v>-1.6999999999999999E-3</v>
      </c>
    </row>
    <row r="83" spans="1:3" ht="13.4" customHeight="1">
      <c r="A83" t="s">
        <v>325</v>
      </c>
      <c r="C83" s="23">
        <v>-1.5E-3</v>
      </c>
    </row>
    <row r="84" spans="1:3" ht="13.4" customHeight="1">
      <c r="C84" s="26"/>
    </row>
    <row r="85" spans="1:3" ht="15.5">
      <c r="A85" s="6" t="s">
        <v>324</v>
      </c>
      <c r="B85" s="6"/>
    </row>
    <row r="86" spans="1:3" ht="13.4" customHeight="1">
      <c r="A86" t="s">
        <v>2</v>
      </c>
      <c r="C86" s="25">
        <v>1.1000000000000001E-3</v>
      </c>
    </row>
    <row r="87" spans="1:3" ht="13.4" customHeight="1">
      <c r="A87" t="s">
        <v>3</v>
      </c>
      <c r="C87" s="25">
        <v>8.9999999999999998E-4</v>
      </c>
    </row>
    <row r="88" spans="1:3" ht="13.4" customHeight="1">
      <c r="A88" t="s">
        <v>4</v>
      </c>
      <c r="C88" s="25">
        <v>1.5E-3</v>
      </c>
    </row>
    <row r="89" spans="1:3" ht="13.4" customHeight="1">
      <c r="A89" t="s">
        <v>5</v>
      </c>
      <c r="C89" s="25">
        <v>8.9999999999999998E-4</v>
      </c>
    </row>
    <row r="90" spans="1:3" ht="13.4" customHeight="1">
      <c r="A90" t="s">
        <v>6</v>
      </c>
      <c r="C90" s="25">
        <v>2.7000000000000001E-3</v>
      </c>
    </row>
    <row r="91" spans="1:3" ht="13.4" customHeight="1">
      <c r="A91" t="s">
        <v>7</v>
      </c>
      <c r="C91" s="25">
        <v>5.9999999999999995E-4</v>
      </c>
    </row>
    <row r="92" spans="1:3" ht="13.4" customHeight="1">
      <c r="A92" t="s">
        <v>8</v>
      </c>
      <c r="C92" s="25">
        <v>1.2999999999999999E-3</v>
      </c>
    </row>
    <row r="93" spans="1:3" ht="13.4" customHeight="1">
      <c r="A93" t="s">
        <v>9</v>
      </c>
      <c r="C93" s="25">
        <v>-1.6999999999999999E-3</v>
      </c>
    </row>
    <row r="94" spans="1:3" ht="13.4" customHeight="1">
      <c r="A94" t="s">
        <v>321</v>
      </c>
      <c r="C94" s="25">
        <v>1.2999999999999999E-3</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0</v>
      </c>
      <c r="D99" s="23">
        <v>0</v>
      </c>
      <c r="E99" s="23">
        <v>0</v>
      </c>
      <c r="F99" s="23">
        <v>0</v>
      </c>
      <c r="G99" s="23">
        <v>1E-4</v>
      </c>
      <c r="H99" s="23">
        <v>0</v>
      </c>
      <c r="I99" s="23">
        <v>2.0000000000000001E-4</v>
      </c>
      <c r="J99" s="23">
        <v>1E-4</v>
      </c>
      <c r="K99" s="23">
        <v>0</v>
      </c>
    </row>
    <row r="100" spans="1:11" ht="13.4" customHeight="1">
      <c r="A100" t="s">
        <v>36</v>
      </c>
      <c r="B100" t="s">
        <v>320</v>
      </c>
      <c r="C100" s="23">
        <v>0</v>
      </c>
      <c r="D100" s="23">
        <v>0</v>
      </c>
      <c r="E100" s="23">
        <v>0</v>
      </c>
      <c r="F100" s="23">
        <v>0</v>
      </c>
      <c r="G100" s="23">
        <v>0</v>
      </c>
      <c r="H100" s="23">
        <v>0</v>
      </c>
      <c r="I100" s="23">
        <v>0</v>
      </c>
      <c r="J100" s="23">
        <v>0</v>
      </c>
      <c r="K100" s="23">
        <v>0</v>
      </c>
    </row>
    <row r="101" spans="1:11" ht="13.4" customHeight="1">
      <c r="A101" t="s">
        <v>37</v>
      </c>
      <c r="B101" t="s">
        <v>320</v>
      </c>
      <c r="C101" s="23">
        <v>0</v>
      </c>
      <c r="D101" s="23">
        <v>0</v>
      </c>
      <c r="E101" s="23">
        <v>0</v>
      </c>
      <c r="F101" s="23">
        <v>0</v>
      </c>
      <c r="G101" s="23">
        <v>1E-4</v>
      </c>
      <c r="H101" s="23">
        <v>0</v>
      </c>
      <c r="I101" s="23">
        <v>1E-4</v>
      </c>
      <c r="J101" s="23">
        <v>0</v>
      </c>
      <c r="K101" s="23">
        <v>0</v>
      </c>
    </row>
    <row r="102" spans="1:11" ht="13.4" customHeight="1">
      <c r="A102" t="s">
        <v>38</v>
      </c>
      <c r="B102" t="s">
        <v>320</v>
      </c>
      <c r="C102" s="23">
        <v>0</v>
      </c>
      <c r="D102" s="23">
        <v>0</v>
      </c>
      <c r="E102" s="23">
        <v>0</v>
      </c>
      <c r="F102" s="23">
        <v>0</v>
      </c>
      <c r="G102" s="23">
        <v>0</v>
      </c>
      <c r="H102" s="23">
        <v>0</v>
      </c>
      <c r="I102" s="23">
        <v>0</v>
      </c>
      <c r="J102" s="23">
        <v>0</v>
      </c>
      <c r="K102" s="23">
        <v>0</v>
      </c>
    </row>
    <row r="103" spans="1:11" ht="13.4" customHeight="1">
      <c r="A103" t="s">
        <v>39</v>
      </c>
      <c r="B103" t="s">
        <v>320</v>
      </c>
      <c r="C103" s="23">
        <v>0</v>
      </c>
      <c r="D103" s="23">
        <v>0</v>
      </c>
      <c r="E103" s="23">
        <v>0</v>
      </c>
      <c r="F103" s="23">
        <v>0</v>
      </c>
      <c r="G103" s="23">
        <v>0</v>
      </c>
      <c r="H103" s="23">
        <v>0</v>
      </c>
      <c r="I103" s="23">
        <v>0</v>
      </c>
      <c r="J103" s="23">
        <v>0</v>
      </c>
      <c r="K103" s="23">
        <v>0</v>
      </c>
    </row>
    <row r="104" spans="1:11" ht="13.4" customHeight="1">
      <c r="A104" t="s">
        <v>40</v>
      </c>
      <c r="B104" t="s">
        <v>320</v>
      </c>
      <c r="C104" s="23">
        <v>0</v>
      </c>
      <c r="D104" s="23">
        <v>0</v>
      </c>
      <c r="E104" s="23">
        <v>0</v>
      </c>
      <c r="F104" s="23">
        <v>0</v>
      </c>
      <c r="G104" s="23">
        <v>0</v>
      </c>
      <c r="H104" s="23">
        <v>0</v>
      </c>
      <c r="I104" s="23">
        <v>0</v>
      </c>
      <c r="J104" s="23">
        <v>0</v>
      </c>
      <c r="K104" s="23">
        <v>0</v>
      </c>
    </row>
    <row r="105" spans="1:11" ht="13.4" customHeight="1">
      <c r="A105" t="s">
        <v>41</v>
      </c>
      <c r="B105" t="s">
        <v>320</v>
      </c>
      <c r="C105" s="23">
        <v>0</v>
      </c>
      <c r="D105" s="23">
        <v>0</v>
      </c>
      <c r="E105" s="23">
        <v>0</v>
      </c>
      <c r="F105" s="23">
        <v>0</v>
      </c>
      <c r="G105" s="23">
        <v>0</v>
      </c>
      <c r="H105" s="23">
        <v>0</v>
      </c>
      <c r="I105" s="23">
        <v>0</v>
      </c>
      <c r="J105" s="23">
        <v>0</v>
      </c>
      <c r="K105" s="23">
        <v>0</v>
      </c>
    </row>
    <row r="106" spans="1:11" ht="13.4" customHeight="1">
      <c r="A106" t="s">
        <v>42</v>
      </c>
      <c r="B106" t="s">
        <v>319</v>
      </c>
      <c r="C106" s="23">
        <v>2.0000000000000001E-4</v>
      </c>
      <c r="D106" s="23">
        <v>2.0000000000000001E-4</v>
      </c>
      <c r="E106" s="23">
        <v>0</v>
      </c>
      <c r="F106" s="23">
        <v>5.0000000000000001E-4</v>
      </c>
      <c r="G106" s="23">
        <v>0</v>
      </c>
      <c r="H106" s="23">
        <v>0</v>
      </c>
      <c r="I106" s="23">
        <v>0</v>
      </c>
      <c r="J106" s="23">
        <v>0</v>
      </c>
      <c r="K106" s="23">
        <v>0</v>
      </c>
    </row>
    <row r="107" spans="1:11" ht="13.4" customHeight="1">
      <c r="A107" t="s">
        <v>43</v>
      </c>
      <c r="B107" t="s">
        <v>319</v>
      </c>
      <c r="C107" s="23">
        <v>2.0000000000000001E-4</v>
      </c>
      <c r="D107" s="23">
        <v>0</v>
      </c>
      <c r="E107" s="23">
        <v>1E-4</v>
      </c>
      <c r="F107" s="23">
        <v>2.9999999999999997E-4</v>
      </c>
      <c r="G107" s="23">
        <v>1E-4</v>
      </c>
      <c r="H107" s="23">
        <v>6.9999999999999999E-4</v>
      </c>
      <c r="I107" s="23">
        <v>0</v>
      </c>
      <c r="J107" s="23">
        <v>1E-3</v>
      </c>
      <c r="K107" s="23">
        <v>0</v>
      </c>
    </row>
    <row r="108" spans="1:11" ht="13.4" customHeight="1">
      <c r="A108" t="s">
        <v>44</v>
      </c>
      <c r="B108" t="s">
        <v>319</v>
      </c>
      <c r="C108" s="23">
        <v>2.0000000000000001E-4</v>
      </c>
      <c r="D108" s="23">
        <v>0</v>
      </c>
      <c r="E108" s="23">
        <v>0</v>
      </c>
      <c r="F108" s="23">
        <v>0</v>
      </c>
      <c r="G108" s="23">
        <v>0</v>
      </c>
      <c r="H108" s="23">
        <v>1.2999999999999999E-3</v>
      </c>
      <c r="I108" s="23">
        <v>1E-4</v>
      </c>
      <c r="J108" s="23">
        <v>1E-4</v>
      </c>
      <c r="K108" s="23">
        <v>0</v>
      </c>
    </row>
    <row r="109" spans="1:11" ht="13.4" customHeight="1">
      <c r="A109" t="s">
        <v>45</v>
      </c>
      <c r="B109" t="s">
        <v>319</v>
      </c>
      <c r="C109" s="23">
        <v>0</v>
      </c>
      <c r="D109" s="23">
        <v>0</v>
      </c>
      <c r="E109" s="23">
        <v>0</v>
      </c>
      <c r="F109" s="23">
        <v>0</v>
      </c>
      <c r="G109" s="23">
        <v>0</v>
      </c>
      <c r="H109" s="23">
        <v>2.0000000000000001E-4</v>
      </c>
      <c r="I109" s="23">
        <v>1E-4</v>
      </c>
      <c r="J109" s="23">
        <v>2.9999999999999997E-4</v>
      </c>
      <c r="K109" s="23">
        <v>0</v>
      </c>
    </row>
    <row r="110" spans="1:11" ht="13.4" customHeight="1">
      <c r="A110" t="s">
        <v>46</v>
      </c>
      <c r="B110" t="s">
        <v>319</v>
      </c>
      <c r="C110" s="23">
        <v>0</v>
      </c>
      <c r="D110" s="23">
        <v>0</v>
      </c>
      <c r="E110" s="23">
        <v>0</v>
      </c>
      <c r="F110" s="23">
        <v>0</v>
      </c>
      <c r="G110" s="23">
        <v>0</v>
      </c>
      <c r="H110" s="23">
        <v>0</v>
      </c>
      <c r="I110" s="23">
        <v>0</v>
      </c>
      <c r="J110" s="23">
        <v>0</v>
      </c>
      <c r="K110" s="23">
        <v>0</v>
      </c>
    </row>
    <row r="111" spans="1:11" ht="13.4" customHeight="1">
      <c r="A111" t="s">
        <v>47</v>
      </c>
      <c r="B111" t="s">
        <v>319</v>
      </c>
      <c r="C111" s="23">
        <v>0</v>
      </c>
      <c r="D111" s="23">
        <v>0</v>
      </c>
      <c r="E111" s="23">
        <v>0</v>
      </c>
      <c r="F111" s="23">
        <v>0</v>
      </c>
      <c r="G111" s="23">
        <v>0</v>
      </c>
      <c r="H111" s="23">
        <v>1E-4</v>
      </c>
      <c r="I111" s="23">
        <v>0</v>
      </c>
      <c r="J111" s="23">
        <v>0</v>
      </c>
      <c r="K111" s="23">
        <v>0</v>
      </c>
    </row>
    <row r="112" spans="1:11" ht="13.4" customHeight="1">
      <c r="A112" t="s">
        <v>48</v>
      </c>
      <c r="B112" t="s">
        <v>318</v>
      </c>
      <c r="C112" s="23">
        <v>0</v>
      </c>
      <c r="D112" s="23">
        <v>0</v>
      </c>
      <c r="E112" s="23">
        <v>0</v>
      </c>
      <c r="F112" s="23">
        <v>0</v>
      </c>
      <c r="G112" s="23">
        <v>0</v>
      </c>
      <c r="H112" s="23">
        <v>0</v>
      </c>
      <c r="I112" s="23">
        <v>0</v>
      </c>
      <c r="J112" s="23">
        <v>0</v>
      </c>
      <c r="K112" s="23">
        <v>0</v>
      </c>
    </row>
    <row r="113" spans="1:11" ht="13.4" customHeight="1">
      <c r="A113" t="s">
        <v>49</v>
      </c>
      <c r="B113" t="s">
        <v>318</v>
      </c>
      <c r="C113" s="23">
        <v>0</v>
      </c>
      <c r="D113" s="23">
        <v>0</v>
      </c>
      <c r="E113" s="23">
        <v>0</v>
      </c>
      <c r="F113" s="23">
        <v>0</v>
      </c>
      <c r="G113" s="23">
        <v>0</v>
      </c>
      <c r="H113" s="23">
        <v>0</v>
      </c>
      <c r="I113" s="23">
        <v>0</v>
      </c>
      <c r="J113" s="23">
        <v>0</v>
      </c>
      <c r="K113" s="23">
        <v>0</v>
      </c>
    </row>
    <row r="114" spans="1:11" ht="13.4" customHeight="1">
      <c r="A114" t="s">
        <v>50</v>
      </c>
      <c r="B114" t="s">
        <v>318</v>
      </c>
      <c r="C114" s="23">
        <v>0</v>
      </c>
      <c r="D114" s="23">
        <v>0</v>
      </c>
      <c r="E114" s="23">
        <v>0</v>
      </c>
      <c r="F114" s="23">
        <v>0</v>
      </c>
      <c r="G114" s="23">
        <v>0</v>
      </c>
      <c r="H114" s="23">
        <v>0</v>
      </c>
      <c r="I114" s="23">
        <v>0</v>
      </c>
      <c r="J114" s="23">
        <v>0</v>
      </c>
      <c r="K114" s="23">
        <v>0</v>
      </c>
    </row>
    <row r="115" spans="1:11" ht="13.4" customHeight="1">
      <c r="A115" t="s">
        <v>51</v>
      </c>
      <c r="B115" t="s">
        <v>318</v>
      </c>
      <c r="C115" s="23">
        <v>0</v>
      </c>
      <c r="D115" s="23">
        <v>0</v>
      </c>
      <c r="E115" s="23">
        <v>0</v>
      </c>
      <c r="F115" s="23">
        <v>0</v>
      </c>
      <c r="G115" s="23">
        <v>0</v>
      </c>
      <c r="H115" s="23">
        <v>0</v>
      </c>
      <c r="I115" s="23">
        <v>0</v>
      </c>
      <c r="J115" s="23">
        <v>0</v>
      </c>
      <c r="K115" s="23">
        <v>0</v>
      </c>
    </row>
    <row r="116" spans="1:11" ht="13.4" customHeight="1">
      <c r="A116" t="s">
        <v>52</v>
      </c>
      <c r="B116" t="s">
        <v>318</v>
      </c>
      <c r="C116" s="23">
        <v>0</v>
      </c>
      <c r="D116" s="23">
        <v>0</v>
      </c>
      <c r="E116" s="23">
        <v>0</v>
      </c>
      <c r="F116" s="23">
        <v>0</v>
      </c>
      <c r="G116" s="23">
        <v>0</v>
      </c>
      <c r="H116" s="23">
        <v>0</v>
      </c>
      <c r="I116" s="23">
        <v>0</v>
      </c>
      <c r="J116" s="23">
        <v>0</v>
      </c>
      <c r="K116" s="23">
        <v>0</v>
      </c>
    </row>
    <row r="117" spans="1:11" ht="13.4" customHeight="1">
      <c r="A117" t="s">
        <v>53</v>
      </c>
      <c r="B117" t="s">
        <v>318</v>
      </c>
      <c r="C117" s="23">
        <v>0</v>
      </c>
      <c r="D117" s="23">
        <v>0</v>
      </c>
      <c r="E117" s="23">
        <v>0</v>
      </c>
      <c r="F117" s="23">
        <v>0</v>
      </c>
      <c r="G117" s="23">
        <v>0</v>
      </c>
      <c r="H117" s="23">
        <v>0</v>
      </c>
      <c r="I117" s="23">
        <v>0</v>
      </c>
      <c r="J117" s="23">
        <v>0</v>
      </c>
      <c r="K117" s="23">
        <v>0</v>
      </c>
    </row>
    <row r="118" spans="1:11" ht="13.4" customHeight="1">
      <c r="A118" t="s">
        <v>54</v>
      </c>
      <c r="B118" t="s">
        <v>318</v>
      </c>
      <c r="C118" s="23">
        <v>0</v>
      </c>
      <c r="D118" s="23">
        <v>0</v>
      </c>
      <c r="E118" s="23">
        <v>0</v>
      </c>
      <c r="F118" s="23">
        <v>0</v>
      </c>
      <c r="G118" s="23">
        <v>0</v>
      </c>
      <c r="H118" s="23">
        <v>0</v>
      </c>
      <c r="I118" s="23">
        <v>0</v>
      </c>
      <c r="J118" s="23">
        <v>0</v>
      </c>
      <c r="K118" s="23">
        <v>0</v>
      </c>
    </row>
    <row r="119" spans="1:11" ht="13.4" customHeight="1">
      <c r="A119" t="s">
        <v>55</v>
      </c>
      <c r="B119" t="s">
        <v>318</v>
      </c>
      <c r="C119" s="23">
        <v>0</v>
      </c>
      <c r="D119" s="23">
        <v>0</v>
      </c>
      <c r="E119" s="23">
        <v>0</v>
      </c>
      <c r="F119" s="23">
        <v>0</v>
      </c>
      <c r="G119" s="23">
        <v>0</v>
      </c>
      <c r="H119" s="23">
        <v>0</v>
      </c>
      <c r="I119" s="23">
        <v>0</v>
      </c>
      <c r="J119" s="23">
        <v>0</v>
      </c>
      <c r="K119" s="23">
        <v>0</v>
      </c>
    </row>
    <row r="120" spans="1:11" ht="13.4" customHeight="1">
      <c r="A120" t="s">
        <v>56</v>
      </c>
      <c r="B120" t="s">
        <v>318</v>
      </c>
      <c r="C120" s="23">
        <v>0</v>
      </c>
      <c r="D120" s="23">
        <v>0</v>
      </c>
      <c r="E120" s="23">
        <v>0</v>
      </c>
      <c r="F120" s="23">
        <v>0</v>
      </c>
      <c r="G120" s="23">
        <v>0</v>
      </c>
      <c r="H120" s="23">
        <v>0</v>
      </c>
      <c r="I120" s="23">
        <v>0</v>
      </c>
      <c r="J120" s="23">
        <v>0</v>
      </c>
      <c r="K120" s="23">
        <v>0</v>
      </c>
    </row>
    <row r="121" spans="1:11" ht="13.4" customHeight="1">
      <c r="A121" t="s">
        <v>57</v>
      </c>
      <c r="B121" t="s">
        <v>318</v>
      </c>
      <c r="C121" s="23">
        <v>0</v>
      </c>
      <c r="D121" s="23">
        <v>0</v>
      </c>
      <c r="E121" s="23">
        <v>0</v>
      </c>
      <c r="F121" s="23">
        <v>0</v>
      </c>
      <c r="G121" s="23">
        <v>0</v>
      </c>
      <c r="H121" s="23">
        <v>0</v>
      </c>
      <c r="I121" s="23">
        <v>0</v>
      </c>
      <c r="J121" s="23">
        <v>0</v>
      </c>
      <c r="K121" s="23">
        <v>0</v>
      </c>
    </row>
    <row r="122" spans="1:11" ht="13.4" customHeight="1">
      <c r="A122" t="s">
        <v>58</v>
      </c>
      <c r="B122" t="s">
        <v>318</v>
      </c>
      <c r="C122" s="23">
        <v>0</v>
      </c>
      <c r="D122" s="23">
        <v>0</v>
      </c>
      <c r="E122" s="23">
        <v>0</v>
      </c>
      <c r="F122" s="23">
        <v>0</v>
      </c>
      <c r="G122" s="23">
        <v>0</v>
      </c>
      <c r="H122" s="23">
        <v>0</v>
      </c>
      <c r="I122" s="23">
        <v>0</v>
      </c>
      <c r="J122" s="23">
        <v>0</v>
      </c>
      <c r="K122" s="23">
        <v>0</v>
      </c>
    </row>
    <row r="123" spans="1:11" ht="13.4" customHeight="1">
      <c r="A123" t="s">
        <v>59</v>
      </c>
      <c r="B123" t="s">
        <v>318</v>
      </c>
      <c r="C123" s="23">
        <v>0</v>
      </c>
      <c r="D123" s="23">
        <v>0</v>
      </c>
      <c r="E123" s="23">
        <v>0</v>
      </c>
      <c r="F123" s="23">
        <v>0</v>
      </c>
      <c r="G123" s="23">
        <v>0</v>
      </c>
      <c r="H123" s="23">
        <v>0</v>
      </c>
      <c r="I123" s="23">
        <v>0</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0</v>
      </c>
      <c r="D125" s="23">
        <v>0</v>
      </c>
      <c r="E125" s="23">
        <v>0</v>
      </c>
      <c r="F125" s="23">
        <v>0</v>
      </c>
      <c r="G125" s="23">
        <v>0</v>
      </c>
      <c r="H125" s="23">
        <v>0</v>
      </c>
      <c r="I125" s="23">
        <v>0</v>
      </c>
      <c r="J125" s="23">
        <v>0</v>
      </c>
      <c r="K125" s="23">
        <v>0</v>
      </c>
    </row>
    <row r="126" spans="1:11" ht="13.4" customHeight="1">
      <c r="A126" t="s">
        <v>62</v>
      </c>
      <c r="B126" t="s">
        <v>318</v>
      </c>
      <c r="C126" s="23">
        <v>0</v>
      </c>
      <c r="D126" s="23">
        <v>0</v>
      </c>
      <c r="E126" s="23">
        <v>0</v>
      </c>
      <c r="F126" s="23">
        <v>0</v>
      </c>
      <c r="G126" s="23">
        <v>0</v>
      </c>
      <c r="H126" s="23">
        <v>0</v>
      </c>
      <c r="I126" s="23">
        <v>0</v>
      </c>
      <c r="J126" s="23">
        <v>0</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0</v>
      </c>
      <c r="D128" s="23">
        <v>0</v>
      </c>
      <c r="E128" s="23">
        <v>0</v>
      </c>
      <c r="F128" s="23">
        <v>0</v>
      </c>
      <c r="G128" s="23">
        <v>0</v>
      </c>
      <c r="H128" s="23">
        <v>0</v>
      </c>
      <c r="I128" s="23">
        <v>0</v>
      </c>
      <c r="J128" s="23">
        <v>0</v>
      </c>
      <c r="K128" s="23">
        <v>0</v>
      </c>
    </row>
    <row r="129" spans="1:11" ht="13.4" customHeight="1">
      <c r="A129" t="s">
        <v>65</v>
      </c>
      <c r="B129" t="s">
        <v>318</v>
      </c>
      <c r="C129" s="23">
        <v>0</v>
      </c>
      <c r="D129" s="23">
        <v>0</v>
      </c>
      <c r="E129" s="23">
        <v>0</v>
      </c>
      <c r="F129" s="23">
        <v>0</v>
      </c>
      <c r="G129" s="23">
        <v>0</v>
      </c>
      <c r="H129" s="23">
        <v>0</v>
      </c>
      <c r="I129" s="23">
        <v>0</v>
      </c>
      <c r="J129" s="23">
        <v>0</v>
      </c>
      <c r="K129" s="23">
        <v>0</v>
      </c>
    </row>
    <row r="130" spans="1:11" ht="13.4" customHeight="1">
      <c r="A130" t="s">
        <v>66</v>
      </c>
      <c r="B130" t="s">
        <v>318</v>
      </c>
      <c r="C130" s="23">
        <v>0</v>
      </c>
      <c r="D130" s="23">
        <v>0</v>
      </c>
      <c r="E130" s="23">
        <v>0</v>
      </c>
      <c r="F130" s="23">
        <v>0</v>
      </c>
      <c r="G130" s="23">
        <v>0</v>
      </c>
      <c r="H130" s="23">
        <v>0</v>
      </c>
      <c r="I130" s="23">
        <v>0</v>
      </c>
      <c r="J130" s="23">
        <v>0</v>
      </c>
      <c r="K130" s="23">
        <v>0</v>
      </c>
    </row>
    <row r="131" spans="1:11" ht="13.4" customHeight="1">
      <c r="A131" t="s">
        <v>67</v>
      </c>
      <c r="B131" t="s">
        <v>318</v>
      </c>
      <c r="C131" s="23">
        <v>0</v>
      </c>
      <c r="D131" s="23">
        <v>0</v>
      </c>
      <c r="E131" s="23">
        <v>0</v>
      </c>
      <c r="F131" s="23">
        <v>0</v>
      </c>
      <c r="G131" s="23">
        <v>0</v>
      </c>
      <c r="H131" s="23">
        <v>0</v>
      </c>
      <c r="I131" s="23">
        <v>0</v>
      </c>
      <c r="J131" s="23">
        <v>0</v>
      </c>
      <c r="K131" s="23">
        <v>0</v>
      </c>
    </row>
    <row r="132" spans="1:11" ht="13.4" customHeight="1">
      <c r="A132" t="s">
        <v>68</v>
      </c>
      <c r="B132" t="s">
        <v>318</v>
      </c>
      <c r="C132" s="23">
        <v>0</v>
      </c>
      <c r="D132" s="23">
        <v>0</v>
      </c>
      <c r="E132" s="23">
        <v>0</v>
      </c>
      <c r="F132" s="23">
        <v>0</v>
      </c>
      <c r="G132" s="23">
        <v>0</v>
      </c>
      <c r="H132" s="23">
        <v>0</v>
      </c>
      <c r="I132" s="23">
        <v>0</v>
      </c>
      <c r="J132" s="23">
        <v>0</v>
      </c>
      <c r="K132" s="23">
        <v>0</v>
      </c>
    </row>
    <row r="133" spans="1:11" ht="13.4" customHeight="1">
      <c r="A133" t="s">
        <v>69</v>
      </c>
      <c r="B133" t="s">
        <v>318</v>
      </c>
      <c r="C133" s="23">
        <v>0</v>
      </c>
      <c r="D133" s="23">
        <v>0</v>
      </c>
      <c r="E133" s="23">
        <v>0</v>
      </c>
      <c r="F133" s="23">
        <v>0</v>
      </c>
      <c r="G133" s="23">
        <v>0</v>
      </c>
      <c r="H133" s="23">
        <v>0</v>
      </c>
      <c r="I133" s="23">
        <v>0</v>
      </c>
      <c r="J133" s="23">
        <v>0</v>
      </c>
      <c r="K133" s="23">
        <v>0</v>
      </c>
    </row>
    <row r="134" spans="1:11" ht="13.4" customHeight="1">
      <c r="A134" t="s">
        <v>70</v>
      </c>
      <c r="B134" t="s">
        <v>318</v>
      </c>
      <c r="C134" s="23">
        <v>0</v>
      </c>
      <c r="D134" s="23">
        <v>0</v>
      </c>
      <c r="E134" s="23">
        <v>0</v>
      </c>
      <c r="F134" s="23">
        <v>0</v>
      </c>
      <c r="G134" s="23">
        <v>0</v>
      </c>
      <c r="H134" s="23">
        <v>0</v>
      </c>
      <c r="I134" s="23">
        <v>0</v>
      </c>
      <c r="J134" s="23">
        <v>0</v>
      </c>
      <c r="K134" s="23">
        <v>0</v>
      </c>
    </row>
    <row r="135" spans="1:11" ht="13.4" customHeight="1">
      <c r="A135" t="s">
        <v>71</v>
      </c>
      <c r="B135" t="s">
        <v>318</v>
      </c>
      <c r="C135" s="23">
        <v>0</v>
      </c>
      <c r="D135" s="23">
        <v>0</v>
      </c>
      <c r="E135" s="23">
        <v>0</v>
      </c>
      <c r="F135" s="23">
        <v>0</v>
      </c>
      <c r="G135" s="23">
        <v>0</v>
      </c>
      <c r="H135" s="23">
        <v>0</v>
      </c>
      <c r="I135" s="23">
        <v>0</v>
      </c>
      <c r="J135" s="23">
        <v>0</v>
      </c>
      <c r="K135" s="23">
        <v>0</v>
      </c>
    </row>
    <row r="136" spans="1:11" ht="13.4" customHeight="1">
      <c r="A136" t="s">
        <v>72</v>
      </c>
      <c r="B136" t="s">
        <v>318</v>
      </c>
      <c r="C136" s="23">
        <v>0</v>
      </c>
      <c r="D136" s="23">
        <v>0</v>
      </c>
      <c r="E136" s="23">
        <v>0</v>
      </c>
      <c r="F136" s="23">
        <v>0</v>
      </c>
      <c r="G136" s="23">
        <v>0</v>
      </c>
      <c r="H136" s="23">
        <v>0</v>
      </c>
      <c r="I136" s="23">
        <v>0</v>
      </c>
      <c r="J136" s="23">
        <v>0</v>
      </c>
      <c r="K136" s="23">
        <v>0</v>
      </c>
    </row>
    <row r="137" spans="1:11" ht="13.4" customHeight="1">
      <c r="A137" t="s">
        <v>73</v>
      </c>
      <c r="B137" t="s">
        <v>318</v>
      </c>
      <c r="C137" s="23">
        <v>0</v>
      </c>
      <c r="D137" s="23">
        <v>0</v>
      </c>
      <c r="E137" s="23">
        <v>0</v>
      </c>
      <c r="F137" s="23">
        <v>0</v>
      </c>
      <c r="G137" s="23">
        <v>0</v>
      </c>
      <c r="H137" s="23">
        <v>0</v>
      </c>
      <c r="I137" s="23">
        <v>0</v>
      </c>
      <c r="J137" s="23">
        <v>0</v>
      </c>
      <c r="K137" s="23">
        <v>0</v>
      </c>
    </row>
    <row r="138" spans="1:11" ht="13.4" customHeight="1">
      <c r="A138" t="s">
        <v>74</v>
      </c>
      <c r="B138" t="s">
        <v>318</v>
      </c>
      <c r="C138" s="23">
        <v>0</v>
      </c>
      <c r="D138" s="23">
        <v>0</v>
      </c>
      <c r="E138" s="23">
        <v>0</v>
      </c>
      <c r="F138" s="23">
        <v>0</v>
      </c>
      <c r="G138" s="23">
        <v>0</v>
      </c>
      <c r="H138" s="23">
        <v>0</v>
      </c>
      <c r="I138" s="23">
        <v>0</v>
      </c>
      <c r="J138" s="23">
        <v>0</v>
      </c>
      <c r="K138" s="23">
        <v>0</v>
      </c>
    </row>
    <row r="139" spans="1:11" ht="13.4" customHeight="1">
      <c r="A139" t="s">
        <v>75</v>
      </c>
      <c r="B139" t="s">
        <v>318</v>
      </c>
      <c r="C139" s="23">
        <v>0</v>
      </c>
      <c r="D139" s="23">
        <v>0</v>
      </c>
      <c r="E139" s="23">
        <v>0</v>
      </c>
      <c r="F139" s="23">
        <v>0</v>
      </c>
      <c r="G139" s="23">
        <v>0</v>
      </c>
      <c r="H139" s="23">
        <v>0</v>
      </c>
      <c r="I139" s="23">
        <v>0</v>
      </c>
      <c r="J139" s="23">
        <v>0</v>
      </c>
      <c r="K139" s="23">
        <v>0</v>
      </c>
    </row>
    <row r="140" spans="1:11" ht="13.4" customHeight="1">
      <c r="A140" t="s">
        <v>76</v>
      </c>
      <c r="B140" t="s">
        <v>318</v>
      </c>
      <c r="C140" s="23">
        <v>0</v>
      </c>
      <c r="D140" s="23">
        <v>0</v>
      </c>
      <c r="E140" s="23">
        <v>0</v>
      </c>
      <c r="F140" s="23">
        <v>0</v>
      </c>
      <c r="G140" s="23">
        <v>0</v>
      </c>
      <c r="H140" s="23">
        <v>0</v>
      </c>
      <c r="I140" s="23">
        <v>0</v>
      </c>
      <c r="J140" s="23">
        <v>0</v>
      </c>
      <c r="K140" s="23">
        <v>0</v>
      </c>
    </row>
    <row r="141" spans="1:11" ht="13.4" customHeight="1">
      <c r="A141" t="s">
        <v>77</v>
      </c>
      <c r="B141" t="s">
        <v>318</v>
      </c>
      <c r="C141" s="23">
        <v>0</v>
      </c>
      <c r="D141" s="23">
        <v>0</v>
      </c>
      <c r="E141" s="23">
        <v>0</v>
      </c>
      <c r="F141" s="23">
        <v>0</v>
      </c>
      <c r="G141" s="23">
        <v>0</v>
      </c>
      <c r="H141" s="23">
        <v>0</v>
      </c>
      <c r="I141" s="23">
        <v>0</v>
      </c>
      <c r="J141" s="23">
        <v>0</v>
      </c>
      <c r="K141" s="23">
        <v>0</v>
      </c>
    </row>
    <row r="142" spans="1:11" ht="13.4" customHeight="1">
      <c r="A142" t="s">
        <v>78</v>
      </c>
      <c r="B142" t="s">
        <v>318</v>
      </c>
      <c r="C142" s="23">
        <v>0</v>
      </c>
      <c r="D142" s="23">
        <v>0</v>
      </c>
      <c r="E142" s="23">
        <v>0</v>
      </c>
      <c r="F142" s="23">
        <v>0</v>
      </c>
      <c r="G142" s="23">
        <v>0</v>
      </c>
      <c r="H142" s="23">
        <v>0</v>
      </c>
      <c r="I142" s="23">
        <v>0</v>
      </c>
      <c r="J142" s="23">
        <v>0</v>
      </c>
      <c r="K142" s="23">
        <v>0</v>
      </c>
    </row>
    <row r="143" spans="1:11" ht="13.4" customHeight="1">
      <c r="A143" t="s">
        <v>79</v>
      </c>
      <c r="B143" t="s">
        <v>318</v>
      </c>
      <c r="C143" s="23">
        <v>0</v>
      </c>
      <c r="D143" s="23">
        <v>0</v>
      </c>
      <c r="E143" s="23">
        <v>0</v>
      </c>
      <c r="F143" s="23">
        <v>0</v>
      </c>
      <c r="G143" s="23">
        <v>0</v>
      </c>
      <c r="H143" s="23">
        <v>0</v>
      </c>
      <c r="I143" s="23">
        <v>0</v>
      </c>
      <c r="J143" s="23">
        <v>0</v>
      </c>
      <c r="K143" s="23">
        <v>0</v>
      </c>
    </row>
    <row r="144" spans="1:11" ht="13.4" customHeight="1">
      <c r="A144" t="s">
        <v>80</v>
      </c>
      <c r="B144" t="s">
        <v>318</v>
      </c>
      <c r="C144" s="23">
        <v>0</v>
      </c>
      <c r="D144" s="23">
        <v>0</v>
      </c>
      <c r="E144" s="23">
        <v>0</v>
      </c>
      <c r="F144" s="23">
        <v>0</v>
      </c>
      <c r="G144" s="23">
        <v>0</v>
      </c>
      <c r="H144" s="23">
        <v>0</v>
      </c>
      <c r="I144" s="23">
        <v>0</v>
      </c>
      <c r="J144" s="23">
        <v>0</v>
      </c>
      <c r="K144" s="23">
        <v>0</v>
      </c>
    </row>
    <row r="145" spans="1:11" ht="13.4" customHeight="1">
      <c r="A145" t="s">
        <v>81</v>
      </c>
      <c r="B145" t="s">
        <v>318</v>
      </c>
      <c r="C145" s="23">
        <v>0</v>
      </c>
      <c r="D145" s="23">
        <v>0</v>
      </c>
      <c r="E145" s="23">
        <v>0</v>
      </c>
      <c r="F145" s="23">
        <v>0</v>
      </c>
      <c r="G145" s="23">
        <v>0</v>
      </c>
      <c r="H145" s="23">
        <v>0</v>
      </c>
      <c r="I145" s="23">
        <v>0</v>
      </c>
      <c r="J145" s="23">
        <v>0</v>
      </c>
      <c r="K145" s="23">
        <v>0</v>
      </c>
    </row>
    <row r="146" spans="1:11" ht="13.4" customHeight="1">
      <c r="A146" t="s">
        <v>82</v>
      </c>
      <c r="B146" t="s">
        <v>318</v>
      </c>
      <c r="C146" s="23">
        <v>0</v>
      </c>
      <c r="D146" s="23">
        <v>0</v>
      </c>
      <c r="E146" s="23">
        <v>0</v>
      </c>
      <c r="F146" s="23">
        <v>0</v>
      </c>
      <c r="G146" s="23">
        <v>0</v>
      </c>
      <c r="H146" s="23">
        <v>0</v>
      </c>
      <c r="I146" s="23">
        <v>0</v>
      </c>
      <c r="J146" s="23">
        <v>0</v>
      </c>
      <c r="K146" s="23">
        <v>0</v>
      </c>
    </row>
    <row r="147" spans="1:11" ht="13.4" customHeight="1">
      <c r="A147" t="s">
        <v>83</v>
      </c>
      <c r="B147" t="s">
        <v>318</v>
      </c>
      <c r="C147" s="23">
        <v>0</v>
      </c>
      <c r="D147" s="23">
        <v>0</v>
      </c>
      <c r="E147" s="23">
        <v>0</v>
      </c>
      <c r="F147" s="23">
        <v>0</v>
      </c>
      <c r="G147" s="23">
        <v>0</v>
      </c>
      <c r="H147" s="23">
        <v>0</v>
      </c>
      <c r="I147" s="23">
        <v>0</v>
      </c>
      <c r="J147" s="23">
        <v>0</v>
      </c>
      <c r="K147" s="23">
        <v>0</v>
      </c>
    </row>
    <row r="148" spans="1:11" ht="13.4" customHeight="1">
      <c r="A148" t="s">
        <v>84</v>
      </c>
      <c r="B148" t="s">
        <v>318</v>
      </c>
      <c r="C148" s="23">
        <v>0</v>
      </c>
      <c r="D148" s="23">
        <v>0</v>
      </c>
      <c r="E148" s="23">
        <v>0</v>
      </c>
      <c r="F148" s="23">
        <v>0</v>
      </c>
      <c r="G148" s="23">
        <v>0</v>
      </c>
      <c r="H148" s="23">
        <v>0</v>
      </c>
      <c r="I148" s="23">
        <v>0</v>
      </c>
      <c r="J148" s="23">
        <v>0</v>
      </c>
      <c r="K148" s="23">
        <v>0</v>
      </c>
    </row>
    <row r="149" spans="1:11" ht="13.4" customHeight="1">
      <c r="A149" t="s">
        <v>85</v>
      </c>
      <c r="B149" t="s">
        <v>318</v>
      </c>
      <c r="C149" s="23">
        <v>0</v>
      </c>
      <c r="D149" s="23">
        <v>0</v>
      </c>
      <c r="E149" s="23">
        <v>0</v>
      </c>
      <c r="F149" s="23">
        <v>0</v>
      </c>
      <c r="G149" s="23">
        <v>0</v>
      </c>
      <c r="H149" s="23">
        <v>0</v>
      </c>
      <c r="I149" s="23">
        <v>0</v>
      </c>
      <c r="J149" s="23">
        <v>0</v>
      </c>
      <c r="K149" s="23">
        <v>0</v>
      </c>
    </row>
    <row r="150" spans="1:11" ht="13.4" customHeight="1">
      <c r="A150" t="s">
        <v>86</v>
      </c>
      <c r="B150" t="s">
        <v>318</v>
      </c>
      <c r="C150" s="23">
        <v>0</v>
      </c>
      <c r="D150" s="23">
        <v>0</v>
      </c>
      <c r="E150" s="23">
        <v>0</v>
      </c>
      <c r="F150" s="23">
        <v>0</v>
      </c>
      <c r="G150" s="23">
        <v>0</v>
      </c>
      <c r="H150" s="23">
        <v>0</v>
      </c>
      <c r="I150" s="23">
        <v>0</v>
      </c>
      <c r="J150" s="23">
        <v>0</v>
      </c>
      <c r="K150" s="23">
        <v>0</v>
      </c>
    </row>
    <row r="151" spans="1:11" ht="13.4" customHeight="1">
      <c r="A151" t="s">
        <v>87</v>
      </c>
      <c r="B151" t="s">
        <v>318</v>
      </c>
      <c r="C151" s="23">
        <v>0</v>
      </c>
      <c r="D151" s="23">
        <v>0</v>
      </c>
      <c r="E151" s="23">
        <v>0</v>
      </c>
      <c r="F151" s="23">
        <v>0</v>
      </c>
      <c r="G151" s="23">
        <v>0</v>
      </c>
      <c r="H151" s="23">
        <v>0</v>
      </c>
      <c r="I151" s="23">
        <v>0</v>
      </c>
      <c r="J151" s="23">
        <v>0</v>
      </c>
      <c r="K151" s="23">
        <v>0</v>
      </c>
    </row>
    <row r="152" spans="1:11" ht="13.4" customHeight="1">
      <c r="A152" t="s">
        <v>88</v>
      </c>
      <c r="B152" t="s">
        <v>318</v>
      </c>
      <c r="C152" s="23">
        <v>0</v>
      </c>
      <c r="D152" s="23">
        <v>0</v>
      </c>
      <c r="E152" s="23">
        <v>0</v>
      </c>
      <c r="F152" s="23">
        <v>0</v>
      </c>
      <c r="G152" s="23">
        <v>0</v>
      </c>
      <c r="H152" s="23">
        <v>0</v>
      </c>
      <c r="I152" s="23">
        <v>0</v>
      </c>
      <c r="J152" s="23">
        <v>0</v>
      </c>
      <c r="K152" s="23">
        <v>0</v>
      </c>
    </row>
    <row r="153" spans="1:11" ht="13.4" customHeight="1">
      <c r="A153" t="s">
        <v>89</v>
      </c>
      <c r="B153" t="s">
        <v>318</v>
      </c>
      <c r="C153" s="23">
        <v>0</v>
      </c>
      <c r="D153" s="23">
        <v>0</v>
      </c>
      <c r="E153" s="23">
        <v>0</v>
      </c>
      <c r="F153" s="23">
        <v>0</v>
      </c>
      <c r="G153" s="23">
        <v>0</v>
      </c>
      <c r="H153" s="23">
        <v>0</v>
      </c>
      <c r="I153" s="23">
        <v>0</v>
      </c>
      <c r="J153" s="23">
        <v>0</v>
      </c>
      <c r="K153" s="23">
        <v>0</v>
      </c>
    </row>
    <row r="154" spans="1:11" ht="13.4" customHeight="1">
      <c r="A154" t="s">
        <v>90</v>
      </c>
      <c r="B154" t="s">
        <v>318</v>
      </c>
      <c r="C154" s="23">
        <v>0</v>
      </c>
      <c r="D154" s="23">
        <v>0</v>
      </c>
      <c r="E154" s="23">
        <v>0</v>
      </c>
      <c r="F154" s="23">
        <v>0</v>
      </c>
      <c r="G154" s="23">
        <v>0</v>
      </c>
      <c r="H154" s="23">
        <v>0</v>
      </c>
      <c r="I154" s="23">
        <v>0</v>
      </c>
      <c r="J154" s="23">
        <v>0</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0</v>
      </c>
      <c r="D156" s="23">
        <v>0</v>
      </c>
      <c r="E156" s="23">
        <v>0</v>
      </c>
      <c r="F156" s="23">
        <v>0</v>
      </c>
      <c r="G156" s="23">
        <v>0</v>
      </c>
      <c r="H156" s="23">
        <v>0</v>
      </c>
      <c r="I156" s="23">
        <v>0</v>
      </c>
      <c r="J156" s="23">
        <v>0</v>
      </c>
      <c r="K156" s="23">
        <v>0</v>
      </c>
    </row>
    <row r="157" spans="1:11" ht="13.4" customHeight="1">
      <c r="A157" t="s">
        <v>93</v>
      </c>
      <c r="B157" t="s">
        <v>318</v>
      </c>
      <c r="C157" s="23">
        <v>0</v>
      </c>
      <c r="D157" s="23">
        <v>0</v>
      </c>
      <c r="E157" s="23">
        <v>0</v>
      </c>
      <c r="F157" s="23">
        <v>0</v>
      </c>
      <c r="G157" s="23">
        <v>0</v>
      </c>
      <c r="H157" s="23">
        <v>0</v>
      </c>
      <c r="I157" s="23">
        <v>0</v>
      </c>
      <c r="J157" s="23">
        <v>0</v>
      </c>
      <c r="K157" s="23">
        <v>0</v>
      </c>
    </row>
    <row r="158" spans="1:11" ht="13.4" customHeight="1">
      <c r="A158" t="s">
        <v>94</v>
      </c>
      <c r="B158" t="s">
        <v>318</v>
      </c>
      <c r="C158" s="23">
        <v>0</v>
      </c>
      <c r="D158" s="23">
        <v>0</v>
      </c>
      <c r="E158" s="23">
        <v>0</v>
      </c>
      <c r="F158" s="23">
        <v>0</v>
      </c>
      <c r="G158" s="23">
        <v>0</v>
      </c>
      <c r="H158" s="23">
        <v>0</v>
      </c>
      <c r="I158" s="23">
        <v>0</v>
      </c>
      <c r="J158" s="23">
        <v>0</v>
      </c>
      <c r="K158" s="23">
        <v>0</v>
      </c>
    </row>
    <row r="159" spans="1:11" ht="13.4" customHeight="1">
      <c r="A159" t="s">
        <v>95</v>
      </c>
      <c r="B159" t="s">
        <v>318</v>
      </c>
      <c r="C159" s="23">
        <v>0</v>
      </c>
      <c r="D159" s="23">
        <v>0</v>
      </c>
      <c r="E159" s="23">
        <v>0</v>
      </c>
      <c r="F159" s="23">
        <v>0</v>
      </c>
      <c r="G159" s="23">
        <v>0</v>
      </c>
      <c r="H159" s="23">
        <v>0</v>
      </c>
      <c r="I159" s="23">
        <v>0</v>
      </c>
      <c r="J159" s="23">
        <v>0</v>
      </c>
      <c r="K159" s="23">
        <v>0</v>
      </c>
    </row>
    <row r="160" spans="1:11" ht="13.4" customHeight="1">
      <c r="A160" t="s">
        <v>96</v>
      </c>
      <c r="B160" t="s">
        <v>318</v>
      </c>
      <c r="C160" s="23">
        <v>0</v>
      </c>
      <c r="D160" s="23">
        <v>0</v>
      </c>
      <c r="E160" s="23">
        <v>0</v>
      </c>
      <c r="F160" s="23">
        <v>0</v>
      </c>
      <c r="G160" s="23">
        <v>0</v>
      </c>
      <c r="H160" s="23">
        <v>0</v>
      </c>
      <c r="I160" s="23">
        <v>0</v>
      </c>
      <c r="J160" s="23">
        <v>0</v>
      </c>
      <c r="K160" s="23">
        <v>0</v>
      </c>
    </row>
    <row r="161" spans="1:11" ht="13.4" customHeight="1">
      <c r="A161" t="s">
        <v>97</v>
      </c>
      <c r="B161" t="s">
        <v>318</v>
      </c>
      <c r="C161" s="23">
        <v>0</v>
      </c>
      <c r="D161" s="23">
        <v>0</v>
      </c>
      <c r="E161" s="23">
        <v>0</v>
      </c>
      <c r="F161" s="23">
        <v>0</v>
      </c>
      <c r="G161" s="23">
        <v>0</v>
      </c>
      <c r="H161" s="23">
        <v>0</v>
      </c>
      <c r="I161" s="23">
        <v>0</v>
      </c>
      <c r="J161" s="23">
        <v>0</v>
      </c>
      <c r="K161" s="23">
        <v>0</v>
      </c>
    </row>
    <row r="162" spans="1:11" ht="13.4" customHeight="1">
      <c r="A162" t="s">
        <v>98</v>
      </c>
      <c r="B162" t="s">
        <v>318</v>
      </c>
      <c r="C162" s="23">
        <v>0</v>
      </c>
      <c r="D162" s="23">
        <v>0</v>
      </c>
      <c r="E162" s="23">
        <v>0</v>
      </c>
      <c r="F162" s="23">
        <v>0</v>
      </c>
      <c r="G162" s="23">
        <v>0</v>
      </c>
      <c r="H162" s="23">
        <v>0</v>
      </c>
      <c r="I162" s="23">
        <v>0</v>
      </c>
      <c r="J162" s="23">
        <v>0</v>
      </c>
      <c r="K162" s="23">
        <v>0</v>
      </c>
    </row>
    <row r="163" spans="1:11" ht="13.4" customHeight="1">
      <c r="A163" t="s">
        <v>99</v>
      </c>
      <c r="B163" t="s">
        <v>317</v>
      </c>
      <c r="C163" s="23">
        <v>0</v>
      </c>
      <c r="D163" s="23">
        <v>0</v>
      </c>
      <c r="E163" s="23">
        <v>0</v>
      </c>
      <c r="F163" s="23">
        <v>0</v>
      </c>
      <c r="G163" s="23">
        <v>0</v>
      </c>
      <c r="H163" s="23">
        <v>0</v>
      </c>
      <c r="I163" s="23">
        <v>0</v>
      </c>
      <c r="J163" s="23">
        <v>0</v>
      </c>
      <c r="K163" s="23">
        <v>0</v>
      </c>
    </row>
    <row r="164" spans="1:11" ht="13.4" customHeight="1">
      <c r="A164" t="s">
        <v>100</v>
      </c>
      <c r="B164" t="s">
        <v>317</v>
      </c>
      <c r="C164" s="23">
        <v>0</v>
      </c>
      <c r="D164" s="23">
        <v>0</v>
      </c>
      <c r="E164" s="23">
        <v>0</v>
      </c>
      <c r="F164" s="23">
        <v>0</v>
      </c>
      <c r="G164" s="23">
        <v>0</v>
      </c>
      <c r="H164" s="23">
        <v>0</v>
      </c>
      <c r="I164" s="23">
        <v>0</v>
      </c>
      <c r="J164" s="23">
        <v>0</v>
      </c>
      <c r="K164" s="23">
        <v>0</v>
      </c>
    </row>
    <row r="165" spans="1:11" ht="13.4" customHeight="1">
      <c r="A165" t="s">
        <v>101</v>
      </c>
      <c r="B165" t="s">
        <v>317</v>
      </c>
      <c r="C165" s="23">
        <v>0</v>
      </c>
      <c r="D165" s="23">
        <v>0</v>
      </c>
      <c r="E165" s="23">
        <v>0</v>
      </c>
      <c r="F165" s="23">
        <v>0</v>
      </c>
      <c r="G165" s="23">
        <v>0</v>
      </c>
      <c r="H165" s="23">
        <v>0</v>
      </c>
      <c r="I165" s="23">
        <v>0</v>
      </c>
      <c r="J165" s="23">
        <v>0</v>
      </c>
      <c r="K165" s="23">
        <v>0</v>
      </c>
    </row>
    <row r="166" spans="1:11" ht="13.4" customHeight="1">
      <c r="A166" t="s">
        <v>102</v>
      </c>
      <c r="B166" t="s">
        <v>317</v>
      </c>
      <c r="C166" s="23">
        <v>0</v>
      </c>
      <c r="D166" s="23">
        <v>0</v>
      </c>
      <c r="E166" s="23">
        <v>0</v>
      </c>
      <c r="F166" s="23">
        <v>0</v>
      </c>
      <c r="G166" s="23">
        <v>0</v>
      </c>
      <c r="H166" s="23">
        <v>0</v>
      </c>
      <c r="I166" s="23">
        <v>0</v>
      </c>
      <c r="J166" s="23">
        <v>0</v>
      </c>
      <c r="K166" s="23">
        <v>0</v>
      </c>
    </row>
    <row r="167" spans="1:11" ht="13.4" customHeight="1">
      <c r="A167" t="s">
        <v>103</v>
      </c>
      <c r="B167" t="s">
        <v>317</v>
      </c>
      <c r="C167" s="23">
        <v>0</v>
      </c>
      <c r="D167" s="23">
        <v>0</v>
      </c>
      <c r="E167" s="23">
        <v>0</v>
      </c>
      <c r="F167" s="23">
        <v>0</v>
      </c>
      <c r="G167" s="23">
        <v>0</v>
      </c>
      <c r="H167" s="23">
        <v>0</v>
      </c>
      <c r="I167" s="23">
        <v>0</v>
      </c>
      <c r="J167" s="23">
        <v>0</v>
      </c>
      <c r="K167" s="23">
        <v>0</v>
      </c>
    </row>
    <row r="168" spans="1:11" ht="13.4" customHeight="1">
      <c r="A168" t="s">
        <v>104</v>
      </c>
      <c r="B168" t="s">
        <v>316</v>
      </c>
      <c r="C168" s="23">
        <v>0</v>
      </c>
      <c r="D168" s="23">
        <v>0</v>
      </c>
      <c r="E168" s="23">
        <v>0</v>
      </c>
      <c r="F168" s="23">
        <v>0</v>
      </c>
      <c r="G168" s="23">
        <v>0</v>
      </c>
      <c r="H168" s="23">
        <v>0</v>
      </c>
      <c r="I168" s="23">
        <v>0</v>
      </c>
      <c r="J168" s="23">
        <v>0</v>
      </c>
      <c r="K168" s="23">
        <v>0</v>
      </c>
    </row>
    <row r="169" spans="1:11" ht="13.4" customHeight="1">
      <c r="A169" t="s">
        <v>105</v>
      </c>
      <c r="B169" t="s">
        <v>316</v>
      </c>
      <c r="C169" s="23">
        <v>0</v>
      </c>
      <c r="D169" s="23">
        <v>0</v>
      </c>
      <c r="E169" s="23">
        <v>0</v>
      </c>
      <c r="F169" s="23">
        <v>0</v>
      </c>
      <c r="G169" s="23">
        <v>0</v>
      </c>
      <c r="H169" s="23">
        <v>0</v>
      </c>
      <c r="I169" s="23">
        <v>0</v>
      </c>
      <c r="J169" s="23">
        <v>0</v>
      </c>
      <c r="K169" s="23">
        <v>0</v>
      </c>
    </row>
    <row r="170" spans="1:11" ht="13.4" customHeight="1">
      <c r="A170" t="s">
        <v>106</v>
      </c>
      <c r="B170" t="s">
        <v>316</v>
      </c>
      <c r="C170" s="23">
        <v>0</v>
      </c>
      <c r="D170" s="23">
        <v>0</v>
      </c>
      <c r="E170" s="23">
        <v>0</v>
      </c>
      <c r="F170" s="23">
        <v>0</v>
      </c>
      <c r="G170" s="23">
        <v>0</v>
      </c>
      <c r="H170" s="23">
        <v>0</v>
      </c>
      <c r="I170" s="23">
        <v>0</v>
      </c>
      <c r="J170" s="23">
        <v>0</v>
      </c>
      <c r="K170" s="23">
        <v>0</v>
      </c>
    </row>
    <row r="171" spans="1:11" ht="13.4" customHeight="1">
      <c r="A171" t="s">
        <v>107</v>
      </c>
      <c r="B171" t="s">
        <v>316</v>
      </c>
      <c r="C171" s="23">
        <v>1E-4</v>
      </c>
      <c r="D171" s="23">
        <v>1E-4</v>
      </c>
      <c r="E171" s="23">
        <v>1E-4</v>
      </c>
      <c r="F171" s="23">
        <v>1E-4</v>
      </c>
      <c r="G171" s="23">
        <v>1E-4</v>
      </c>
      <c r="H171" s="23">
        <v>0</v>
      </c>
      <c r="I171" s="23">
        <v>1E-4</v>
      </c>
      <c r="J171" s="23">
        <v>1E-4</v>
      </c>
      <c r="K171" s="23">
        <v>1E-4</v>
      </c>
    </row>
    <row r="172" spans="1:11" ht="13.4" customHeight="1">
      <c r="A172" t="s">
        <v>108</v>
      </c>
      <c r="B172" t="s">
        <v>315</v>
      </c>
      <c r="C172" s="23">
        <v>1E-4</v>
      </c>
      <c r="D172" s="23">
        <v>1E-4</v>
      </c>
      <c r="E172" s="23">
        <v>1E-4</v>
      </c>
      <c r="F172" s="23">
        <v>1E-4</v>
      </c>
      <c r="G172" s="23">
        <v>1E-4</v>
      </c>
      <c r="H172" s="23">
        <v>1E-4</v>
      </c>
      <c r="I172" s="23">
        <v>1E-4</v>
      </c>
      <c r="J172" s="23">
        <v>1E-4</v>
      </c>
      <c r="K172" s="23">
        <v>1E-4</v>
      </c>
    </row>
    <row r="173" spans="1:11" ht="13.4" customHeight="1">
      <c r="A173" t="s">
        <v>109</v>
      </c>
      <c r="B173" t="s">
        <v>314</v>
      </c>
      <c r="C173" s="23">
        <v>1E-4</v>
      </c>
      <c r="D173" s="23">
        <v>1E-4</v>
      </c>
      <c r="E173" s="23">
        <v>1E-4</v>
      </c>
      <c r="F173" s="23">
        <v>1E-4</v>
      </c>
      <c r="G173" s="23">
        <v>1E-4</v>
      </c>
      <c r="H173" s="23">
        <v>1E-4</v>
      </c>
      <c r="I173" s="23">
        <v>1E-4</v>
      </c>
      <c r="J173" s="23">
        <v>1E-4</v>
      </c>
      <c r="K173" s="23">
        <v>1E-4</v>
      </c>
    </row>
    <row r="174" spans="1:11" ht="13.4" customHeight="1">
      <c r="A174" t="s">
        <v>110</v>
      </c>
      <c r="B174" t="s">
        <v>313</v>
      </c>
      <c r="C174" s="23">
        <v>0</v>
      </c>
      <c r="D174" s="23">
        <v>0</v>
      </c>
      <c r="E174" s="23">
        <v>0</v>
      </c>
      <c r="F174" s="23">
        <v>0</v>
      </c>
      <c r="G174" s="23">
        <v>0</v>
      </c>
      <c r="H174" s="23">
        <v>0</v>
      </c>
      <c r="I174" s="23">
        <v>0</v>
      </c>
      <c r="J174" s="23">
        <v>1E-4</v>
      </c>
      <c r="K174" s="23">
        <v>0</v>
      </c>
    </row>
    <row r="175" spans="1:11" ht="13.4" customHeight="1">
      <c r="A175" t="s">
        <v>111</v>
      </c>
      <c r="B175" t="s">
        <v>313</v>
      </c>
      <c r="C175" s="23">
        <v>1E-4</v>
      </c>
      <c r="D175" s="23">
        <v>1E-4</v>
      </c>
      <c r="E175" s="23">
        <v>1E-4</v>
      </c>
      <c r="F175" s="23">
        <v>1E-4</v>
      </c>
      <c r="G175" s="23">
        <v>1E-4</v>
      </c>
      <c r="H175" s="23">
        <v>0</v>
      </c>
      <c r="I175" s="23">
        <v>1E-4</v>
      </c>
      <c r="J175" s="23">
        <v>1E-4</v>
      </c>
      <c r="K175" s="23">
        <v>1E-4</v>
      </c>
    </row>
    <row r="176" spans="1:11" ht="13.4" customHeight="1">
      <c r="A176" t="s">
        <v>112</v>
      </c>
      <c r="B176" t="s">
        <v>312</v>
      </c>
      <c r="C176" s="23">
        <v>0</v>
      </c>
      <c r="D176" s="23">
        <v>0</v>
      </c>
      <c r="E176" s="23">
        <v>0</v>
      </c>
      <c r="F176" s="23">
        <v>1E-4</v>
      </c>
      <c r="G176" s="23">
        <v>1E-4</v>
      </c>
      <c r="H176" s="23">
        <v>0</v>
      </c>
      <c r="I176" s="23">
        <v>1E-4</v>
      </c>
      <c r="J176" s="23">
        <v>0</v>
      </c>
      <c r="K176" s="23">
        <v>0</v>
      </c>
    </row>
    <row r="177" spans="1:11" ht="13.4" customHeight="1">
      <c r="A177" t="s">
        <v>113</v>
      </c>
      <c r="B177" t="s">
        <v>312</v>
      </c>
      <c r="C177" s="23">
        <v>0</v>
      </c>
      <c r="D177" s="23">
        <v>0</v>
      </c>
      <c r="E177" s="23">
        <v>0</v>
      </c>
      <c r="F177" s="23">
        <v>0</v>
      </c>
      <c r="G177" s="23">
        <v>0</v>
      </c>
      <c r="H177" s="23">
        <v>0</v>
      </c>
      <c r="I177" s="23">
        <v>0</v>
      </c>
      <c r="J177" s="23">
        <v>0</v>
      </c>
      <c r="K177" s="23">
        <v>0</v>
      </c>
    </row>
    <row r="178" spans="1:11" ht="13.4" customHeight="1">
      <c r="A178" t="s">
        <v>114</v>
      </c>
      <c r="B178" t="s">
        <v>312</v>
      </c>
      <c r="C178" s="23">
        <v>0</v>
      </c>
      <c r="D178" s="23">
        <v>0</v>
      </c>
      <c r="E178" s="23">
        <v>0</v>
      </c>
      <c r="F178" s="23">
        <v>0</v>
      </c>
      <c r="G178" s="23">
        <v>0</v>
      </c>
      <c r="H178" s="23">
        <v>0</v>
      </c>
      <c r="I178" s="23">
        <v>0</v>
      </c>
      <c r="J178" s="23">
        <v>0</v>
      </c>
      <c r="K178" s="23">
        <v>0</v>
      </c>
    </row>
    <row r="179" spans="1:11" ht="13.4" customHeight="1">
      <c r="A179" t="s">
        <v>115</v>
      </c>
      <c r="B179" t="s">
        <v>312</v>
      </c>
      <c r="C179" s="23">
        <v>0</v>
      </c>
      <c r="D179" s="23">
        <v>0</v>
      </c>
      <c r="E179" s="23">
        <v>0</v>
      </c>
      <c r="F179" s="23">
        <v>0</v>
      </c>
      <c r="G179" s="23">
        <v>0</v>
      </c>
      <c r="H179" s="23">
        <v>0</v>
      </c>
      <c r="I179" s="23">
        <v>0</v>
      </c>
      <c r="J179" s="23">
        <v>0</v>
      </c>
      <c r="K179" s="23">
        <v>0</v>
      </c>
    </row>
    <row r="180" spans="1:11" ht="13.4" customHeight="1">
      <c r="A180" t="s">
        <v>116</v>
      </c>
      <c r="B180" t="s">
        <v>312</v>
      </c>
      <c r="C180" s="23">
        <v>0</v>
      </c>
      <c r="D180" s="23">
        <v>0</v>
      </c>
      <c r="E180" s="23">
        <v>0</v>
      </c>
      <c r="F180" s="23">
        <v>0</v>
      </c>
      <c r="G180" s="23">
        <v>0</v>
      </c>
      <c r="H180" s="23">
        <v>0</v>
      </c>
      <c r="I180" s="23">
        <v>0</v>
      </c>
      <c r="J180" s="23">
        <v>0</v>
      </c>
      <c r="K180" s="23">
        <v>0</v>
      </c>
    </row>
    <row r="181" spans="1:11" ht="13.4" customHeight="1">
      <c r="A181" t="s">
        <v>117</v>
      </c>
      <c r="B181" t="s">
        <v>312</v>
      </c>
      <c r="C181" s="23">
        <v>0</v>
      </c>
      <c r="D181" s="23">
        <v>0</v>
      </c>
      <c r="E181" s="23">
        <v>0</v>
      </c>
      <c r="F181" s="23">
        <v>0</v>
      </c>
      <c r="G181" s="23">
        <v>0</v>
      </c>
      <c r="H181" s="23">
        <v>0</v>
      </c>
      <c r="I181" s="23">
        <v>0</v>
      </c>
      <c r="J181" s="23">
        <v>0</v>
      </c>
      <c r="K181" s="23">
        <v>0</v>
      </c>
    </row>
    <row r="182" spans="1:11" ht="13.4" customHeight="1">
      <c r="A182" t="s">
        <v>118</v>
      </c>
      <c r="B182" t="s">
        <v>311</v>
      </c>
      <c r="C182" s="23">
        <v>0</v>
      </c>
      <c r="D182" s="23">
        <v>0</v>
      </c>
      <c r="E182" s="23">
        <v>0</v>
      </c>
      <c r="F182" s="23">
        <v>0</v>
      </c>
      <c r="G182" s="23">
        <v>0</v>
      </c>
      <c r="H182" s="23">
        <v>0</v>
      </c>
      <c r="I182" s="23">
        <v>0</v>
      </c>
      <c r="J182" s="23">
        <v>0</v>
      </c>
      <c r="K182" s="23">
        <v>0</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0</v>
      </c>
      <c r="D184" s="23">
        <v>0</v>
      </c>
      <c r="E184" s="23">
        <v>0</v>
      </c>
      <c r="F184" s="23">
        <v>0</v>
      </c>
      <c r="G184" s="23">
        <v>0</v>
      </c>
      <c r="H184" s="23">
        <v>0</v>
      </c>
      <c r="I184" s="23">
        <v>0</v>
      </c>
      <c r="J184" s="23">
        <v>0</v>
      </c>
      <c r="K184" s="23">
        <v>0</v>
      </c>
    </row>
    <row r="185" spans="1:11" ht="13.4" customHeight="1">
      <c r="A185" t="s">
        <v>121</v>
      </c>
      <c r="B185" t="s">
        <v>311</v>
      </c>
      <c r="C185" s="23">
        <v>0</v>
      </c>
      <c r="D185" s="23">
        <v>0</v>
      </c>
      <c r="E185" s="23">
        <v>0</v>
      </c>
      <c r="F185" s="23">
        <v>0</v>
      </c>
      <c r="G185" s="23">
        <v>0</v>
      </c>
      <c r="H185" s="23">
        <v>0</v>
      </c>
      <c r="I185" s="23">
        <v>0</v>
      </c>
      <c r="J185" s="23">
        <v>0</v>
      </c>
      <c r="K185" s="23">
        <v>0</v>
      </c>
    </row>
    <row r="186" spans="1:11" ht="13.4" customHeight="1">
      <c r="A186" t="s">
        <v>122</v>
      </c>
      <c r="B186" t="s">
        <v>311</v>
      </c>
      <c r="C186" s="23">
        <v>0</v>
      </c>
      <c r="D186" s="23">
        <v>0</v>
      </c>
      <c r="E186" s="23">
        <v>0</v>
      </c>
      <c r="F186" s="23">
        <v>0</v>
      </c>
      <c r="G186" s="23">
        <v>0</v>
      </c>
      <c r="H186" s="23">
        <v>0</v>
      </c>
      <c r="I186" s="23">
        <v>0</v>
      </c>
      <c r="J186" s="23">
        <v>0</v>
      </c>
      <c r="K186" s="23">
        <v>0</v>
      </c>
    </row>
    <row r="187" spans="1:11" ht="13.4" customHeight="1">
      <c r="A187" t="s">
        <v>123</v>
      </c>
      <c r="B187" t="s">
        <v>311</v>
      </c>
      <c r="C187" s="23">
        <v>0</v>
      </c>
      <c r="D187" s="23">
        <v>0</v>
      </c>
      <c r="E187" s="23">
        <v>0</v>
      </c>
      <c r="F187" s="23">
        <v>0</v>
      </c>
      <c r="G187" s="23">
        <v>0</v>
      </c>
      <c r="H187" s="23">
        <v>0</v>
      </c>
      <c r="I187" s="23">
        <v>0</v>
      </c>
      <c r="J187" s="23">
        <v>0</v>
      </c>
      <c r="K187" s="23">
        <v>0</v>
      </c>
    </row>
    <row r="188" spans="1:11" ht="13.4" customHeight="1">
      <c r="A188" t="s">
        <v>124</v>
      </c>
      <c r="B188" t="s">
        <v>310</v>
      </c>
      <c r="C188" s="23">
        <v>2.0000000000000001E-4</v>
      </c>
      <c r="D188" s="23">
        <v>2.0000000000000001E-4</v>
      </c>
      <c r="E188" s="23">
        <v>2.0000000000000001E-4</v>
      </c>
      <c r="F188" s="23">
        <v>1E-4</v>
      </c>
      <c r="G188" s="23">
        <v>2.0000000000000001E-4</v>
      </c>
      <c r="H188" s="23">
        <v>1E-4</v>
      </c>
      <c r="I188" s="23">
        <v>1E-4</v>
      </c>
      <c r="J188" s="23">
        <v>1E-4</v>
      </c>
      <c r="K188" s="23">
        <v>1E-4</v>
      </c>
    </row>
    <row r="189" spans="1:11" ht="13.4" customHeight="1">
      <c r="A189" t="s">
        <v>125</v>
      </c>
      <c r="B189" t="s">
        <v>310</v>
      </c>
      <c r="C189" s="23">
        <v>0</v>
      </c>
      <c r="D189" s="23">
        <v>0</v>
      </c>
      <c r="E189" s="23">
        <v>0</v>
      </c>
      <c r="F189" s="23">
        <v>0</v>
      </c>
      <c r="G189" s="23">
        <v>0</v>
      </c>
      <c r="H189" s="23">
        <v>0</v>
      </c>
      <c r="I189" s="23">
        <v>0</v>
      </c>
      <c r="J189" s="23">
        <v>0</v>
      </c>
      <c r="K189" s="23">
        <v>0</v>
      </c>
    </row>
    <row r="190" spans="1:11" ht="13.4" customHeight="1">
      <c r="A190" t="s">
        <v>126</v>
      </c>
      <c r="B190" t="s">
        <v>310</v>
      </c>
      <c r="C190" s="23">
        <v>0</v>
      </c>
      <c r="D190" s="23">
        <v>0</v>
      </c>
      <c r="E190" s="23">
        <v>0</v>
      </c>
      <c r="F190" s="23">
        <v>0</v>
      </c>
      <c r="G190" s="23">
        <v>0</v>
      </c>
      <c r="H190" s="23">
        <v>0</v>
      </c>
      <c r="I190" s="23">
        <v>0</v>
      </c>
      <c r="J190" s="23">
        <v>0</v>
      </c>
      <c r="K190" s="23">
        <v>0</v>
      </c>
    </row>
    <row r="191" spans="1:11" ht="13.4" customHeight="1">
      <c r="A191" t="s">
        <v>127</v>
      </c>
      <c r="B191" t="s">
        <v>309</v>
      </c>
      <c r="C191" s="23">
        <v>0</v>
      </c>
      <c r="D191" s="23">
        <v>0</v>
      </c>
      <c r="E191" s="23">
        <v>0</v>
      </c>
      <c r="F191" s="23">
        <v>0</v>
      </c>
      <c r="G191" s="23">
        <v>0</v>
      </c>
      <c r="H191" s="23">
        <v>0</v>
      </c>
      <c r="I191" s="23">
        <v>0</v>
      </c>
      <c r="J191" s="23">
        <v>0</v>
      </c>
      <c r="K191" s="23">
        <v>0</v>
      </c>
    </row>
    <row r="192" spans="1:11" ht="13.4" customHeight="1">
      <c r="A192" t="s">
        <v>128</v>
      </c>
      <c r="B192" t="s">
        <v>309</v>
      </c>
      <c r="C192" s="23">
        <v>2.9999999999999997E-4</v>
      </c>
      <c r="D192" s="23">
        <v>2.9999999999999997E-4</v>
      </c>
      <c r="E192" s="23">
        <v>2.9999999999999997E-4</v>
      </c>
      <c r="F192" s="23">
        <v>2.9999999999999997E-4</v>
      </c>
      <c r="G192" s="23">
        <v>2.9999999999999997E-4</v>
      </c>
      <c r="H192" s="23">
        <v>2.0000000000000001E-4</v>
      </c>
      <c r="I192" s="23">
        <v>2.9999999999999997E-4</v>
      </c>
      <c r="J192" s="23">
        <v>2.0000000000000001E-4</v>
      </c>
      <c r="K192" s="23">
        <v>2.0000000000000001E-4</v>
      </c>
    </row>
    <row r="193" spans="1:11" ht="13.4" customHeight="1">
      <c r="A193" t="s">
        <v>129</v>
      </c>
      <c r="B193" t="s">
        <v>309</v>
      </c>
      <c r="C193" s="23">
        <v>0</v>
      </c>
      <c r="D193" s="23">
        <v>1E-4</v>
      </c>
      <c r="E193" s="23">
        <v>0</v>
      </c>
      <c r="F193" s="23">
        <v>0</v>
      </c>
      <c r="G193" s="23">
        <v>0</v>
      </c>
      <c r="H193" s="23">
        <v>0</v>
      </c>
      <c r="I193" s="23">
        <v>0</v>
      </c>
      <c r="J193" s="23">
        <v>0</v>
      </c>
      <c r="K193" s="23">
        <v>0</v>
      </c>
    </row>
    <row r="194" spans="1:11" ht="13.4" customHeight="1">
      <c r="A194" t="s">
        <v>130</v>
      </c>
      <c r="B194" t="s">
        <v>308</v>
      </c>
      <c r="C194" s="23">
        <v>1E-4</v>
      </c>
      <c r="D194" s="23">
        <v>1E-4</v>
      </c>
      <c r="E194" s="23">
        <v>1E-4</v>
      </c>
      <c r="F194" s="23">
        <v>1E-4</v>
      </c>
      <c r="G194" s="23">
        <v>1E-4</v>
      </c>
      <c r="H194" s="23">
        <v>1E-4</v>
      </c>
      <c r="I194" s="23">
        <v>0</v>
      </c>
      <c r="J194" s="23">
        <v>1E-4</v>
      </c>
      <c r="K194" s="23">
        <v>1E-4</v>
      </c>
    </row>
    <row r="195" spans="1:11" ht="13.4" customHeight="1">
      <c r="A195" t="s">
        <v>131</v>
      </c>
      <c r="B195" t="s">
        <v>308</v>
      </c>
      <c r="C195" s="23">
        <v>0</v>
      </c>
      <c r="D195" s="23">
        <v>0</v>
      </c>
      <c r="E195" s="23">
        <v>0</v>
      </c>
      <c r="F195" s="23">
        <v>0</v>
      </c>
      <c r="G195" s="23">
        <v>0</v>
      </c>
      <c r="H195" s="23">
        <v>0</v>
      </c>
      <c r="I195" s="23">
        <v>0</v>
      </c>
      <c r="J195" s="23">
        <v>0</v>
      </c>
      <c r="K195" s="23">
        <v>0</v>
      </c>
    </row>
    <row r="196" spans="1:11" ht="13.4" customHeight="1">
      <c r="A196" t="s">
        <v>132</v>
      </c>
      <c r="B196" t="s">
        <v>307</v>
      </c>
      <c r="C196" s="23">
        <v>0</v>
      </c>
      <c r="D196" s="23">
        <v>0</v>
      </c>
      <c r="E196" s="23">
        <v>0</v>
      </c>
      <c r="F196" s="23">
        <v>0</v>
      </c>
      <c r="G196" s="23">
        <v>0</v>
      </c>
      <c r="H196" s="23">
        <v>0</v>
      </c>
      <c r="I196" s="23">
        <v>0</v>
      </c>
      <c r="J196" s="23">
        <v>0</v>
      </c>
      <c r="K196" s="23">
        <v>0</v>
      </c>
    </row>
    <row r="197" spans="1:11" ht="13.4" customHeight="1">
      <c r="A197" t="s">
        <v>133</v>
      </c>
      <c r="B197" t="s">
        <v>307</v>
      </c>
      <c r="C197" s="23">
        <v>0</v>
      </c>
      <c r="D197" s="23">
        <v>0</v>
      </c>
      <c r="E197" s="23">
        <v>0</v>
      </c>
      <c r="F197" s="23">
        <v>0</v>
      </c>
      <c r="G197" s="23">
        <v>0</v>
      </c>
      <c r="H197" s="23">
        <v>0</v>
      </c>
      <c r="I197" s="23">
        <v>0</v>
      </c>
      <c r="J197" s="23">
        <v>0</v>
      </c>
      <c r="K197" s="23">
        <v>0</v>
      </c>
    </row>
    <row r="198" spans="1:11" ht="13.4" customHeight="1">
      <c r="A198" t="s">
        <v>134</v>
      </c>
      <c r="B198" t="s">
        <v>306</v>
      </c>
      <c r="C198" s="23">
        <v>-2.9999999999999997E-4</v>
      </c>
      <c r="D198" s="23">
        <v>-2.0000000000000001E-4</v>
      </c>
      <c r="E198" s="23">
        <v>-2.9999999999999997E-4</v>
      </c>
      <c r="F198" s="23">
        <v>-2.0000000000000001E-4</v>
      </c>
      <c r="G198" s="23">
        <v>-2.9999999999999997E-4</v>
      </c>
      <c r="H198" s="23">
        <v>-2.0000000000000001E-4</v>
      </c>
      <c r="I198" s="23">
        <v>-4.0000000000000002E-4</v>
      </c>
      <c r="J198" s="23">
        <v>-5.0000000000000001E-4</v>
      </c>
      <c r="K198" s="23">
        <v>-1.8E-3</v>
      </c>
    </row>
    <row r="199" spans="1:11" ht="13.4" customHeight="1">
      <c r="A199" t="s">
        <v>135</v>
      </c>
      <c r="B199" t="s">
        <v>306</v>
      </c>
      <c r="C199" s="23">
        <v>-1E-4</v>
      </c>
      <c r="D199" s="23">
        <v>-1E-4</v>
      </c>
      <c r="E199" s="23">
        <v>-1E-4</v>
      </c>
      <c r="F199" s="23">
        <v>-1E-4</v>
      </c>
      <c r="G199" s="23">
        <v>-1E-4</v>
      </c>
      <c r="H199" s="23">
        <v>-1E-4</v>
      </c>
      <c r="I199" s="23">
        <v>-1E-4</v>
      </c>
      <c r="J199" s="23">
        <v>-2.0000000000000001E-4</v>
      </c>
      <c r="K199" s="23">
        <v>-5.0000000000000001E-4</v>
      </c>
    </row>
    <row r="200" spans="1:11" ht="13.4" customHeight="1">
      <c r="A200" t="s">
        <v>136</v>
      </c>
      <c r="B200" t="s">
        <v>306</v>
      </c>
      <c r="C200" s="23">
        <v>-1E-4</v>
      </c>
      <c r="D200" s="23">
        <v>-1E-4</v>
      </c>
      <c r="E200" s="23">
        <v>-1E-4</v>
      </c>
      <c r="F200" s="23">
        <v>-1E-4</v>
      </c>
      <c r="G200" s="23">
        <v>-1E-4</v>
      </c>
      <c r="H200" s="23">
        <v>-1E-4</v>
      </c>
      <c r="I200" s="23">
        <v>-1E-4</v>
      </c>
      <c r="J200" s="23">
        <v>-2.0000000000000001E-4</v>
      </c>
      <c r="K200" s="23">
        <v>-2.0000000000000001E-4</v>
      </c>
    </row>
    <row r="201" spans="1:11" ht="13.4" customHeight="1">
      <c r="A201" t="s">
        <v>137</v>
      </c>
      <c r="B201" t="s">
        <v>305</v>
      </c>
      <c r="C201" s="23">
        <v>-1E-4</v>
      </c>
      <c r="D201" s="23">
        <v>-1E-4</v>
      </c>
      <c r="E201" s="23">
        <v>-1E-4</v>
      </c>
      <c r="F201" s="23">
        <v>-2.0000000000000001E-4</v>
      </c>
      <c r="G201" s="23">
        <v>-2.0000000000000001E-4</v>
      </c>
      <c r="H201" s="23">
        <v>-1E-4</v>
      </c>
      <c r="I201" s="23">
        <v>-2.0000000000000001E-4</v>
      </c>
      <c r="J201" s="23">
        <v>-2.0000000000000001E-4</v>
      </c>
      <c r="K201" s="23">
        <v>-1E-4</v>
      </c>
    </row>
    <row r="202" spans="1:11" ht="13.4" customHeight="1">
      <c r="A202" t="s">
        <v>138</v>
      </c>
      <c r="B202" t="s">
        <v>305</v>
      </c>
      <c r="C202" s="23">
        <v>0</v>
      </c>
      <c r="D202" s="23">
        <v>0</v>
      </c>
      <c r="E202" s="23">
        <v>0</v>
      </c>
      <c r="F202" s="23">
        <v>0</v>
      </c>
      <c r="G202" s="23">
        <v>0</v>
      </c>
      <c r="H202" s="23">
        <v>0</v>
      </c>
      <c r="I202" s="23">
        <v>0</v>
      </c>
      <c r="J202" s="23">
        <v>0</v>
      </c>
      <c r="K202" s="23">
        <v>0</v>
      </c>
    </row>
    <row r="203" spans="1:11" ht="13.4" customHeight="1">
      <c r="A203" t="s">
        <v>139</v>
      </c>
      <c r="B203" t="s">
        <v>304</v>
      </c>
      <c r="C203" s="23">
        <v>0</v>
      </c>
      <c r="D203" s="23">
        <v>0</v>
      </c>
      <c r="E203" s="23">
        <v>0</v>
      </c>
      <c r="F203" s="23">
        <v>0</v>
      </c>
      <c r="G203" s="23">
        <v>0</v>
      </c>
      <c r="H203" s="23">
        <v>0</v>
      </c>
      <c r="I203" s="23">
        <v>0</v>
      </c>
      <c r="J203" s="23">
        <v>0</v>
      </c>
      <c r="K203" s="23">
        <v>0</v>
      </c>
    </row>
    <row r="204" spans="1:11" ht="13.4" customHeight="1">
      <c r="A204" t="s">
        <v>140</v>
      </c>
      <c r="B204" t="s">
        <v>304</v>
      </c>
      <c r="C204" s="23">
        <v>-2.0000000000000001E-4</v>
      </c>
      <c r="D204" s="23">
        <v>-2.0000000000000001E-4</v>
      </c>
      <c r="E204" s="23">
        <v>-2.0000000000000001E-4</v>
      </c>
      <c r="F204" s="23">
        <v>-2.0000000000000001E-4</v>
      </c>
      <c r="G204" s="23">
        <v>-2.9999999999999997E-4</v>
      </c>
      <c r="H204" s="23">
        <v>-2.0000000000000001E-4</v>
      </c>
      <c r="I204" s="23">
        <v>-2.9999999999999997E-4</v>
      </c>
      <c r="J204" s="23">
        <v>-2.0000000000000001E-4</v>
      </c>
      <c r="K204" s="23">
        <v>-2.9999999999999997E-4</v>
      </c>
    </row>
    <row r="205" spans="1:11" ht="13.4" customHeight="1">
      <c r="A205" t="s">
        <v>141</v>
      </c>
      <c r="B205" t="s">
        <v>304</v>
      </c>
      <c r="C205" s="23">
        <v>-2.0000000000000001E-4</v>
      </c>
      <c r="D205" s="23">
        <v>-2.0000000000000001E-4</v>
      </c>
      <c r="E205" s="23">
        <v>-2.0000000000000001E-4</v>
      </c>
      <c r="F205" s="23">
        <v>-2.0000000000000001E-4</v>
      </c>
      <c r="G205" s="23">
        <v>-2.9999999999999997E-4</v>
      </c>
      <c r="H205" s="23">
        <v>-1E-4</v>
      </c>
      <c r="I205" s="23">
        <v>-4.0000000000000002E-4</v>
      </c>
      <c r="J205" s="23">
        <v>-2.0000000000000001E-4</v>
      </c>
      <c r="K205" s="23">
        <v>-2.0000000000000001E-4</v>
      </c>
    </row>
    <row r="206" spans="1:11" ht="13.4" customHeight="1">
      <c r="A206" t="s">
        <v>142</v>
      </c>
      <c r="B206" t="s">
        <v>303</v>
      </c>
      <c r="C206" s="23">
        <v>0</v>
      </c>
      <c r="D206" s="23">
        <v>0</v>
      </c>
      <c r="E206" s="23">
        <v>0</v>
      </c>
      <c r="F206" s="23">
        <v>0</v>
      </c>
      <c r="G206" s="23">
        <v>0</v>
      </c>
      <c r="H206" s="23">
        <v>0</v>
      </c>
      <c r="I206" s="23">
        <v>0</v>
      </c>
      <c r="J206" s="23">
        <v>0</v>
      </c>
      <c r="K206" s="23">
        <v>0</v>
      </c>
    </row>
    <row r="207" spans="1:11" ht="13.4" customHeight="1">
      <c r="A207" t="s">
        <v>143</v>
      </c>
      <c r="B207" t="s">
        <v>303</v>
      </c>
      <c r="C207" s="23">
        <v>0</v>
      </c>
      <c r="D207" s="23">
        <v>0</v>
      </c>
      <c r="E207" s="23">
        <v>0</v>
      </c>
      <c r="F207" s="23">
        <v>0</v>
      </c>
      <c r="G207" s="23">
        <v>0</v>
      </c>
      <c r="H207" s="23">
        <v>0</v>
      </c>
      <c r="I207" s="23">
        <v>0</v>
      </c>
      <c r="J207" s="23">
        <v>0</v>
      </c>
      <c r="K207" s="23">
        <v>0</v>
      </c>
    </row>
    <row r="208" spans="1:11" ht="13.4" customHeight="1">
      <c r="A208" t="s">
        <v>144</v>
      </c>
      <c r="B208" t="s">
        <v>303</v>
      </c>
      <c r="C208" s="23">
        <v>0</v>
      </c>
      <c r="D208" s="23">
        <v>0</v>
      </c>
      <c r="E208" s="23">
        <v>0</v>
      </c>
      <c r="F208" s="23">
        <v>0</v>
      </c>
      <c r="G208" s="23">
        <v>0</v>
      </c>
      <c r="H208" s="23">
        <v>0</v>
      </c>
      <c r="I208" s="23">
        <v>0</v>
      </c>
      <c r="J208" s="23">
        <v>0</v>
      </c>
      <c r="K208" s="23">
        <v>0</v>
      </c>
    </row>
    <row r="209" spans="1:11" ht="13.4" customHeight="1">
      <c r="A209" t="s">
        <v>145</v>
      </c>
      <c r="B209" t="s">
        <v>302</v>
      </c>
      <c r="C209" s="23">
        <v>0</v>
      </c>
      <c r="D209" s="23">
        <v>0</v>
      </c>
      <c r="E209" s="23">
        <v>0</v>
      </c>
      <c r="F209" s="23">
        <v>0</v>
      </c>
      <c r="G209" s="23">
        <v>0</v>
      </c>
      <c r="H209" s="23">
        <v>0</v>
      </c>
      <c r="I209" s="23">
        <v>0</v>
      </c>
      <c r="J209" s="23">
        <v>0</v>
      </c>
      <c r="K209" s="23">
        <v>0</v>
      </c>
    </row>
    <row r="210" spans="1:11" ht="13.4" customHeight="1">
      <c r="A210" t="s">
        <v>146</v>
      </c>
      <c r="B210" t="s">
        <v>302</v>
      </c>
      <c r="C210" s="23">
        <v>0</v>
      </c>
      <c r="D210" s="23">
        <v>0</v>
      </c>
      <c r="E210" s="23">
        <v>0</v>
      </c>
      <c r="F210" s="23">
        <v>0</v>
      </c>
      <c r="G210" s="23">
        <v>0</v>
      </c>
      <c r="H210" s="23">
        <v>0</v>
      </c>
      <c r="I210" s="23">
        <v>0</v>
      </c>
      <c r="J210" s="23">
        <v>0</v>
      </c>
      <c r="K210" s="23">
        <v>0</v>
      </c>
    </row>
    <row r="211" spans="1:11" ht="13.4" customHeight="1">
      <c r="A211" t="s">
        <v>147</v>
      </c>
      <c r="B211" t="s">
        <v>302</v>
      </c>
      <c r="C211" s="23">
        <v>0</v>
      </c>
      <c r="D211" s="23">
        <v>0</v>
      </c>
      <c r="E211" s="23">
        <v>0</v>
      </c>
      <c r="F211" s="23">
        <v>0</v>
      </c>
      <c r="G211" s="23">
        <v>0</v>
      </c>
      <c r="H211" s="23">
        <v>0</v>
      </c>
      <c r="I211" s="23">
        <v>0</v>
      </c>
      <c r="J211" s="23">
        <v>0</v>
      </c>
      <c r="K211" s="23">
        <v>0</v>
      </c>
    </row>
    <row r="212" spans="1:11" ht="13.4" customHeight="1">
      <c r="A212" t="s">
        <v>148</v>
      </c>
      <c r="B212" t="s">
        <v>302</v>
      </c>
      <c r="C212" s="23">
        <v>0</v>
      </c>
      <c r="D212" s="23">
        <v>0</v>
      </c>
      <c r="E212" s="23">
        <v>0</v>
      </c>
      <c r="F212" s="23">
        <v>0</v>
      </c>
      <c r="G212" s="23">
        <v>0</v>
      </c>
      <c r="H212" s="23">
        <v>0</v>
      </c>
      <c r="I212" s="23">
        <v>0</v>
      </c>
      <c r="J212" s="23">
        <v>0</v>
      </c>
      <c r="K212" s="23">
        <v>0</v>
      </c>
    </row>
    <row r="213" spans="1:11" ht="13.4" customHeight="1">
      <c r="A213" s="1" t="s">
        <v>301</v>
      </c>
      <c r="B213" s="1"/>
      <c r="C213" s="22">
        <v>1.1999999999999999E-3</v>
      </c>
      <c r="D213" s="22">
        <v>1E-3</v>
      </c>
      <c r="E213" s="22">
        <v>8.0000000000000004E-4</v>
      </c>
      <c r="F213" s="22">
        <v>1.4E-3</v>
      </c>
      <c r="G213" s="22">
        <v>6.9999999999999999E-4</v>
      </c>
      <c r="H213" s="22">
        <v>2.7000000000000001E-3</v>
      </c>
      <c r="I213" s="22">
        <v>5.0000000000000001E-4</v>
      </c>
      <c r="J213" s="22">
        <v>1.1999999999999999E-3</v>
      </c>
      <c r="K213" s="22">
        <v>-2E-3</v>
      </c>
    </row>
    <row r="214" spans="1:11" ht="13.4" customHeight="1">
      <c r="A214" t="s">
        <v>300</v>
      </c>
      <c r="C214" s="23">
        <v>1E-4</v>
      </c>
      <c r="D214" s="23">
        <v>1E-4</v>
      </c>
      <c r="E214" s="23">
        <v>1E-4</v>
      </c>
      <c r="F214" s="23">
        <v>1E-4</v>
      </c>
      <c r="G214" s="23">
        <v>1E-4</v>
      </c>
      <c r="H214" s="23">
        <v>0</v>
      </c>
      <c r="I214" s="23">
        <v>2.0000000000000001E-4</v>
      </c>
      <c r="J214" s="23">
        <v>1E-4</v>
      </c>
      <c r="K214" s="23">
        <v>2.0000000000000001E-4</v>
      </c>
    </row>
    <row r="215" spans="1:11" ht="13.4" customHeight="1">
      <c r="A215" s="1" t="s">
        <v>299</v>
      </c>
      <c r="B215" s="1"/>
      <c r="C215" s="22">
        <v>1.2999999999999999E-3</v>
      </c>
      <c r="D215" s="22">
        <v>1.1000000000000001E-3</v>
      </c>
      <c r="E215" s="22">
        <v>8.9999999999999998E-4</v>
      </c>
      <c r="F215" s="22">
        <v>1.5E-3</v>
      </c>
      <c r="G215" s="22">
        <v>8.9999999999999998E-4</v>
      </c>
      <c r="H215" s="22">
        <v>2.7000000000000001E-3</v>
      </c>
      <c r="I215" s="22">
        <v>5.9999999999999995E-4</v>
      </c>
      <c r="J215" s="22">
        <v>1.2999999999999999E-3</v>
      </c>
      <c r="K215" s="22">
        <v>-1.6999999999999999E-3</v>
      </c>
    </row>
  </sheetData>
  <pageMargins left="0.7" right="0.7" top="0.75" bottom="0.75" header="0.3" footer="0.3"/>
  <pageSetup paperSize="9" orientation="portrait" r:id="rId1"/>
  <headerFooter>
    <oddHeader>&amp;C&amp;"Calibri"&amp;12&amp;KFF0000  OFFICIAL // Sensitive&amp;1#_x000D_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D3BD3-18D9-4FC1-B3D7-786506290009}">
  <sheetPr codeName="Sheet41">
    <tabColor rgb="FF66BCDB"/>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4" ht="21">
      <c r="A1" s="5" t="s">
        <v>489</v>
      </c>
      <c r="B1" s="5"/>
    </row>
    <row r="3" spans="1:4" ht="13.4" customHeight="1">
      <c r="A3" t="s">
        <v>366</v>
      </c>
      <c r="C3" t="s">
        <v>490</v>
      </c>
    </row>
    <row r="4" spans="1:4" ht="13.4" customHeight="1">
      <c r="A4" t="s">
        <v>364</v>
      </c>
      <c r="C4" t="s">
        <v>491</v>
      </c>
    </row>
    <row r="5" spans="1:4" ht="13.4" customHeight="1">
      <c r="A5" t="s">
        <v>362</v>
      </c>
      <c r="C5" t="s">
        <v>380</v>
      </c>
    </row>
    <row r="10" spans="1:4" ht="17.149999999999999" customHeight="1">
      <c r="A10" s="6" t="s">
        <v>360</v>
      </c>
      <c r="B10" s="6"/>
      <c r="C10" s="7"/>
    </row>
    <row r="11" spans="1:4" ht="13.4" customHeight="1">
      <c r="A11" t="s">
        <v>492</v>
      </c>
    </row>
    <row r="14" spans="1:4" ht="17.149999999999999" customHeight="1">
      <c r="A14" s="6" t="s">
        <v>358</v>
      </c>
      <c r="B14" s="6"/>
      <c r="C14" s="7"/>
    </row>
    <row r="15" spans="1:4" ht="13.4" customHeight="1">
      <c r="A15" t="s">
        <v>357</v>
      </c>
      <c r="C15" s="23">
        <v>3.3E-3</v>
      </c>
      <c r="D15" s="30"/>
    </row>
    <row r="16" spans="1:4" ht="13.4" customHeight="1">
      <c r="A16" t="s">
        <v>356</v>
      </c>
      <c r="C16" s="23">
        <v>2.5000000000000001E-3</v>
      </c>
      <c r="D16" s="30"/>
    </row>
    <row r="17" spans="1:4" ht="13.4" customHeight="1">
      <c r="A17" t="s">
        <v>355</v>
      </c>
      <c r="C17" s="23">
        <v>3.2000000000000002E-3</v>
      </c>
      <c r="D17" s="30"/>
    </row>
    <row r="18" spans="1:4" ht="13.4" customHeight="1">
      <c r="A18" t="s">
        <v>354</v>
      </c>
      <c r="C18" s="23">
        <v>5.9999999999999995E-4</v>
      </c>
      <c r="D18" s="30"/>
    </row>
    <row r="19" spans="1:4" ht="13.4" customHeight="1">
      <c r="A19" t="s">
        <v>353</v>
      </c>
      <c r="C19" s="23">
        <v>1.2E-2</v>
      </c>
      <c r="D19" s="30"/>
    </row>
    <row r="20" spans="1:4" ht="13.4" customHeight="1">
      <c r="A20" t="s">
        <v>352</v>
      </c>
      <c r="C20" s="23">
        <v>8.3000000000000001E-3</v>
      </c>
      <c r="D20" s="30"/>
    </row>
    <row r="21" spans="1:4" ht="13.4" customHeight="1">
      <c r="A21" t="s">
        <v>351</v>
      </c>
      <c r="C21" s="23">
        <v>5.8999999999999999E-3</v>
      </c>
      <c r="D21" s="30"/>
    </row>
    <row r="22" spans="1:4" ht="13.4" customHeight="1">
      <c r="A22" t="s">
        <v>350</v>
      </c>
      <c r="C22" s="23">
        <v>0</v>
      </c>
      <c r="D22" s="30"/>
    </row>
    <row r="23" spans="1:4" ht="13.4" customHeight="1">
      <c r="A23" t="s">
        <v>349</v>
      </c>
      <c r="C23" s="23">
        <v>0</v>
      </c>
    </row>
    <row r="24" spans="1:4" ht="13.4" customHeight="1">
      <c r="A24" t="s">
        <v>348</v>
      </c>
      <c r="C24" s="23">
        <v>7.3000000000000001E-3</v>
      </c>
    </row>
    <row r="25" spans="1:4" ht="13.4" customHeight="1">
      <c r="A25" t="s">
        <v>347</v>
      </c>
      <c r="C25" s="23">
        <v>0</v>
      </c>
    </row>
    <row r="26" spans="1:4" ht="13.4" customHeight="1">
      <c r="A26" t="s">
        <v>346</v>
      </c>
      <c r="C26" s="23">
        <v>-1.4E-3</v>
      </c>
      <c r="D26" s="30"/>
    </row>
    <row r="27" spans="1:4" ht="13.4" customHeight="1">
      <c r="A27" t="s">
        <v>345</v>
      </c>
      <c r="C27" s="23">
        <v>-3.0999999999999999E-3</v>
      </c>
      <c r="D27" s="30"/>
    </row>
    <row r="28" spans="1:4" ht="13.4" customHeight="1">
      <c r="A28" t="s">
        <v>344</v>
      </c>
      <c r="C28" s="23">
        <v>-2.3999999999999998E-3</v>
      </c>
      <c r="D28" s="30"/>
    </row>
    <row r="29" spans="1:4" ht="13.4" customHeight="1">
      <c r="A29" t="s">
        <v>343</v>
      </c>
      <c r="C29" s="23">
        <v>-1.01E-2</v>
      </c>
    </row>
    <row r="30" spans="1:4" ht="13.4" customHeight="1">
      <c r="A30" t="s">
        <v>342</v>
      </c>
      <c r="C30" s="23">
        <v>7.7000000000000002E-3</v>
      </c>
      <c r="D30" s="30"/>
    </row>
    <row r="31" spans="1:4" ht="13.4" customHeight="1">
      <c r="A31" t="s">
        <v>341</v>
      </c>
      <c r="C31" s="23">
        <v>-5.7999999999999996E-3</v>
      </c>
      <c r="D31" s="30"/>
    </row>
    <row r="32" spans="1:4" ht="13.4" customHeight="1">
      <c r="A32" t="s">
        <v>340</v>
      </c>
      <c r="C32" s="23">
        <v>-5.7999999999999996E-3</v>
      </c>
      <c r="D32" s="30"/>
    </row>
    <row r="33" spans="1:13" ht="13.4" customHeight="1">
      <c r="A33" t="s">
        <v>339</v>
      </c>
      <c r="C33" s="23">
        <v>5.0000000000000001E-4</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9.2731999999999992</v>
      </c>
      <c r="D39" s="2">
        <v>0</v>
      </c>
      <c r="E39" s="2">
        <v>0</v>
      </c>
      <c r="F39" s="2">
        <v>0</v>
      </c>
      <c r="G39" s="2">
        <v>0</v>
      </c>
      <c r="H39" s="2">
        <v>0</v>
      </c>
      <c r="I39" s="2">
        <v>0</v>
      </c>
      <c r="J39" s="2">
        <v>0</v>
      </c>
      <c r="K39" s="2">
        <v>0</v>
      </c>
      <c r="L39" s="2">
        <f>SUM(D39:K39)</f>
        <v>0</v>
      </c>
      <c r="M39" s="2">
        <f>C39+L39</f>
        <v>9.2731999999999992</v>
      </c>
    </row>
    <row r="40" spans="1:13" ht="13.4" customHeight="1">
      <c r="A40" t="s">
        <v>13</v>
      </c>
      <c r="C40" s="2">
        <v>3.4200000000000001E-2</v>
      </c>
      <c r="D40" s="2">
        <v>0.46729999999999999</v>
      </c>
      <c r="E40" s="2">
        <v>0.41699999999999998</v>
      </c>
      <c r="F40" s="2">
        <v>0.27560000000000001</v>
      </c>
      <c r="G40" s="2">
        <v>8.9200000000000002E-2</v>
      </c>
      <c r="H40" s="2">
        <v>0.20630000000000001</v>
      </c>
      <c r="I40" s="2">
        <v>2.46E-2</v>
      </c>
      <c r="J40" s="2">
        <v>1.01E-2</v>
      </c>
      <c r="K40" s="2">
        <v>3.7199999999999997E-2</v>
      </c>
      <c r="L40" s="2">
        <f t="shared" ref="L40:L48" si="0">SUM(D40:K40)</f>
        <v>1.5272999999999997</v>
      </c>
      <c r="M40" s="2">
        <f t="shared" ref="M40:M48" si="1">C40+L40</f>
        <v>1.5614999999999997</v>
      </c>
    </row>
    <row r="41" spans="1:13" ht="13.4" customHeight="1">
      <c r="A41" s="29" t="s">
        <v>14</v>
      </c>
      <c r="B41" s="29"/>
      <c r="C41" s="2">
        <v>-0.4541</v>
      </c>
      <c r="D41" s="2">
        <v>-0.88829999999999998</v>
      </c>
      <c r="E41" s="2">
        <v>-0.65480000000000005</v>
      </c>
      <c r="F41" s="2">
        <v>-0.55520000000000003</v>
      </c>
      <c r="G41" s="2">
        <v>-0.1585</v>
      </c>
      <c r="H41" s="2">
        <v>-0.34670000000000001</v>
      </c>
      <c r="I41" s="2">
        <v>-4.1599999999999998E-2</v>
      </c>
      <c r="J41" s="2">
        <v>-1.35E-2</v>
      </c>
      <c r="K41" s="2">
        <v>-4.4499999999999998E-2</v>
      </c>
      <c r="L41" s="2">
        <f t="shared" si="0"/>
        <v>-2.7031000000000005</v>
      </c>
      <c r="M41" s="2">
        <f t="shared" si="1"/>
        <v>-3.1572000000000005</v>
      </c>
    </row>
    <row r="42" spans="1:13" ht="13.4" customHeight="1">
      <c r="A42" t="s">
        <v>15</v>
      </c>
      <c r="C42" s="2">
        <v>0</v>
      </c>
      <c r="D42" s="2">
        <v>-0.19819999999999999</v>
      </c>
      <c r="E42" s="2">
        <v>-0.15559999999999999</v>
      </c>
      <c r="F42" s="2">
        <v>-0.1406</v>
      </c>
      <c r="G42" s="2">
        <v>-6.0499999999999998E-2</v>
      </c>
      <c r="H42" s="2">
        <v>-4.7300000000000002E-2</v>
      </c>
      <c r="I42" s="2">
        <v>-2.69E-2</v>
      </c>
      <c r="J42" s="2">
        <v>-0.03</v>
      </c>
      <c r="K42" s="2">
        <v>-1.2699999999999999E-2</v>
      </c>
      <c r="L42" s="2">
        <f t="shared" si="0"/>
        <v>-0.67180000000000006</v>
      </c>
      <c r="M42" s="2">
        <f t="shared" si="1"/>
        <v>-0.67180000000000006</v>
      </c>
    </row>
    <row r="43" spans="1:13" ht="13.4" customHeight="1">
      <c r="A43" t="s">
        <v>16</v>
      </c>
      <c r="C43" s="2">
        <v>0</v>
      </c>
      <c r="D43" s="2">
        <v>-0.64839999999999998</v>
      </c>
      <c r="E43" s="2">
        <v>-0.52659999999999996</v>
      </c>
      <c r="F43" s="2">
        <v>-0.38490000000000002</v>
      </c>
      <c r="G43" s="2">
        <v>-0.1232</v>
      </c>
      <c r="H43" s="2">
        <v>-0.22439999999999999</v>
      </c>
      <c r="I43" s="2">
        <v>-4.5600000000000002E-2</v>
      </c>
      <c r="J43" s="2">
        <v>-3.9800000000000002E-2</v>
      </c>
      <c r="K43" s="2">
        <v>-3.9899999999999998E-2</v>
      </c>
      <c r="L43" s="2">
        <f t="shared" si="0"/>
        <v>-2.0327999999999999</v>
      </c>
      <c r="M43" s="2">
        <f t="shared" si="1"/>
        <v>-2.0327999999999999</v>
      </c>
    </row>
    <row r="44" spans="1:13" ht="13.4" customHeight="1">
      <c r="A44" t="s">
        <v>17</v>
      </c>
      <c r="C44" s="2">
        <v>0.21299999999999999</v>
      </c>
      <c r="D44" s="2">
        <v>0.2351</v>
      </c>
      <c r="E44" s="2">
        <v>0.22700000000000001</v>
      </c>
      <c r="F44" s="2">
        <v>0.21529999999999999</v>
      </c>
      <c r="G44" s="2">
        <v>7.2700000000000001E-2</v>
      </c>
      <c r="H44" s="2">
        <v>9.1399999999999995E-2</v>
      </c>
      <c r="I44" s="2">
        <v>1.7600000000000001E-2</v>
      </c>
      <c r="J44" s="2">
        <v>1.12E-2</v>
      </c>
      <c r="K44" s="2">
        <v>1.2500000000000001E-2</v>
      </c>
      <c r="L44" s="2">
        <f t="shared" si="0"/>
        <v>0.88279999999999992</v>
      </c>
      <c r="M44" s="2">
        <f t="shared" si="1"/>
        <v>1.0957999999999999</v>
      </c>
    </row>
    <row r="45" spans="1:13" ht="13.4" customHeight="1">
      <c r="A45" t="s">
        <v>18</v>
      </c>
      <c r="C45" s="2">
        <v>0.1002</v>
      </c>
      <c r="D45" s="2">
        <v>7.3000000000000001E-3</v>
      </c>
      <c r="E45" s="2">
        <v>1.2999999999999999E-2</v>
      </c>
      <c r="F45" s="2">
        <v>5.8200000000000002E-2</v>
      </c>
      <c r="G45" s="2">
        <v>4.0000000000000002E-4</v>
      </c>
      <c r="H45" s="2">
        <v>3.8E-3</v>
      </c>
      <c r="I45" s="2">
        <v>4.0000000000000002E-4</v>
      </c>
      <c r="J45" s="2">
        <v>2.3E-3</v>
      </c>
      <c r="K45" s="2">
        <v>3.0999999999999999E-3</v>
      </c>
      <c r="L45" s="2">
        <f t="shared" si="0"/>
        <v>8.8499999999999995E-2</v>
      </c>
      <c r="M45" s="2">
        <f t="shared" si="1"/>
        <v>0.18869999999999998</v>
      </c>
    </row>
    <row r="46" spans="1:13" ht="13.4" customHeight="1">
      <c r="A46" t="s">
        <v>19</v>
      </c>
      <c r="C46" s="2">
        <v>0.2555</v>
      </c>
      <c r="D46" s="2">
        <v>6.8500000000000005E-2</v>
      </c>
      <c r="E46" s="2">
        <v>1.21E-2</v>
      </c>
      <c r="F46" s="2">
        <v>1.84E-2</v>
      </c>
      <c r="G46" s="2">
        <v>5.4000000000000003E-3</v>
      </c>
      <c r="H46" s="2">
        <v>1.77E-2</v>
      </c>
      <c r="I46" s="2">
        <v>6.3E-3</v>
      </c>
      <c r="J46" s="2">
        <v>1.1000000000000001E-3</v>
      </c>
      <c r="K46" s="2">
        <v>1.14E-2</v>
      </c>
      <c r="L46" s="2">
        <f t="shared" si="0"/>
        <v>0.1409</v>
      </c>
      <c r="M46" s="2">
        <f t="shared" si="1"/>
        <v>0.39639999999999997</v>
      </c>
    </row>
    <row r="47" spans="1:13" ht="13.4" customHeight="1">
      <c r="A47" t="s">
        <v>20</v>
      </c>
      <c r="C47" s="2">
        <v>0.54949999999999999</v>
      </c>
      <c r="D47" s="2">
        <v>0.28410000000000002</v>
      </c>
      <c r="E47" s="2">
        <v>0.16789999999999999</v>
      </c>
      <c r="F47" s="2">
        <v>0.34960000000000002</v>
      </c>
      <c r="G47" s="2">
        <v>5.7700000000000001E-2</v>
      </c>
      <c r="H47" s="2">
        <v>0.30819999999999997</v>
      </c>
      <c r="I47" s="2">
        <v>1.6799999999999999E-2</v>
      </c>
      <c r="J47" s="2">
        <v>1.7299999999999999E-2</v>
      </c>
      <c r="K47" s="2">
        <v>9.7999999999999997E-3</v>
      </c>
      <c r="L47" s="2">
        <f t="shared" si="0"/>
        <v>1.2114</v>
      </c>
      <c r="M47" s="2">
        <f t="shared" si="1"/>
        <v>1.7608999999999999</v>
      </c>
    </row>
    <row r="48" spans="1:13" ht="13.4" customHeight="1">
      <c r="A48" t="s">
        <v>21</v>
      </c>
      <c r="C48" s="2">
        <v>9.9713999999999992</v>
      </c>
      <c r="D48" s="2">
        <v>-0.67259999999999998</v>
      </c>
      <c r="E48" s="2">
        <v>-0.50009999999999999</v>
      </c>
      <c r="F48" s="2">
        <v>-0.1636</v>
      </c>
      <c r="G48" s="2">
        <v>-0.1167</v>
      </c>
      <c r="H48" s="2">
        <v>8.9999999999999993E-3</v>
      </c>
      <c r="I48" s="2">
        <v>-4.8399999999999999E-2</v>
      </c>
      <c r="J48" s="2">
        <v>-4.1200000000000001E-2</v>
      </c>
      <c r="K48" s="2">
        <v>-2.3300000000000001E-2</v>
      </c>
      <c r="L48" s="2">
        <f t="shared" si="0"/>
        <v>-1.5569</v>
      </c>
      <c r="M48" s="2">
        <f t="shared" si="1"/>
        <v>8.4144999999999985</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3.6596000000000002</v>
      </c>
      <c r="D52" s="2">
        <v>2.0705</v>
      </c>
      <c r="E52" s="2">
        <v>1.76</v>
      </c>
      <c r="F52" s="2">
        <v>1.4719</v>
      </c>
      <c r="G52" s="2">
        <v>0.48430000000000001</v>
      </c>
      <c r="H52" s="2">
        <v>0.79139999999999999</v>
      </c>
      <c r="I52" s="2">
        <v>0.16919999999999999</v>
      </c>
      <c r="J52" s="2">
        <v>0.14180000000000001</v>
      </c>
      <c r="K52" s="2">
        <v>0.1346</v>
      </c>
      <c r="L52" s="2">
        <f t="shared" ref="L52:L61" si="2">SUM(D52:K52)</f>
        <v>7.0236999999999998</v>
      </c>
      <c r="M52" s="2">
        <f>C52+L52</f>
        <v>10.683299999999999</v>
      </c>
      <c r="O52" s="2"/>
    </row>
    <row r="53" spans="1:15" ht="13.4" customHeight="1">
      <c r="A53" t="s">
        <v>24</v>
      </c>
      <c r="C53" s="2">
        <v>0.61890000000000001</v>
      </c>
      <c r="D53" s="2">
        <v>8.1699999999999995E-2</v>
      </c>
      <c r="E53" s="2">
        <v>7.2099999999999997E-2</v>
      </c>
      <c r="F53" s="2">
        <v>4.6199999999999998E-2</v>
      </c>
      <c r="G53" s="2">
        <v>1.3899999999999999E-2</v>
      </c>
      <c r="H53" s="2">
        <v>2.1299999999999999E-2</v>
      </c>
      <c r="I53" s="2">
        <v>5.4999999999999997E-3</v>
      </c>
      <c r="J53" s="2">
        <v>9.1000000000000004E-3</v>
      </c>
      <c r="K53" s="2">
        <v>1.2E-2</v>
      </c>
      <c r="L53" s="2">
        <f t="shared" si="2"/>
        <v>0.26179999999999998</v>
      </c>
      <c r="M53" s="2">
        <f t="shared" ref="M53:M61" si="3">C53+L53</f>
        <v>0.88070000000000004</v>
      </c>
    </row>
    <row r="54" spans="1:15" ht="13.4" customHeight="1">
      <c r="A54" t="s">
        <v>25</v>
      </c>
      <c r="C54" s="2">
        <v>0</v>
      </c>
      <c r="D54" s="2">
        <v>0</v>
      </c>
      <c r="E54" s="2">
        <v>0</v>
      </c>
      <c r="F54" s="2">
        <v>0</v>
      </c>
      <c r="G54" s="2">
        <v>0</v>
      </c>
      <c r="H54" s="2">
        <v>0</v>
      </c>
      <c r="I54" s="2">
        <v>0</v>
      </c>
      <c r="J54" s="2">
        <v>1E-4</v>
      </c>
      <c r="K54" s="2">
        <v>0</v>
      </c>
      <c r="L54" s="2">
        <f t="shared" si="2"/>
        <v>1E-4</v>
      </c>
      <c r="M54" s="2">
        <f t="shared" si="3"/>
        <v>1E-4</v>
      </c>
    </row>
    <row r="55" spans="1:15" ht="13.4" customHeight="1">
      <c r="A55" t="s">
        <v>26</v>
      </c>
      <c r="C55" s="2">
        <v>-0.67190000000000005</v>
      </c>
      <c r="D55" s="2">
        <v>0</v>
      </c>
      <c r="E55" s="2">
        <v>0</v>
      </c>
      <c r="F55" s="2">
        <v>0</v>
      </c>
      <c r="G55" s="2">
        <v>0</v>
      </c>
      <c r="H55" s="2">
        <v>0</v>
      </c>
      <c r="I55" s="2">
        <v>0</v>
      </c>
      <c r="J55" s="2">
        <v>0</v>
      </c>
      <c r="K55" s="2">
        <v>0</v>
      </c>
      <c r="L55" s="2">
        <f t="shared" si="2"/>
        <v>0</v>
      </c>
      <c r="M55" s="2">
        <f t="shared" si="3"/>
        <v>-0.67190000000000005</v>
      </c>
    </row>
    <row r="56" spans="1:15" ht="13.4" customHeight="1">
      <c r="A56" t="s">
        <v>27</v>
      </c>
      <c r="C56" s="2">
        <v>-2.0327999999999999</v>
      </c>
      <c r="D56" s="2">
        <v>0</v>
      </c>
      <c r="E56" s="2">
        <v>0</v>
      </c>
      <c r="F56" s="2">
        <v>0</v>
      </c>
      <c r="G56" s="2">
        <v>0</v>
      </c>
      <c r="H56" s="2">
        <v>0</v>
      </c>
      <c r="I56" s="2">
        <v>0</v>
      </c>
      <c r="J56" s="2">
        <v>0</v>
      </c>
      <c r="K56" s="2">
        <v>0</v>
      </c>
      <c r="L56" s="2">
        <f t="shared" si="2"/>
        <v>0</v>
      </c>
      <c r="M56" s="2">
        <f t="shared" si="3"/>
        <v>-2.0327999999999999</v>
      </c>
    </row>
    <row r="57" spans="1:15" ht="13.4" customHeight="1">
      <c r="A57" t="s">
        <v>28</v>
      </c>
      <c r="C57" s="2">
        <v>0.33810000000000001</v>
      </c>
      <c r="D57" s="2">
        <v>7.6100000000000001E-2</v>
      </c>
      <c r="E57" s="2">
        <v>8.0100000000000005E-2</v>
      </c>
      <c r="F57" s="2">
        <v>4.65E-2</v>
      </c>
      <c r="G57" s="2">
        <v>1.6E-2</v>
      </c>
      <c r="H57" s="2">
        <v>2.18E-2</v>
      </c>
      <c r="I57" s="2">
        <v>5.0000000000000001E-4</v>
      </c>
      <c r="J57" s="2">
        <v>4.4000000000000003E-3</v>
      </c>
      <c r="K57" s="2">
        <v>0</v>
      </c>
      <c r="L57" s="2">
        <f t="shared" si="2"/>
        <v>0.24539999999999998</v>
      </c>
      <c r="M57" s="2">
        <f t="shared" si="3"/>
        <v>0.58350000000000002</v>
      </c>
    </row>
    <row r="58" spans="1:15" ht="13.4" customHeight="1">
      <c r="A58" t="s">
        <v>29</v>
      </c>
      <c r="C58" s="2">
        <v>0.42609999999999998</v>
      </c>
      <c r="D58" s="2">
        <v>0.3674</v>
      </c>
      <c r="E58" s="2">
        <v>0.27110000000000001</v>
      </c>
      <c r="F58" s="2">
        <v>7.3200000000000001E-2</v>
      </c>
      <c r="G58" s="2">
        <v>1.2699999999999999E-2</v>
      </c>
      <c r="H58" s="2">
        <v>2.0199999999999999E-2</v>
      </c>
      <c r="I58" s="2">
        <v>2.8E-3</v>
      </c>
      <c r="J58" s="2">
        <v>2.0999999999999999E-3</v>
      </c>
      <c r="K58" s="2">
        <v>1.35E-2</v>
      </c>
      <c r="L58" s="2">
        <f t="shared" si="2"/>
        <v>0.76300000000000012</v>
      </c>
      <c r="M58" s="2">
        <f t="shared" si="3"/>
        <v>1.1891</v>
      </c>
    </row>
    <row r="59" spans="1:15" ht="13.4" customHeight="1">
      <c r="A59" t="s">
        <v>30</v>
      </c>
      <c r="C59" s="2">
        <v>-6.1634000000000002</v>
      </c>
      <c r="D59" s="2">
        <v>5.0900000000000001E-2</v>
      </c>
      <c r="E59" s="2">
        <v>2.07E-2</v>
      </c>
      <c r="F59" s="2">
        <v>2.41E-2</v>
      </c>
      <c r="G59" s="2">
        <v>8.6999999999999994E-3</v>
      </c>
      <c r="H59" s="2">
        <v>1.0800000000000001E-2</v>
      </c>
      <c r="I59" s="2">
        <v>5.7999999999999996E-3</v>
      </c>
      <c r="J59" s="2">
        <v>3.3999999999999998E-3</v>
      </c>
      <c r="K59" s="2">
        <v>4.7999999999999996E-3</v>
      </c>
      <c r="L59" s="2">
        <f t="shared" si="2"/>
        <v>0.12920000000000001</v>
      </c>
      <c r="M59" s="2">
        <f t="shared" si="3"/>
        <v>-6.0342000000000002</v>
      </c>
    </row>
    <row r="60" spans="1:15" ht="13.4" customHeight="1">
      <c r="A60" t="s">
        <v>31</v>
      </c>
      <c r="C60" s="2">
        <v>0.49059999999999998</v>
      </c>
      <c r="D60" s="2">
        <v>1.8700000000000001E-2</v>
      </c>
      <c r="E60" s="2">
        <v>5.2299999999999999E-2</v>
      </c>
      <c r="F60" s="2">
        <v>0.02</v>
      </c>
      <c r="G60" s="2">
        <v>8.8000000000000005E-3</v>
      </c>
      <c r="H60" s="2">
        <v>2.4899999999999999E-2</v>
      </c>
      <c r="I60" s="2">
        <v>8.9999999999999998E-4</v>
      </c>
      <c r="J60" s="2">
        <v>2.5999999999999999E-3</v>
      </c>
      <c r="K60" s="2">
        <v>5.9999999999999995E-4</v>
      </c>
      <c r="L60" s="2">
        <f t="shared" si="2"/>
        <v>0.1288</v>
      </c>
      <c r="M60" s="2">
        <f t="shared" si="3"/>
        <v>0.61939999999999995</v>
      </c>
    </row>
    <row r="61" spans="1:15" ht="13.4" customHeight="1">
      <c r="A61" t="s">
        <v>32</v>
      </c>
      <c r="C61" s="2">
        <v>-3.3347000000000002</v>
      </c>
      <c r="D61" s="2">
        <v>2.6654</v>
      </c>
      <c r="E61" s="2">
        <v>2.2563</v>
      </c>
      <c r="F61" s="2">
        <v>1.6818</v>
      </c>
      <c r="G61" s="2">
        <v>0.5444</v>
      </c>
      <c r="H61" s="2">
        <v>0.89029999999999998</v>
      </c>
      <c r="I61" s="2">
        <v>0.18479999999999999</v>
      </c>
      <c r="J61" s="2">
        <v>0.16350000000000001</v>
      </c>
      <c r="K61" s="2">
        <v>0.16550000000000001</v>
      </c>
      <c r="L61" s="2">
        <f t="shared" si="2"/>
        <v>8.5519999999999996</v>
      </c>
      <c r="M61" s="2">
        <f t="shared" si="3"/>
        <v>5.2172999999999998</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9.9713999999999992</v>
      </c>
      <c r="D66" s="2">
        <f t="shared" ref="D66:M66" si="4">D48</f>
        <v>-0.67259999999999998</v>
      </c>
      <c r="E66" s="2">
        <f t="shared" si="4"/>
        <v>-0.50009999999999999</v>
      </c>
      <c r="F66" s="2">
        <f t="shared" si="4"/>
        <v>-0.1636</v>
      </c>
      <c r="G66" s="2">
        <f t="shared" si="4"/>
        <v>-0.1167</v>
      </c>
      <c r="H66" s="2">
        <f t="shared" si="4"/>
        <v>8.9999999999999993E-3</v>
      </c>
      <c r="I66" s="2">
        <f t="shared" si="4"/>
        <v>-4.8399999999999999E-2</v>
      </c>
      <c r="J66" s="2">
        <f t="shared" si="4"/>
        <v>-4.1200000000000001E-2</v>
      </c>
      <c r="K66" s="2">
        <f t="shared" si="4"/>
        <v>-2.3300000000000001E-2</v>
      </c>
      <c r="L66" s="2">
        <f t="shared" si="4"/>
        <v>-1.5569</v>
      </c>
      <c r="M66" s="2">
        <f t="shared" si="4"/>
        <v>8.4144999999999985</v>
      </c>
    </row>
    <row r="67" spans="1:13" ht="13.4" customHeight="1">
      <c r="A67" t="s">
        <v>32</v>
      </c>
      <c r="C67" s="2">
        <f>C61</f>
        <v>-3.3347000000000002</v>
      </c>
      <c r="D67" s="2">
        <f t="shared" ref="D67:M67" si="5">D61</f>
        <v>2.6654</v>
      </c>
      <c r="E67" s="2">
        <f t="shared" si="5"/>
        <v>2.2563</v>
      </c>
      <c r="F67" s="2">
        <f t="shared" si="5"/>
        <v>1.6818</v>
      </c>
      <c r="G67" s="2">
        <f t="shared" si="5"/>
        <v>0.5444</v>
      </c>
      <c r="H67" s="2">
        <f t="shared" si="5"/>
        <v>0.89029999999999998</v>
      </c>
      <c r="I67" s="2">
        <f t="shared" si="5"/>
        <v>0.18479999999999999</v>
      </c>
      <c r="J67" s="2">
        <f t="shared" si="5"/>
        <v>0.16350000000000001</v>
      </c>
      <c r="K67" s="2">
        <f t="shared" si="5"/>
        <v>0.16550000000000001</v>
      </c>
      <c r="L67" s="2">
        <f>L61</f>
        <v>8.5519999999999996</v>
      </c>
      <c r="M67" s="2">
        <f t="shared" si="5"/>
        <v>5.2172999999999998</v>
      </c>
    </row>
    <row r="68" spans="1:13" ht="13.4" customHeight="1">
      <c r="A68" t="s">
        <v>34</v>
      </c>
      <c r="C68" s="2">
        <f>C66-C67</f>
        <v>13.306099999999999</v>
      </c>
      <c r="D68" s="2">
        <f t="shared" ref="D68:M68" si="6">D66-D67</f>
        <v>-3.3380000000000001</v>
      </c>
      <c r="E68" s="2">
        <f t="shared" si="6"/>
        <v>-2.7564000000000002</v>
      </c>
      <c r="F68" s="2">
        <f t="shared" si="6"/>
        <v>-1.8453999999999999</v>
      </c>
      <c r="G68" s="2">
        <f t="shared" si="6"/>
        <v>-0.66110000000000002</v>
      </c>
      <c r="H68" s="2">
        <f t="shared" si="6"/>
        <v>-0.88129999999999997</v>
      </c>
      <c r="I68" s="2">
        <f t="shared" si="6"/>
        <v>-0.23319999999999999</v>
      </c>
      <c r="J68" s="2">
        <f t="shared" si="6"/>
        <v>-0.20469999999999999</v>
      </c>
      <c r="K68" s="2">
        <f t="shared" si="6"/>
        <v>-0.18880000000000002</v>
      </c>
      <c r="L68" s="2">
        <f t="shared" si="6"/>
        <v>-10.1089</v>
      </c>
      <c r="M68" s="2">
        <f t="shared" si="6"/>
        <v>3.1971999999999987</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-6.9999999999999999E-4</v>
      </c>
    </row>
    <row r="74" spans="1:13" ht="13.4" customHeight="1">
      <c r="A74" t="s">
        <v>334</v>
      </c>
      <c r="C74" s="23">
        <v>-2.9999999999999997E-4</v>
      </c>
    </row>
    <row r="75" spans="1:13" ht="13.4" customHeight="1">
      <c r="A75" t="s">
        <v>333</v>
      </c>
      <c r="C75" s="23">
        <v>1E-4</v>
      </c>
    </row>
    <row r="76" spans="1:13" ht="13.4" customHeight="1">
      <c r="A76" t="s">
        <v>332</v>
      </c>
      <c r="C76" s="23">
        <v>-1.9E-3</v>
      </c>
    </row>
    <row r="77" spans="1:13" ht="13.4" customHeight="1">
      <c r="A77" t="s">
        <v>331</v>
      </c>
      <c r="C77" s="23">
        <v>0</v>
      </c>
    </row>
    <row r="78" spans="1:13" ht="13.4" customHeight="1">
      <c r="A78" t="s">
        <v>330</v>
      </c>
      <c r="C78" s="23">
        <v>5.9999999999999995E-4</v>
      </c>
    </row>
    <row r="79" spans="1:13" ht="13.4" customHeight="1">
      <c r="A79" t="s">
        <v>329</v>
      </c>
      <c r="C79" s="23">
        <v>-1.8200000000000001E-2</v>
      </c>
    </row>
    <row r="80" spans="1:13" ht="13.4" customHeight="1">
      <c r="A80" t="s">
        <v>328</v>
      </c>
      <c r="C80" s="23">
        <v>-1.6999999999999999E-3</v>
      </c>
    </row>
    <row r="81" spans="1:3" ht="13.4" customHeight="1">
      <c r="A81" t="s">
        <v>327</v>
      </c>
      <c r="C81" s="23">
        <v>-5.9999999999999995E-4</v>
      </c>
    </row>
    <row r="82" spans="1:3" ht="13.4" customHeight="1">
      <c r="A82" t="s">
        <v>326</v>
      </c>
      <c r="C82" s="23">
        <v>1E-3</v>
      </c>
    </row>
    <row r="83" spans="1:3" ht="13.4" customHeight="1">
      <c r="A83" t="s">
        <v>325</v>
      </c>
      <c r="C83" s="23">
        <v>-6.9999999999999999E-4</v>
      </c>
    </row>
    <row r="84" spans="1:3" ht="13.4" customHeight="1">
      <c r="C84" s="26"/>
    </row>
    <row r="85" spans="1:3" ht="15.5">
      <c r="A85" s="6" t="s">
        <v>324</v>
      </c>
      <c r="B85" s="6"/>
    </row>
    <row r="86" spans="1:3" ht="13.4" customHeight="1">
      <c r="A86" t="s">
        <v>2</v>
      </c>
      <c r="C86" s="25">
        <v>2.5000000000000001E-3</v>
      </c>
    </row>
    <row r="87" spans="1:3" ht="13.4" customHeight="1">
      <c r="A87" t="s">
        <v>3</v>
      </c>
      <c r="C87" s="25">
        <v>1.5E-3</v>
      </c>
    </row>
    <row r="88" spans="1:3" ht="13.4" customHeight="1">
      <c r="A88" t="s">
        <v>4</v>
      </c>
      <c r="C88" s="25">
        <v>3.8E-3</v>
      </c>
    </row>
    <row r="89" spans="1:3" ht="13.4" customHeight="1">
      <c r="A89" t="s">
        <v>5</v>
      </c>
      <c r="C89" s="25">
        <v>2.3999999999999998E-3</v>
      </c>
    </row>
    <row r="90" spans="1:3" ht="13.4" customHeight="1">
      <c r="A90" t="s">
        <v>6</v>
      </c>
      <c r="C90" s="25">
        <v>8.0999999999999996E-3</v>
      </c>
    </row>
    <row r="91" spans="1:3" ht="13.4" customHeight="1">
      <c r="A91" t="s">
        <v>7</v>
      </c>
      <c r="C91" s="25">
        <v>2.7000000000000001E-3</v>
      </c>
    </row>
    <row r="92" spans="1:3" ht="13.4" customHeight="1">
      <c r="A92" t="s">
        <v>8</v>
      </c>
      <c r="C92" s="25">
        <v>5.1000000000000004E-3</v>
      </c>
    </row>
    <row r="93" spans="1:3" ht="13.4" customHeight="1">
      <c r="A93" t="s">
        <v>9</v>
      </c>
      <c r="C93" s="25">
        <v>1.6000000000000001E-3</v>
      </c>
    </row>
    <row r="94" spans="1:3" ht="13.4" customHeight="1">
      <c r="A94" t="s">
        <v>321</v>
      </c>
      <c r="C94" s="25">
        <v>3.3E-3</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1E-4</v>
      </c>
      <c r="D99" s="23">
        <v>0</v>
      </c>
      <c r="E99" s="23">
        <v>1E-4</v>
      </c>
      <c r="F99" s="23">
        <v>1E-4</v>
      </c>
      <c r="G99" s="23">
        <v>1E-4</v>
      </c>
      <c r="H99" s="23">
        <v>1E-4</v>
      </c>
      <c r="I99" s="23">
        <v>2.0000000000000001E-4</v>
      </c>
      <c r="J99" s="23">
        <v>1E-4</v>
      </c>
      <c r="K99" s="23">
        <v>0</v>
      </c>
    </row>
    <row r="100" spans="1:11" ht="13.4" customHeight="1">
      <c r="A100" t="s">
        <v>36</v>
      </c>
      <c r="B100" t="s">
        <v>320</v>
      </c>
      <c r="C100" s="23">
        <v>0</v>
      </c>
      <c r="D100" s="23">
        <v>0</v>
      </c>
      <c r="E100" s="23">
        <v>0</v>
      </c>
      <c r="F100" s="23">
        <v>0</v>
      </c>
      <c r="G100" s="23">
        <v>0</v>
      </c>
      <c r="H100" s="23">
        <v>0</v>
      </c>
      <c r="I100" s="23">
        <v>0</v>
      </c>
      <c r="J100" s="23">
        <v>0</v>
      </c>
      <c r="K100" s="23">
        <v>0</v>
      </c>
    </row>
    <row r="101" spans="1:11" ht="13.4" customHeight="1">
      <c r="A101" t="s">
        <v>37</v>
      </c>
      <c r="B101" t="s">
        <v>320</v>
      </c>
      <c r="C101" s="23">
        <v>0</v>
      </c>
      <c r="D101" s="23">
        <v>0</v>
      </c>
      <c r="E101" s="23">
        <v>0</v>
      </c>
      <c r="F101" s="23">
        <v>0</v>
      </c>
      <c r="G101" s="23">
        <v>1E-4</v>
      </c>
      <c r="H101" s="23">
        <v>0</v>
      </c>
      <c r="I101" s="23">
        <v>1E-4</v>
      </c>
      <c r="J101" s="23">
        <v>0</v>
      </c>
      <c r="K101" s="23">
        <v>0</v>
      </c>
    </row>
    <row r="102" spans="1:11" ht="13.4" customHeight="1">
      <c r="A102" t="s">
        <v>38</v>
      </c>
      <c r="B102" t="s">
        <v>320</v>
      </c>
      <c r="C102" s="23">
        <v>0</v>
      </c>
      <c r="D102" s="23">
        <v>0</v>
      </c>
      <c r="E102" s="23">
        <v>0</v>
      </c>
      <c r="F102" s="23">
        <v>0</v>
      </c>
      <c r="G102" s="23">
        <v>0</v>
      </c>
      <c r="H102" s="23">
        <v>0</v>
      </c>
      <c r="I102" s="23">
        <v>0</v>
      </c>
      <c r="J102" s="23">
        <v>0</v>
      </c>
      <c r="K102" s="23">
        <v>0</v>
      </c>
    </row>
    <row r="103" spans="1:11" ht="13.4" customHeight="1">
      <c r="A103" t="s">
        <v>39</v>
      </c>
      <c r="B103" t="s">
        <v>320</v>
      </c>
      <c r="C103" s="23">
        <v>0</v>
      </c>
      <c r="D103" s="23">
        <v>0</v>
      </c>
      <c r="E103" s="23">
        <v>0</v>
      </c>
      <c r="F103" s="23">
        <v>0</v>
      </c>
      <c r="G103" s="23">
        <v>0</v>
      </c>
      <c r="H103" s="23">
        <v>0</v>
      </c>
      <c r="I103" s="23">
        <v>1E-4</v>
      </c>
      <c r="J103" s="23">
        <v>0</v>
      </c>
      <c r="K103" s="23">
        <v>0</v>
      </c>
    </row>
    <row r="104" spans="1:11" ht="13.4" customHeight="1">
      <c r="A104" t="s">
        <v>40</v>
      </c>
      <c r="B104" t="s">
        <v>320</v>
      </c>
      <c r="C104" s="23">
        <v>0</v>
      </c>
      <c r="D104" s="23">
        <v>0</v>
      </c>
      <c r="E104" s="23">
        <v>0</v>
      </c>
      <c r="F104" s="23">
        <v>0</v>
      </c>
      <c r="G104" s="23">
        <v>0</v>
      </c>
      <c r="H104" s="23">
        <v>0</v>
      </c>
      <c r="I104" s="23">
        <v>0</v>
      </c>
      <c r="J104" s="23">
        <v>0</v>
      </c>
      <c r="K104" s="23">
        <v>0</v>
      </c>
    </row>
    <row r="105" spans="1:11" ht="13.4" customHeight="1">
      <c r="A105" t="s">
        <v>41</v>
      </c>
      <c r="B105" t="s">
        <v>320</v>
      </c>
      <c r="C105" s="23">
        <v>0</v>
      </c>
      <c r="D105" s="23">
        <v>0</v>
      </c>
      <c r="E105" s="23">
        <v>0</v>
      </c>
      <c r="F105" s="23">
        <v>0</v>
      </c>
      <c r="G105" s="23">
        <v>0</v>
      </c>
      <c r="H105" s="23">
        <v>0</v>
      </c>
      <c r="I105" s="23">
        <v>0</v>
      </c>
      <c r="J105" s="23">
        <v>0</v>
      </c>
      <c r="K105" s="23">
        <v>0</v>
      </c>
    </row>
    <row r="106" spans="1:11" ht="13.4" customHeight="1">
      <c r="A106" t="s">
        <v>42</v>
      </c>
      <c r="B106" t="s">
        <v>319</v>
      </c>
      <c r="C106" s="23">
        <v>4.0000000000000002E-4</v>
      </c>
      <c r="D106" s="23">
        <v>5.0000000000000001E-4</v>
      </c>
      <c r="E106" s="23">
        <v>0</v>
      </c>
      <c r="F106" s="23">
        <v>1.2999999999999999E-3</v>
      </c>
      <c r="G106" s="23">
        <v>0</v>
      </c>
      <c r="H106" s="23">
        <v>1E-4</v>
      </c>
      <c r="I106" s="23">
        <v>0</v>
      </c>
      <c r="J106" s="23">
        <v>1E-4</v>
      </c>
      <c r="K106" s="23">
        <v>0</v>
      </c>
    </row>
    <row r="107" spans="1:11" ht="13.4" customHeight="1">
      <c r="A107" t="s">
        <v>43</v>
      </c>
      <c r="B107" t="s">
        <v>319</v>
      </c>
      <c r="C107" s="23">
        <v>5.9999999999999995E-4</v>
      </c>
      <c r="D107" s="23">
        <v>0</v>
      </c>
      <c r="E107" s="23">
        <v>2.0000000000000001E-4</v>
      </c>
      <c r="F107" s="23">
        <v>1E-3</v>
      </c>
      <c r="G107" s="23">
        <v>4.0000000000000002E-4</v>
      </c>
      <c r="H107" s="23">
        <v>2.3E-3</v>
      </c>
      <c r="I107" s="23">
        <v>0</v>
      </c>
      <c r="J107" s="23">
        <v>3.2000000000000002E-3</v>
      </c>
      <c r="K107" s="23">
        <v>0</v>
      </c>
    </row>
    <row r="108" spans="1:11" ht="13.4" customHeight="1">
      <c r="A108" t="s">
        <v>44</v>
      </c>
      <c r="B108" t="s">
        <v>319</v>
      </c>
      <c r="C108" s="23">
        <v>6.9999999999999999E-4</v>
      </c>
      <c r="D108" s="23">
        <v>0</v>
      </c>
      <c r="E108" s="23">
        <v>0</v>
      </c>
      <c r="F108" s="23">
        <v>1E-4</v>
      </c>
      <c r="G108" s="23">
        <v>1E-4</v>
      </c>
      <c r="H108" s="23">
        <v>4.3E-3</v>
      </c>
      <c r="I108" s="23">
        <v>4.0000000000000002E-4</v>
      </c>
      <c r="J108" s="23">
        <v>2.0000000000000001E-4</v>
      </c>
      <c r="K108" s="23">
        <v>0</v>
      </c>
    </row>
    <row r="109" spans="1:11" ht="13.4" customHeight="1">
      <c r="A109" t="s">
        <v>45</v>
      </c>
      <c r="B109" t="s">
        <v>319</v>
      </c>
      <c r="C109" s="23">
        <v>0</v>
      </c>
      <c r="D109" s="23">
        <v>0</v>
      </c>
      <c r="E109" s="23">
        <v>0</v>
      </c>
      <c r="F109" s="23">
        <v>0</v>
      </c>
      <c r="G109" s="23">
        <v>0</v>
      </c>
      <c r="H109" s="23">
        <v>1E-4</v>
      </c>
      <c r="I109" s="23">
        <v>0</v>
      </c>
      <c r="J109" s="23">
        <v>2.0000000000000001E-4</v>
      </c>
      <c r="K109" s="23">
        <v>0</v>
      </c>
    </row>
    <row r="110" spans="1:11" ht="13.4" customHeight="1">
      <c r="A110" t="s">
        <v>46</v>
      </c>
      <c r="B110" t="s">
        <v>319</v>
      </c>
      <c r="C110" s="23">
        <v>0</v>
      </c>
      <c r="D110" s="23">
        <v>0</v>
      </c>
      <c r="E110" s="23">
        <v>0</v>
      </c>
      <c r="F110" s="23">
        <v>0</v>
      </c>
      <c r="G110" s="23">
        <v>0</v>
      </c>
      <c r="H110" s="23">
        <v>0</v>
      </c>
      <c r="I110" s="23">
        <v>0</v>
      </c>
      <c r="J110" s="23">
        <v>0</v>
      </c>
      <c r="K110" s="23">
        <v>0</v>
      </c>
    </row>
    <row r="111" spans="1:11" ht="13.4" customHeight="1">
      <c r="A111" t="s">
        <v>47</v>
      </c>
      <c r="B111" t="s">
        <v>319</v>
      </c>
      <c r="C111" s="23">
        <v>0</v>
      </c>
      <c r="D111" s="23">
        <v>0</v>
      </c>
      <c r="E111" s="23">
        <v>0</v>
      </c>
      <c r="F111" s="23">
        <v>0</v>
      </c>
      <c r="G111" s="23">
        <v>0</v>
      </c>
      <c r="H111" s="23">
        <v>2.0000000000000001E-4</v>
      </c>
      <c r="I111" s="23">
        <v>0</v>
      </c>
      <c r="J111" s="23">
        <v>0</v>
      </c>
      <c r="K111" s="23">
        <v>0</v>
      </c>
    </row>
    <row r="112" spans="1:11" ht="13.4" customHeight="1">
      <c r="A112" t="s">
        <v>48</v>
      </c>
      <c r="B112" t="s">
        <v>318</v>
      </c>
      <c r="C112" s="23">
        <v>0</v>
      </c>
      <c r="D112" s="23">
        <v>0</v>
      </c>
      <c r="E112" s="23">
        <v>0</v>
      </c>
      <c r="F112" s="23">
        <v>0</v>
      </c>
      <c r="G112" s="23">
        <v>0</v>
      </c>
      <c r="H112" s="23">
        <v>0</v>
      </c>
      <c r="I112" s="23">
        <v>0</v>
      </c>
      <c r="J112" s="23">
        <v>0</v>
      </c>
      <c r="K112" s="23">
        <v>0</v>
      </c>
    </row>
    <row r="113" spans="1:11" ht="13.4" customHeight="1">
      <c r="A113" t="s">
        <v>49</v>
      </c>
      <c r="B113" t="s">
        <v>318</v>
      </c>
      <c r="C113" s="23">
        <v>0</v>
      </c>
      <c r="D113" s="23">
        <v>0</v>
      </c>
      <c r="E113" s="23">
        <v>0</v>
      </c>
      <c r="F113" s="23">
        <v>0</v>
      </c>
      <c r="G113" s="23">
        <v>0</v>
      </c>
      <c r="H113" s="23">
        <v>0</v>
      </c>
      <c r="I113" s="23">
        <v>0</v>
      </c>
      <c r="J113" s="23">
        <v>0</v>
      </c>
      <c r="K113" s="23">
        <v>0</v>
      </c>
    </row>
    <row r="114" spans="1:11" ht="13.4" customHeight="1">
      <c r="A114" t="s">
        <v>50</v>
      </c>
      <c r="B114" t="s">
        <v>318</v>
      </c>
      <c r="C114" s="23">
        <v>0</v>
      </c>
      <c r="D114" s="23">
        <v>0</v>
      </c>
      <c r="E114" s="23">
        <v>0</v>
      </c>
      <c r="F114" s="23">
        <v>0</v>
      </c>
      <c r="G114" s="23">
        <v>0</v>
      </c>
      <c r="H114" s="23">
        <v>0</v>
      </c>
      <c r="I114" s="23">
        <v>0</v>
      </c>
      <c r="J114" s="23">
        <v>0</v>
      </c>
      <c r="K114" s="23">
        <v>0</v>
      </c>
    </row>
    <row r="115" spans="1:11" ht="13.4" customHeight="1">
      <c r="A115" t="s">
        <v>51</v>
      </c>
      <c r="B115" t="s">
        <v>318</v>
      </c>
      <c r="C115" s="23">
        <v>0</v>
      </c>
      <c r="D115" s="23">
        <v>0</v>
      </c>
      <c r="E115" s="23">
        <v>0</v>
      </c>
      <c r="F115" s="23">
        <v>0</v>
      </c>
      <c r="G115" s="23">
        <v>0</v>
      </c>
      <c r="H115" s="23">
        <v>0</v>
      </c>
      <c r="I115" s="23">
        <v>0</v>
      </c>
      <c r="J115" s="23">
        <v>0</v>
      </c>
      <c r="K115" s="23">
        <v>0</v>
      </c>
    </row>
    <row r="116" spans="1:11" ht="13.4" customHeight="1">
      <c r="A116" t="s">
        <v>52</v>
      </c>
      <c r="B116" t="s">
        <v>318</v>
      </c>
      <c r="C116" s="23">
        <v>0</v>
      </c>
      <c r="D116" s="23">
        <v>0</v>
      </c>
      <c r="E116" s="23">
        <v>0</v>
      </c>
      <c r="F116" s="23">
        <v>0</v>
      </c>
      <c r="G116" s="23">
        <v>0</v>
      </c>
      <c r="H116" s="23">
        <v>0</v>
      </c>
      <c r="I116" s="23">
        <v>0</v>
      </c>
      <c r="J116" s="23">
        <v>0</v>
      </c>
      <c r="K116" s="23">
        <v>0</v>
      </c>
    </row>
    <row r="117" spans="1:11" ht="13.4" customHeight="1">
      <c r="A117" t="s">
        <v>53</v>
      </c>
      <c r="B117" t="s">
        <v>318</v>
      </c>
      <c r="C117" s="23">
        <v>0</v>
      </c>
      <c r="D117" s="23">
        <v>0</v>
      </c>
      <c r="E117" s="23">
        <v>0</v>
      </c>
      <c r="F117" s="23">
        <v>0</v>
      </c>
      <c r="G117" s="23">
        <v>0</v>
      </c>
      <c r="H117" s="23">
        <v>0</v>
      </c>
      <c r="I117" s="23">
        <v>0</v>
      </c>
      <c r="J117" s="23">
        <v>0</v>
      </c>
      <c r="K117" s="23">
        <v>0</v>
      </c>
    </row>
    <row r="118" spans="1:11" ht="13.4" customHeight="1">
      <c r="A118" t="s">
        <v>54</v>
      </c>
      <c r="B118" t="s">
        <v>318</v>
      </c>
      <c r="C118" s="23">
        <v>0</v>
      </c>
      <c r="D118" s="23">
        <v>0</v>
      </c>
      <c r="E118" s="23">
        <v>0</v>
      </c>
      <c r="F118" s="23">
        <v>0</v>
      </c>
      <c r="G118" s="23">
        <v>0</v>
      </c>
      <c r="H118" s="23">
        <v>0</v>
      </c>
      <c r="I118" s="23">
        <v>0</v>
      </c>
      <c r="J118" s="23">
        <v>0</v>
      </c>
      <c r="K118" s="23">
        <v>0</v>
      </c>
    </row>
    <row r="119" spans="1:11" ht="13.4" customHeight="1">
      <c r="A119" t="s">
        <v>55</v>
      </c>
      <c r="B119" t="s">
        <v>318</v>
      </c>
      <c r="C119" s="23">
        <v>0</v>
      </c>
      <c r="D119" s="23">
        <v>0</v>
      </c>
      <c r="E119" s="23">
        <v>0</v>
      </c>
      <c r="F119" s="23">
        <v>0</v>
      </c>
      <c r="G119" s="23">
        <v>0</v>
      </c>
      <c r="H119" s="23">
        <v>0</v>
      </c>
      <c r="I119" s="23">
        <v>0</v>
      </c>
      <c r="J119" s="23">
        <v>0</v>
      </c>
      <c r="K119" s="23">
        <v>0</v>
      </c>
    </row>
    <row r="120" spans="1:11" ht="13.4" customHeight="1">
      <c r="A120" t="s">
        <v>56</v>
      </c>
      <c r="B120" t="s">
        <v>318</v>
      </c>
      <c r="C120" s="23">
        <v>0</v>
      </c>
      <c r="D120" s="23">
        <v>0</v>
      </c>
      <c r="E120" s="23">
        <v>0</v>
      </c>
      <c r="F120" s="23">
        <v>0</v>
      </c>
      <c r="G120" s="23">
        <v>0</v>
      </c>
      <c r="H120" s="23">
        <v>0</v>
      </c>
      <c r="I120" s="23">
        <v>0</v>
      </c>
      <c r="J120" s="23">
        <v>0</v>
      </c>
      <c r="K120" s="23">
        <v>0</v>
      </c>
    </row>
    <row r="121" spans="1:11" ht="13.4" customHeight="1">
      <c r="A121" t="s">
        <v>57</v>
      </c>
      <c r="B121" t="s">
        <v>318</v>
      </c>
      <c r="C121" s="23">
        <v>0</v>
      </c>
      <c r="D121" s="23">
        <v>0</v>
      </c>
      <c r="E121" s="23">
        <v>0</v>
      </c>
      <c r="F121" s="23">
        <v>0</v>
      </c>
      <c r="G121" s="23">
        <v>0</v>
      </c>
      <c r="H121" s="23">
        <v>0</v>
      </c>
      <c r="I121" s="23">
        <v>0</v>
      </c>
      <c r="J121" s="23">
        <v>0</v>
      </c>
      <c r="K121" s="23">
        <v>0</v>
      </c>
    </row>
    <row r="122" spans="1:11" ht="13.4" customHeight="1">
      <c r="A122" t="s">
        <v>58</v>
      </c>
      <c r="B122" t="s">
        <v>318</v>
      </c>
      <c r="C122" s="23">
        <v>0</v>
      </c>
      <c r="D122" s="23">
        <v>0</v>
      </c>
      <c r="E122" s="23">
        <v>0</v>
      </c>
      <c r="F122" s="23">
        <v>0</v>
      </c>
      <c r="G122" s="23">
        <v>0</v>
      </c>
      <c r="H122" s="23">
        <v>0</v>
      </c>
      <c r="I122" s="23">
        <v>0</v>
      </c>
      <c r="J122" s="23">
        <v>0</v>
      </c>
      <c r="K122" s="23">
        <v>0</v>
      </c>
    </row>
    <row r="123" spans="1:11" ht="13.4" customHeight="1">
      <c r="A123" t="s">
        <v>59</v>
      </c>
      <c r="B123" t="s">
        <v>318</v>
      </c>
      <c r="C123" s="23">
        <v>0</v>
      </c>
      <c r="D123" s="23">
        <v>0</v>
      </c>
      <c r="E123" s="23">
        <v>0</v>
      </c>
      <c r="F123" s="23">
        <v>0</v>
      </c>
      <c r="G123" s="23">
        <v>0</v>
      </c>
      <c r="H123" s="23">
        <v>0</v>
      </c>
      <c r="I123" s="23">
        <v>0</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0</v>
      </c>
      <c r="D125" s="23">
        <v>0</v>
      </c>
      <c r="E125" s="23">
        <v>0</v>
      </c>
      <c r="F125" s="23">
        <v>0</v>
      </c>
      <c r="G125" s="23">
        <v>0</v>
      </c>
      <c r="H125" s="23">
        <v>0</v>
      </c>
      <c r="I125" s="23">
        <v>0</v>
      </c>
      <c r="J125" s="23">
        <v>0</v>
      </c>
      <c r="K125" s="23">
        <v>0</v>
      </c>
    </row>
    <row r="126" spans="1:11" ht="13.4" customHeight="1">
      <c r="A126" t="s">
        <v>62</v>
      </c>
      <c r="B126" t="s">
        <v>318</v>
      </c>
      <c r="C126" s="23">
        <v>0</v>
      </c>
      <c r="D126" s="23">
        <v>0</v>
      </c>
      <c r="E126" s="23">
        <v>0</v>
      </c>
      <c r="F126" s="23">
        <v>0</v>
      </c>
      <c r="G126" s="23">
        <v>0</v>
      </c>
      <c r="H126" s="23">
        <v>0</v>
      </c>
      <c r="I126" s="23">
        <v>0</v>
      </c>
      <c r="J126" s="23">
        <v>0</v>
      </c>
      <c r="K126" s="23">
        <v>0</v>
      </c>
    </row>
    <row r="127" spans="1:11" ht="13.4" customHeight="1">
      <c r="A127" t="s">
        <v>63</v>
      </c>
      <c r="B127" t="s">
        <v>318</v>
      </c>
      <c r="C127" s="23">
        <v>0</v>
      </c>
      <c r="D127" s="23">
        <v>0</v>
      </c>
      <c r="E127" s="23">
        <v>0</v>
      </c>
      <c r="F127" s="23">
        <v>0</v>
      </c>
      <c r="G127" s="23">
        <v>0</v>
      </c>
      <c r="H127" s="23">
        <v>0</v>
      </c>
      <c r="I127" s="23">
        <v>0</v>
      </c>
      <c r="J127" s="23">
        <v>0</v>
      </c>
      <c r="K127" s="23">
        <v>0</v>
      </c>
    </row>
    <row r="128" spans="1:11" ht="13.4" customHeight="1">
      <c r="A128" t="s">
        <v>64</v>
      </c>
      <c r="B128" t="s">
        <v>318</v>
      </c>
      <c r="C128" s="23">
        <v>0</v>
      </c>
      <c r="D128" s="23">
        <v>0</v>
      </c>
      <c r="E128" s="23">
        <v>0</v>
      </c>
      <c r="F128" s="23">
        <v>0</v>
      </c>
      <c r="G128" s="23">
        <v>0</v>
      </c>
      <c r="H128" s="23">
        <v>0</v>
      </c>
      <c r="I128" s="23">
        <v>0</v>
      </c>
      <c r="J128" s="23">
        <v>0</v>
      </c>
      <c r="K128" s="23">
        <v>0</v>
      </c>
    </row>
    <row r="129" spans="1:11" ht="13.4" customHeight="1">
      <c r="A129" t="s">
        <v>65</v>
      </c>
      <c r="B129" t="s">
        <v>318</v>
      </c>
      <c r="C129" s="23">
        <v>0</v>
      </c>
      <c r="D129" s="23">
        <v>0</v>
      </c>
      <c r="E129" s="23">
        <v>0</v>
      </c>
      <c r="F129" s="23">
        <v>0</v>
      </c>
      <c r="G129" s="23">
        <v>0</v>
      </c>
      <c r="H129" s="23">
        <v>0</v>
      </c>
      <c r="I129" s="23">
        <v>0</v>
      </c>
      <c r="J129" s="23">
        <v>0</v>
      </c>
      <c r="K129" s="23">
        <v>0</v>
      </c>
    </row>
    <row r="130" spans="1:11" ht="13.4" customHeight="1">
      <c r="A130" t="s">
        <v>66</v>
      </c>
      <c r="B130" t="s">
        <v>318</v>
      </c>
      <c r="C130" s="23">
        <v>0</v>
      </c>
      <c r="D130" s="23">
        <v>0</v>
      </c>
      <c r="E130" s="23">
        <v>0</v>
      </c>
      <c r="F130" s="23">
        <v>0</v>
      </c>
      <c r="G130" s="23">
        <v>0</v>
      </c>
      <c r="H130" s="23">
        <v>0</v>
      </c>
      <c r="I130" s="23">
        <v>0</v>
      </c>
      <c r="J130" s="23">
        <v>0</v>
      </c>
      <c r="K130" s="23">
        <v>0</v>
      </c>
    </row>
    <row r="131" spans="1:11" ht="13.4" customHeight="1">
      <c r="A131" t="s">
        <v>67</v>
      </c>
      <c r="B131" t="s">
        <v>318</v>
      </c>
      <c r="C131" s="23">
        <v>0</v>
      </c>
      <c r="D131" s="23">
        <v>0</v>
      </c>
      <c r="E131" s="23">
        <v>0</v>
      </c>
      <c r="F131" s="23">
        <v>0</v>
      </c>
      <c r="G131" s="23">
        <v>0</v>
      </c>
      <c r="H131" s="23">
        <v>0</v>
      </c>
      <c r="I131" s="23">
        <v>0</v>
      </c>
      <c r="J131" s="23">
        <v>0</v>
      </c>
      <c r="K131" s="23">
        <v>0</v>
      </c>
    </row>
    <row r="132" spans="1:11" ht="13.4" customHeight="1">
      <c r="A132" t="s">
        <v>68</v>
      </c>
      <c r="B132" t="s">
        <v>318</v>
      </c>
      <c r="C132" s="23">
        <v>0</v>
      </c>
      <c r="D132" s="23">
        <v>0</v>
      </c>
      <c r="E132" s="23">
        <v>0</v>
      </c>
      <c r="F132" s="23">
        <v>0</v>
      </c>
      <c r="G132" s="23">
        <v>0</v>
      </c>
      <c r="H132" s="23">
        <v>0</v>
      </c>
      <c r="I132" s="23">
        <v>0</v>
      </c>
      <c r="J132" s="23">
        <v>0</v>
      </c>
      <c r="K132" s="23">
        <v>0</v>
      </c>
    </row>
    <row r="133" spans="1:11" ht="13.4" customHeight="1">
      <c r="A133" t="s">
        <v>69</v>
      </c>
      <c r="B133" t="s">
        <v>318</v>
      </c>
      <c r="C133" s="23">
        <v>0</v>
      </c>
      <c r="D133" s="23">
        <v>0</v>
      </c>
      <c r="E133" s="23">
        <v>0</v>
      </c>
      <c r="F133" s="23">
        <v>0</v>
      </c>
      <c r="G133" s="23">
        <v>0</v>
      </c>
      <c r="H133" s="23">
        <v>0</v>
      </c>
      <c r="I133" s="23">
        <v>0</v>
      </c>
      <c r="J133" s="23">
        <v>0</v>
      </c>
      <c r="K133" s="23">
        <v>0</v>
      </c>
    </row>
    <row r="134" spans="1:11" ht="13.4" customHeight="1">
      <c r="A134" t="s">
        <v>70</v>
      </c>
      <c r="B134" t="s">
        <v>318</v>
      </c>
      <c r="C134" s="23">
        <v>0</v>
      </c>
      <c r="D134" s="23">
        <v>0</v>
      </c>
      <c r="E134" s="23">
        <v>0</v>
      </c>
      <c r="F134" s="23">
        <v>0</v>
      </c>
      <c r="G134" s="23">
        <v>0</v>
      </c>
      <c r="H134" s="23">
        <v>0</v>
      </c>
      <c r="I134" s="23">
        <v>0</v>
      </c>
      <c r="J134" s="23">
        <v>0</v>
      </c>
      <c r="K134" s="23">
        <v>0</v>
      </c>
    </row>
    <row r="135" spans="1:11" ht="13.4" customHeight="1">
      <c r="A135" t="s">
        <v>71</v>
      </c>
      <c r="B135" t="s">
        <v>318</v>
      </c>
      <c r="C135" s="23">
        <v>0</v>
      </c>
      <c r="D135" s="23">
        <v>0</v>
      </c>
      <c r="E135" s="23">
        <v>0</v>
      </c>
      <c r="F135" s="23">
        <v>0</v>
      </c>
      <c r="G135" s="23">
        <v>0</v>
      </c>
      <c r="H135" s="23">
        <v>0</v>
      </c>
      <c r="I135" s="23">
        <v>0</v>
      </c>
      <c r="J135" s="23">
        <v>0</v>
      </c>
      <c r="K135" s="23">
        <v>0</v>
      </c>
    </row>
    <row r="136" spans="1:11" ht="13.4" customHeight="1">
      <c r="A136" t="s">
        <v>72</v>
      </c>
      <c r="B136" t="s">
        <v>318</v>
      </c>
      <c r="C136" s="23">
        <v>0</v>
      </c>
      <c r="D136" s="23">
        <v>0</v>
      </c>
      <c r="E136" s="23">
        <v>0</v>
      </c>
      <c r="F136" s="23">
        <v>0</v>
      </c>
      <c r="G136" s="23">
        <v>0</v>
      </c>
      <c r="H136" s="23">
        <v>0</v>
      </c>
      <c r="I136" s="23">
        <v>0</v>
      </c>
      <c r="J136" s="23">
        <v>0</v>
      </c>
      <c r="K136" s="23">
        <v>0</v>
      </c>
    </row>
    <row r="137" spans="1:11" ht="13.4" customHeight="1">
      <c r="A137" t="s">
        <v>73</v>
      </c>
      <c r="B137" t="s">
        <v>318</v>
      </c>
      <c r="C137" s="23">
        <v>0</v>
      </c>
      <c r="D137" s="23">
        <v>0</v>
      </c>
      <c r="E137" s="23">
        <v>0</v>
      </c>
      <c r="F137" s="23">
        <v>0</v>
      </c>
      <c r="G137" s="23">
        <v>0</v>
      </c>
      <c r="H137" s="23">
        <v>0</v>
      </c>
      <c r="I137" s="23">
        <v>0</v>
      </c>
      <c r="J137" s="23">
        <v>0</v>
      </c>
      <c r="K137" s="23">
        <v>0</v>
      </c>
    </row>
    <row r="138" spans="1:11" ht="13.4" customHeight="1">
      <c r="A138" t="s">
        <v>74</v>
      </c>
      <c r="B138" t="s">
        <v>318</v>
      </c>
      <c r="C138" s="23">
        <v>0</v>
      </c>
      <c r="D138" s="23">
        <v>0</v>
      </c>
      <c r="E138" s="23">
        <v>0</v>
      </c>
      <c r="F138" s="23">
        <v>0</v>
      </c>
      <c r="G138" s="23">
        <v>0</v>
      </c>
      <c r="H138" s="23">
        <v>0</v>
      </c>
      <c r="I138" s="23">
        <v>0</v>
      </c>
      <c r="J138" s="23">
        <v>0</v>
      </c>
      <c r="K138" s="23">
        <v>0</v>
      </c>
    </row>
    <row r="139" spans="1:11" ht="13.4" customHeight="1">
      <c r="A139" t="s">
        <v>75</v>
      </c>
      <c r="B139" t="s">
        <v>318</v>
      </c>
      <c r="C139" s="23">
        <v>0</v>
      </c>
      <c r="D139" s="23">
        <v>0</v>
      </c>
      <c r="E139" s="23">
        <v>0</v>
      </c>
      <c r="F139" s="23">
        <v>0</v>
      </c>
      <c r="G139" s="23">
        <v>0</v>
      </c>
      <c r="H139" s="23">
        <v>0</v>
      </c>
      <c r="I139" s="23">
        <v>0</v>
      </c>
      <c r="J139" s="23">
        <v>0</v>
      </c>
      <c r="K139" s="23">
        <v>0</v>
      </c>
    </row>
    <row r="140" spans="1:11" ht="13.4" customHeight="1">
      <c r="A140" t="s">
        <v>76</v>
      </c>
      <c r="B140" t="s">
        <v>318</v>
      </c>
      <c r="C140" s="23">
        <v>0</v>
      </c>
      <c r="D140" s="23">
        <v>0</v>
      </c>
      <c r="E140" s="23">
        <v>0</v>
      </c>
      <c r="F140" s="23">
        <v>0</v>
      </c>
      <c r="G140" s="23">
        <v>0</v>
      </c>
      <c r="H140" s="23">
        <v>0</v>
      </c>
      <c r="I140" s="23">
        <v>0</v>
      </c>
      <c r="J140" s="23">
        <v>0</v>
      </c>
      <c r="K140" s="23">
        <v>0</v>
      </c>
    </row>
    <row r="141" spans="1:11" ht="13.4" customHeight="1">
      <c r="A141" t="s">
        <v>77</v>
      </c>
      <c r="B141" t="s">
        <v>318</v>
      </c>
      <c r="C141" s="23">
        <v>0</v>
      </c>
      <c r="D141" s="23">
        <v>0</v>
      </c>
      <c r="E141" s="23">
        <v>0</v>
      </c>
      <c r="F141" s="23">
        <v>0</v>
      </c>
      <c r="G141" s="23">
        <v>0</v>
      </c>
      <c r="H141" s="23">
        <v>0</v>
      </c>
      <c r="I141" s="23">
        <v>0</v>
      </c>
      <c r="J141" s="23">
        <v>0</v>
      </c>
      <c r="K141" s="23">
        <v>0</v>
      </c>
    </row>
    <row r="142" spans="1:11" ht="13.4" customHeight="1">
      <c r="A142" t="s">
        <v>78</v>
      </c>
      <c r="B142" t="s">
        <v>318</v>
      </c>
      <c r="C142" s="23">
        <v>0</v>
      </c>
      <c r="D142" s="23">
        <v>0</v>
      </c>
      <c r="E142" s="23">
        <v>0</v>
      </c>
      <c r="F142" s="23">
        <v>0</v>
      </c>
      <c r="G142" s="23">
        <v>0</v>
      </c>
      <c r="H142" s="23">
        <v>0</v>
      </c>
      <c r="I142" s="23">
        <v>0</v>
      </c>
      <c r="J142" s="23">
        <v>0</v>
      </c>
      <c r="K142" s="23">
        <v>0</v>
      </c>
    </row>
    <row r="143" spans="1:11" ht="13.4" customHeight="1">
      <c r="A143" t="s">
        <v>79</v>
      </c>
      <c r="B143" t="s">
        <v>318</v>
      </c>
      <c r="C143" s="23">
        <v>0</v>
      </c>
      <c r="D143" s="23">
        <v>0</v>
      </c>
      <c r="E143" s="23">
        <v>0</v>
      </c>
      <c r="F143" s="23">
        <v>0</v>
      </c>
      <c r="G143" s="23">
        <v>0</v>
      </c>
      <c r="H143" s="23">
        <v>0</v>
      </c>
      <c r="I143" s="23">
        <v>0</v>
      </c>
      <c r="J143" s="23">
        <v>0</v>
      </c>
      <c r="K143" s="23">
        <v>0</v>
      </c>
    </row>
    <row r="144" spans="1:11" ht="13.4" customHeight="1">
      <c r="A144" t="s">
        <v>80</v>
      </c>
      <c r="B144" t="s">
        <v>318</v>
      </c>
      <c r="C144" s="23">
        <v>0</v>
      </c>
      <c r="D144" s="23">
        <v>0</v>
      </c>
      <c r="E144" s="23">
        <v>0</v>
      </c>
      <c r="F144" s="23">
        <v>0</v>
      </c>
      <c r="G144" s="23">
        <v>0</v>
      </c>
      <c r="H144" s="23">
        <v>0</v>
      </c>
      <c r="I144" s="23">
        <v>0</v>
      </c>
      <c r="J144" s="23">
        <v>0</v>
      </c>
      <c r="K144" s="23">
        <v>0</v>
      </c>
    </row>
    <row r="145" spans="1:11" ht="13.4" customHeight="1">
      <c r="A145" t="s">
        <v>81</v>
      </c>
      <c r="B145" t="s">
        <v>318</v>
      </c>
      <c r="C145" s="23">
        <v>0</v>
      </c>
      <c r="D145" s="23">
        <v>0</v>
      </c>
      <c r="E145" s="23">
        <v>0</v>
      </c>
      <c r="F145" s="23">
        <v>0</v>
      </c>
      <c r="G145" s="23">
        <v>0</v>
      </c>
      <c r="H145" s="23">
        <v>0</v>
      </c>
      <c r="I145" s="23">
        <v>0</v>
      </c>
      <c r="J145" s="23">
        <v>0</v>
      </c>
      <c r="K145" s="23">
        <v>0</v>
      </c>
    </row>
    <row r="146" spans="1:11" ht="13.4" customHeight="1">
      <c r="A146" t="s">
        <v>82</v>
      </c>
      <c r="B146" t="s">
        <v>318</v>
      </c>
      <c r="C146" s="23">
        <v>0</v>
      </c>
      <c r="D146" s="23">
        <v>0</v>
      </c>
      <c r="E146" s="23">
        <v>0</v>
      </c>
      <c r="F146" s="23">
        <v>0</v>
      </c>
      <c r="G146" s="23">
        <v>0</v>
      </c>
      <c r="H146" s="23">
        <v>0</v>
      </c>
      <c r="I146" s="23">
        <v>0</v>
      </c>
      <c r="J146" s="23">
        <v>0</v>
      </c>
      <c r="K146" s="23">
        <v>0</v>
      </c>
    </row>
    <row r="147" spans="1:11" ht="13.4" customHeight="1">
      <c r="A147" t="s">
        <v>83</v>
      </c>
      <c r="B147" t="s">
        <v>318</v>
      </c>
      <c r="C147" s="23">
        <v>0</v>
      </c>
      <c r="D147" s="23">
        <v>0</v>
      </c>
      <c r="E147" s="23">
        <v>0</v>
      </c>
      <c r="F147" s="23">
        <v>0</v>
      </c>
      <c r="G147" s="23">
        <v>0</v>
      </c>
      <c r="H147" s="23">
        <v>0</v>
      </c>
      <c r="I147" s="23">
        <v>0</v>
      </c>
      <c r="J147" s="23">
        <v>0</v>
      </c>
      <c r="K147" s="23">
        <v>0</v>
      </c>
    </row>
    <row r="148" spans="1:11" ht="13.4" customHeight="1">
      <c r="A148" t="s">
        <v>84</v>
      </c>
      <c r="B148" t="s">
        <v>318</v>
      </c>
      <c r="C148" s="23">
        <v>0</v>
      </c>
      <c r="D148" s="23">
        <v>0</v>
      </c>
      <c r="E148" s="23">
        <v>0</v>
      </c>
      <c r="F148" s="23">
        <v>0</v>
      </c>
      <c r="G148" s="23">
        <v>0</v>
      </c>
      <c r="H148" s="23">
        <v>0</v>
      </c>
      <c r="I148" s="23">
        <v>0</v>
      </c>
      <c r="J148" s="23">
        <v>0</v>
      </c>
      <c r="K148" s="23">
        <v>0</v>
      </c>
    </row>
    <row r="149" spans="1:11" ht="13.4" customHeight="1">
      <c r="A149" t="s">
        <v>85</v>
      </c>
      <c r="B149" t="s">
        <v>318</v>
      </c>
      <c r="C149" s="23">
        <v>0</v>
      </c>
      <c r="D149" s="23">
        <v>0</v>
      </c>
      <c r="E149" s="23">
        <v>0</v>
      </c>
      <c r="F149" s="23">
        <v>0</v>
      </c>
      <c r="G149" s="23">
        <v>0</v>
      </c>
      <c r="H149" s="23">
        <v>0</v>
      </c>
      <c r="I149" s="23">
        <v>0</v>
      </c>
      <c r="J149" s="23">
        <v>0</v>
      </c>
      <c r="K149" s="23">
        <v>0</v>
      </c>
    </row>
    <row r="150" spans="1:11" ht="13.4" customHeight="1">
      <c r="A150" t="s">
        <v>86</v>
      </c>
      <c r="B150" t="s">
        <v>318</v>
      </c>
      <c r="C150" s="23">
        <v>0</v>
      </c>
      <c r="D150" s="23">
        <v>0</v>
      </c>
      <c r="E150" s="23">
        <v>0</v>
      </c>
      <c r="F150" s="23">
        <v>0</v>
      </c>
      <c r="G150" s="23">
        <v>0</v>
      </c>
      <c r="H150" s="23">
        <v>0</v>
      </c>
      <c r="I150" s="23">
        <v>0</v>
      </c>
      <c r="J150" s="23">
        <v>0</v>
      </c>
      <c r="K150" s="23">
        <v>0</v>
      </c>
    </row>
    <row r="151" spans="1:11" ht="13.4" customHeight="1">
      <c r="A151" t="s">
        <v>87</v>
      </c>
      <c r="B151" t="s">
        <v>318</v>
      </c>
      <c r="C151" s="23">
        <v>0</v>
      </c>
      <c r="D151" s="23">
        <v>0</v>
      </c>
      <c r="E151" s="23">
        <v>0</v>
      </c>
      <c r="F151" s="23">
        <v>0</v>
      </c>
      <c r="G151" s="23">
        <v>0</v>
      </c>
      <c r="H151" s="23">
        <v>0</v>
      </c>
      <c r="I151" s="23">
        <v>0</v>
      </c>
      <c r="J151" s="23">
        <v>0</v>
      </c>
      <c r="K151" s="23">
        <v>0</v>
      </c>
    </row>
    <row r="152" spans="1:11" ht="13.4" customHeight="1">
      <c r="A152" t="s">
        <v>88</v>
      </c>
      <c r="B152" t="s">
        <v>318</v>
      </c>
      <c r="C152" s="23">
        <v>0</v>
      </c>
      <c r="D152" s="23">
        <v>0</v>
      </c>
      <c r="E152" s="23">
        <v>0</v>
      </c>
      <c r="F152" s="23">
        <v>0</v>
      </c>
      <c r="G152" s="23">
        <v>0</v>
      </c>
      <c r="H152" s="23">
        <v>0</v>
      </c>
      <c r="I152" s="23">
        <v>0</v>
      </c>
      <c r="J152" s="23">
        <v>0</v>
      </c>
      <c r="K152" s="23">
        <v>0</v>
      </c>
    </row>
    <row r="153" spans="1:11" ht="13.4" customHeight="1">
      <c r="A153" t="s">
        <v>89</v>
      </c>
      <c r="B153" t="s">
        <v>318</v>
      </c>
      <c r="C153" s="23">
        <v>-5.0000000000000001E-4</v>
      </c>
      <c r="D153" s="23">
        <v>-2.0000000000000001E-4</v>
      </c>
      <c r="E153" s="23">
        <v>-1.1000000000000001E-3</v>
      </c>
      <c r="F153" s="23">
        <v>-5.9999999999999995E-4</v>
      </c>
      <c r="G153" s="23">
        <v>-4.0000000000000002E-4</v>
      </c>
      <c r="H153" s="23">
        <v>-2.0000000000000001E-4</v>
      </c>
      <c r="I153" s="23">
        <v>-1E-4</v>
      </c>
      <c r="J153" s="23">
        <v>-2.9999999999999997E-4</v>
      </c>
      <c r="K153" s="23">
        <v>0</v>
      </c>
    </row>
    <row r="154" spans="1:11" ht="13.4" customHeight="1">
      <c r="A154" t="s">
        <v>90</v>
      </c>
      <c r="B154" t="s">
        <v>318</v>
      </c>
      <c r="C154" s="23">
        <v>0</v>
      </c>
      <c r="D154" s="23">
        <v>0</v>
      </c>
      <c r="E154" s="23">
        <v>0</v>
      </c>
      <c r="F154" s="23">
        <v>0</v>
      </c>
      <c r="G154" s="23">
        <v>0</v>
      </c>
      <c r="H154" s="23">
        <v>0</v>
      </c>
      <c r="I154" s="23">
        <v>0</v>
      </c>
      <c r="J154" s="23">
        <v>0</v>
      </c>
      <c r="K154" s="23">
        <v>0</v>
      </c>
    </row>
    <row r="155" spans="1:11" ht="13.4" customHeight="1">
      <c r="A155" t="s">
        <v>91</v>
      </c>
      <c r="B155" t="s">
        <v>318</v>
      </c>
      <c r="C155" s="23">
        <v>0</v>
      </c>
      <c r="D155" s="23">
        <v>0</v>
      </c>
      <c r="E155" s="23">
        <v>0</v>
      </c>
      <c r="F155" s="23">
        <v>0</v>
      </c>
      <c r="G155" s="23">
        <v>0</v>
      </c>
      <c r="H155" s="23">
        <v>0</v>
      </c>
      <c r="I155" s="23">
        <v>0</v>
      </c>
      <c r="J155" s="23">
        <v>0</v>
      </c>
      <c r="K155" s="23">
        <v>0</v>
      </c>
    </row>
    <row r="156" spans="1:11" ht="13.4" customHeight="1">
      <c r="A156" t="s">
        <v>92</v>
      </c>
      <c r="B156" t="s">
        <v>318</v>
      </c>
      <c r="C156" s="23">
        <v>0</v>
      </c>
      <c r="D156" s="23">
        <v>0</v>
      </c>
      <c r="E156" s="23">
        <v>0</v>
      </c>
      <c r="F156" s="23">
        <v>0</v>
      </c>
      <c r="G156" s="23">
        <v>0</v>
      </c>
      <c r="H156" s="23">
        <v>0</v>
      </c>
      <c r="I156" s="23">
        <v>0</v>
      </c>
      <c r="J156" s="23">
        <v>0</v>
      </c>
      <c r="K156" s="23">
        <v>0</v>
      </c>
    </row>
    <row r="157" spans="1:11" ht="13.4" customHeight="1">
      <c r="A157" t="s">
        <v>93</v>
      </c>
      <c r="B157" t="s">
        <v>318</v>
      </c>
      <c r="C157" s="23">
        <v>0</v>
      </c>
      <c r="D157" s="23">
        <v>0</v>
      </c>
      <c r="E157" s="23">
        <v>0</v>
      </c>
      <c r="F157" s="23">
        <v>0</v>
      </c>
      <c r="G157" s="23">
        <v>0</v>
      </c>
      <c r="H157" s="23">
        <v>0</v>
      </c>
      <c r="I157" s="23">
        <v>0</v>
      </c>
      <c r="J157" s="23">
        <v>0</v>
      </c>
      <c r="K157" s="23">
        <v>0</v>
      </c>
    </row>
    <row r="158" spans="1:11" ht="13.4" customHeight="1">
      <c r="A158" t="s">
        <v>94</v>
      </c>
      <c r="B158" t="s">
        <v>318</v>
      </c>
      <c r="C158" s="23">
        <v>0</v>
      </c>
      <c r="D158" s="23">
        <v>0</v>
      </c>
      <c r="E158" s="23">
        <v>0</v>
      </c>
      <c r="F158" s="23">
        <v>0</v>
      </c>
      <c r="G158" s="23">
        <v>0</v>
      </c>
      <c r="H158" s="23">
        <v>0</v>
      </c>
      <c r="I158" s="23">
        <v>0</v>
      </c>
      <c r="J158" s="23">
        <v>0</v>
      </c>
      <c r="K158" s="23">
        <v>0</v>
      </c>
    </row>
    <row r="159" spans="1:11" ht="13.4" customHeight="1">
      <c r="A159" t="s">
        <v>95</v>
      </c>
      <c r="B159" t="s">
        <v>318</v>
      </c>
      <c r="C159" s="23">
        <v>0</v>
      </c>
      <c r="D159" s="23">
        <v>0</v>
      </c>
      <c r="E159" s="23">
        <v>0</v>
      </c>
      <c r="F159" s="23">
        <v>0</v>
      </c>
      <c r="G159" s="23">
        <v>0</v>
      </c>
      <c r="H159" s="23">
        <v>0</v>
      </c>
      <c r="I159" s="23">
        <v>0</v>
      </c>
      <c r="J159" s="23">
        <v>0</v>
      </c>
      <c r="K159" s="23">
        <v>0</v>
      </c>
    </row>
    <row r="160" spans="1:11" ht="13.4" customHeight="1">
      <c r="A160" t="s">
        <v>96</v>
      </c>
      <c r="B160" t="s">
        <v>318</v>
      </c>
      <c r="C160" s="23">
        <v>0</v>
      </c>
      <c r="D160" s="23">
        <v>0</v>
      </c>
      <c r="E160" s="23">
        <v>0</v>
      </c>
      <c r="F160" s="23">
        <v>0</v>
      </c>
      <c r="G160" s="23">
        <v>0</v>
      </c>
      <c r="H160" s="23">
        <v>0</v>
      </c>
      <c r="I160" s="23">
        <v>0</v>
      </c>
      <c r="J160" s="23">
        <v>0</v>
      </c>
      <c r="K160" s="23">
        <v>0</v>
      </c>
    </row>
    <row r="161" spans="1:11" ht="13.4" customHeight="1">
      <c r="A161" t="s">
        <v>97</v>
      </c>
      <c r="B161" t="s">
        <v>318</v>
      </c>
      <c r="C161" s="23">
        <v>0</v>
      </c>
      <c r="D161" s="23">
        <v>0</v>
      </c>
      <c r="E161" s="23">
        <v>0</v>
      </c>
      <c r="F161" s="23">
        <v>0</v>
      </c>
      <c r="G161" s="23">
        <v>0</v>
      </c>
      <c r="H161" s="23">
        <v>0</v>
      </c>
      <c r="I161" s="23">
        <v>0</v>
      </c>
      <c r="J161" s="23">
        <v>0</v>
      </c>
      <c r="K161" s="23">
        <v>0</v>
      </c>
    </row>
    <row r="162" spans="1:11" ht="13.4" customHeight="1">
      <c r="A162" t="s">
        <v>98</v>
      </c>
      <c r="B162" t="s">
        <v>318</v>
      </c>
      <c r="C162" s="23">
        <v>0</v>
      </c>
      <c r="D162" s="23">
        <v>0</v>
      </c>
      <c r="E162" s="23">
        <v>0</v>
      </c>
      <c r="F162" s="23">
        <v>0</v>
      </c>
      <c r="G162" s="23">
        <v>0</v>
      </c>
      <c r="H162" s="23">
        <v>0</v>
      </c>
      <c r="I162" s="23">
        <v>0</v>
      </c>
      <c r="J162" s="23">
        <v>0</v>
      </c>
      <c r="K162" s="23">
        <v>0</v>
      </c>
    </row>
    <row r="163" spans="1:11" ht="13.4" customHeight="1">
      <c r="A163" t="s">
        <v>99</v>
      </c>
      <c r="B163" t="s">
        <v>317</v>
      </c>
      <c r="C163" s="23">
        <v>0</v>
      </c>
      <c r="D163" s="23">
        <v>0</v>
      </c>
      <c r="E163" s="23">
        <v>0</v>
      </c>
      <c r="F163" s="23">
        <v>0</v>
      </c>
      <c r="G163" s="23">
        <v>0</v>
      </c>
      <c r="H163" s="23">
        <v>0</v>
      </c>
      <c r="I163" s="23">
        <v>0</v>
      </c>
      <c r="J163" s="23">
        <v>0</v>
      </c>
      <c r="K163" s="23">
        <v>0</v>
      </c>
    </row>
    <row r="164" spans="1:11" ht="13.4" customHeight="1">
      <c r="A164" t="s">
        <v>100</v>
      </c>
      <c r="B164" t="s">
        <v>317</v>
      </c>
      <c r="C164" s="23">
        <v>0</v>
      </c>
      <c r="D164" s="23">
        <v>0</v>
      </c>
      <c r="E164" s="23">
        <v>0</v>
      </c>
      <c r="F164" s="23">
        <v>0</v>
      </c>
      <c r="G164" s="23">
        <v>0</v>
      </c>
      <c r="H164" s="23">
        <v>0</v>
      </c>
      <c r="I164" s="23">
        <v>0</v>
      </c>
      <c r="J164" s="23">
        <v>0</v>
      </c>
      <c r="K164" s="23">
        <v>0</v>
      </c>
    </row>
    <row r="165" spans="1:11" ht="13.4" customHeight="1">
      <c r="A165" t="s">
        <v>101</v>
      </c>
      <c r="B165" t="s">
        <v>317</v>
      </c>
      <c r="C165" s="23">
        <v>0</v>
      </c>
      <c r="D165" s="23">
        <v>0</v>
      </c>
      <c r="E165" s="23">
        <v>0</v>
      </c>
      <c r="F165" s="23">
        <v>0</v>
      </c>
      <c r="G165" s="23">
        <v>0</v>
      </c>
      <c r="H165" s="23">
        <v>0</v>
      </c>
      <c r="I165" s="23">
        <v>0</v>
      </c>
      <c r="J165" s="23">
        <v>0</v>
      </c>
      <c r="K165" s="23">
        <v>0</v>
      </c>
    </row>
    <row r="166" spans="1:11" ht="13.4" customHeight="1">
      <c r="A166" t="s">
        <v>102</v>
      </c>
      <c r="B166" t="s">
        <v>317</v>
      </c>
      <c r="C166" s="23">
        <v>0</v>
      </c>
      <c r="D166" s="23">
        <v>0</v>
      </c>
      <c r="E166" s="23">
        <v>0</v>
      </c>
      <c r="F166" s="23">
        <v>0</v>
      </c>
      <c r="G166" s="23">
        <v>0</v>
      </c>
      <c r="H166" s="23">
        <v>0</v>
      </c>
      <c r="I166" s="23">
        <v>0</v>
      </c>
      <c r="J166" s="23">
        <v>0</v>
      </c>
      <c r="K166" s="23">
        <v>0</v>
      </c>
    </row>
    <row r="167" spans="1:11" ht="13.4" customHeight="1">
      <c r="A167" t="s">
        <v>103</v>
      </c>
      <c r="B167" t="s">
        <v>317</v>
      </c>
      <c r="C167" s="23">
        <v>0</v>
      </c>
      <c r="D167" s="23">
        <v>0</v>
      </c>
      <c r="E167" s="23">
        <v>0</v>
      </c>
      <c r="F167" s="23">
        <v>0</v>
      </c>
      <c r="G167" s="23">
        <v>0</v>
      </c>
      <c r="H167" s="23">
        <v>0</v>
      </c>
      <c r="I167" s="23">
        <v>0</v>
      </c>
      <c r="J167" s="23">
        <v>0</v>
      </c>
      <c r="K167" s="23">
        <v>0</v>
      </c>
    </row>
    <row r="168" spans="1:11" ht="13.4" customHeight="1">
      <c r="A168" t="s">
        <v>104</v>
      </c>
      <c r="B168" t="s">
        <v>316</v>
      </c>
      <c r="C168" s="23">
        <v>0</v>
      </c>
      <c r="D168" s="23">
        <v>0</v>
      </c>
      <c r="E168" s="23">
        <v>0</v>
      </c>
      <c r="F168" s="23">
        <v>0</v>
      </c>
      <c r="G168" s="23">
        <v>0</v>
      </c>
      <c r="H168" s="23">
        <v>0</v>
      </c>
      <c r="I168" s="23">
        <v>0</v>
      </c>
      <c r="J168" s="23">
        <v>0</v>
      </c>
      <c r="K168" s="23">
        <v>0</v>
      </c>
    </row>
    <row r="169" spans="1:11" ht="13.4" customHeight="1">
      <c r="A169" t="s">
        <v>105</v>
      </c>
      <c r="B169" t="s">
        <v>316</v>
      </c>
      <c r="C169" s="23">
        <v>0</v>
      </c>
      <c r="D169" s="23">
        <v>0</v>
      </c>
      <c r="E169" s="23">
        <v>0</v>
      </c>
      <c r="F169" s="23">
        <v>0</v>
      </c>
      <c r="G169" s="23">
        <v>0</v>
      </c>
      <c r="H169" s="23">
        <v>0</v>
      </c>
      <c r="I169" s="23">
        <v>0</v>
      </c>
      <c r="J169" s="23">
        <v>0</v>
      </c>
      <c r="K169" s="23">
        <v>0</v>
      </c>
    </row>
    <row r="170" spans="1:11" ht="13.4" customHeight="1">
      <c r="A170" t="s">
        <v>106</v>
      </c>
      <c r="B170" t="s">
        <v>316</v>
      </c>
      <c r="C170" s="23">
        <v>1E-4</v>
      </c>
      <c r="D170" s="23">
        <v>1E-4</v>
      </c>
      <c r="E170" s="23">
        <v>1E-4</v>
      </c>
      <c r="F170" s="23">
        <v>1E-4</v>
      </c>
      <c r="G170" s="23">
        <v>0</v>
      </c>
      <c r="H170" s="23">
        <v>1E-4</v>
      </c>
      <c r="I170" s="23">
        <v>0</v>
      </c>
      <c r="J170" s="23">
        <v>1E-4</v>
      </c>
      <c r="K170" s="23">
        <v>0</v>
      </c>
    </row>
    <row r="171" spans="1:11" ht="13.4" customHeight="1">
      <c r="A171" t="s">
        <v>107</v>
      </c>
      <c r="B171" t="s">
        <v>316</v>
      </c>
      <c r="C171" s="23">
        <v>2.0000000000000001E-4</v>
      </c>
      <c r="D171" s="23">
        <v>2.0000000000000001E-4</v>
      </c>
      <c r="E171" s="23">
        <v>2.0000000000000001E-4</v>
      </c>
      <c r="F171" s="23">
        <v>2.0000000000000001E-4</v>
      </c>
      <c r="G171" s="23">
        <v>2.0000000000000001E-4</v>
      </c>
      <c r="H171" s="23">
        <v>1E-4</v>
      </c>
      <c r="I171" s="23">
        <v>2.0000000000000001E-4</v>
      </c>
      <c r="J171" s="23">
        <v>2.0000000000000001E-4</v>
      </c>
      <c r="K171" s="23">
        <v>2.0000000000000001E-4</v>
      </c>
    </row>
    <row r="172" spans="1:11" ht="13.4" customHeight="1">
      <c r="A172" t="s">
        <v>108</v>
      </c>
      <c r="B172" t="s">
        <v>315</v>
      </c>
      <c r="C172" s="23">
        <v>2.9999999999999997E-4</v>
      </c>
      <c r="D172" s="23">
        <v>2.9999999999999997E-4</v>
      </c>
      <c r="E172" s="23">
        <v>2.9999999999999997E-4</v>
      </c>
      <c r="F172" s="23">
        <v>2.9999999999999997E-4</v>
      </c>
      <c r="G172" s="23">
        <v>2.9999999999999997E-4</v>
      </c>
      <c r="H172" s="23">
        <v>2.0000000000000001E-4</v>
      </c>
      <c r="I172" s="23">
        <v>2.9999999999999997E-4</v>
      </c>
      <c r="J172" s="23">
        <v>2.0000000000000001E-4</v>
      </c>
      <c r="K172" s="23">
        <v>2.0000000000000001E-4</v>
      </c>
    </row>
    <row r="173" spans="1:11" ht="13.4" customHeight="1">
      <c r="A173" t="s">
        <v>109</v>
      </c>
      <c r="B173" t="s">
        <v>314</v>
      </c>
      <c r="C173" s="23">
        <v>1E-4</v>
      </c>
      <c r="D173" s="23">
        <v>1E-4</v>
      </c>
      <c r="E173" s="23">
        <v>1E-4</v>
      </c>
      <c r="F173" s="23">
        <v>1E-4</v>
      </c>
      <c r="G173" s="23">
        <v>1E-4</v>
      </c>
      <c r="H173" s="23">
        <v>0</v>
      </c>
      <c r="I173" s="23">
        <v>1E-4</v>
      </c>
      <c r="J173" s="23">
        <v>1E-4</v>
      </c>
      <c r="K173" s="23">
        <v>1E-4</v>
      </c>
    </row>
    <row r="174" spans="1:11" ht="13.4" customHeight="1">
      <c r="A174" t="s">
        <v>110</v>
      </c>
      <c r="B174" t="s">
        <v>313</v>
      </c>
      <c r="C174" s="23">
        <v>0</v>
      </c>
      <c r="D174" s="23">
        <v>0</v>
      </c>
      <c r="E174" s="23">
        <v>0</v>
      </c>
      <c r="F174" s="23">
        <v>0</v>
      </c>
      <c r="G174" s="23">
        <v>0</v>
      </c>
      <c r="H174" s="23">
        <v>0</v>
      </c>
      <c r="I174" s="23">
        <v>0</v>
      </c>
      <c r="J174" s="23">
        <v>0</v>
      </c>
      <c r="K174" s="23">
        <v>0</v>
      </c>
    </row>
    <row r="175" spans="1:11" ht="13.4" customHeight="1">
      <c r="A175" t="s">
        <v>111</v>
      </c>
      <c r="B175" t="s">
        <v>313</v>
      </c>
      <c r="C175" s="23">
        <v>0</v>
      </c>
      <c r="D175" s="23">
        <v>0</v>
      </c>
      <c r="E175" s="23">
        <v>0</v>
      </c>
      <c r="F175" s="23">
        <v>0</v>
      </c>
      <c r="G175" s="23">
        <v>0</v>
      </c>
      <c r="H175" s="23">
        <v>0</v>
      </c>
      <c r="I175" s="23">
        <v>0</v>
      </c>
      <c r="J175" s="23">
        <v>0</v>
      </c>
      <c r="K175" s="23">
        <v>0</v>
      </c>
    </row>
    <row r="176" spans="1:11" ht="13.4" customHeight="1">
      <c r="A176" t="s">
        <v>112</v>
      </c>
      <c r="B176" t="s">
        <v>312</v>
      </c>
      <c r="C176" s="23">
        <v>1E-4</v>
      </c>
      <c r="D176" s="23">
        <v>1E-4</v>
      </c>
      <c r="E176" s="23">
        <v>1E-4</v>
      </c>
      <c r="F176" s="23">
        <v>1E-4</v>
      </c>
      <c r="G176" s="23">
        <v>1E-4</v>
      </c>
      <c r="H176" s="23">
        <v>0</v>
      </c>
      <c r="I176" s="23">
        <v>1E-4</v>
      </c>
      <c r="J176" s="23">
        <v>0</v>
      </c>
      <c r="K176" s="23">
        <v>0</v>
      </c>
    </row>
    <row r="177" spans="1:11" ht="13.4" customHeight="1">
      <c r="A177" t="s">
        <v>113</v>
      </c>
      <c r="B177" t="s">
        <v>312</v>
      </c>
      <c r="C177" s="23">
        <v>0</v>
      </c>
      <c r="D177" s="23">
        <v>0</v>
      </c>
      <c r="E177" s="23">
        <v>0</v>
      </c>
      <c r="F177" s="23">
        <v>0</v>
      </c>
      <c r="G177" s="23">
        <v>0</v>
      </c>
      <c r="H177" s="23">
        <v>1E-4</v>
      </c>
      <c r="I177" s="23">
        <v>0</v>
      </c>
      <c r="J177" s="23">
        <v>0</v>
      </c>
      <c r="K177" s="23">
        <v>0</v>
      </c>
    </row>
    <row r="178" spans="1:11" ht="13.4" customHeight="1">
      <c r="A178" t="s">
        <v>114</v>
      </c>
      <c r="B178" t="s">
        <v>312</v>
      </c>
      <c r="C178" s="23">
        <v>0</v>
      </c>
      <c r="D178" s="23">
        <v>0</v>
      </c>
      <c r="E178" s="23">
        <v>0</v>
      </c>
      <c r="F178" s="23">
        <v>0</v>
      </c>
      <c r="G178" s="23">
        <v>0</v>
      </c>
      <c r="H178" s="23">
        <v>0</v>
      </c>
      <c r="I178" s="23">
        <v>0</v>
      </c>
      <c r="J178" s="23">
        <v>0</v>
      </c>
      <c r="K178" s="23">
        <v>0</v>
      </c>
    </row>
    <row r="179" spans="1:11" ht="13.4" customHeight="1">
      <c r="A179" t="s">
        <v>115</v>
      </c>
      <c r="B179" t="s">
        <v>312</v>
      </c>
      <c r="C179" s="23">
        <v>0</v>
      </c>
      <c r="D179" s="23">
        <v>0</v>
      </c>
      <c r="E179" s="23">
        <v>0</v>
      </c>
      <c r="F179" s="23">
        <v>0</v>
      </c>
      <c r="G179" s="23">
        <v>0</v>
      </c>
      <c r="H179" s="23">
        <v>0</v>
      </c>
      <c r="I179" s="23">
        <v>0</v>
      </c>
      <c r="J179" s="23">
        <v>0</v>
      </c>
      <c r="K179" s="23">
        <v>0</v>
      </c>
    </row>
    <row r="180" spans="1:11" ht="13.4" customHeight="1">
      <c r="A180" t="s">
        <v>116</v>
      </c>
      <c r="B180" t="s">
        <v>312</v>
      </c>
      <c r="C180" s="23">
        <v>0</v>
      </c>
      <c r="D180" s="23">
        <v>0</v>
      </c>
      <c r="E180" s="23">
        <v>0</v>
      </c>
      <c r="F180" s="23">
        <v>0</v>
      </c>
      <c r="G180" s="23">
        <v>0</v>
      </c>
      <c r="H180" s="23">
        <v>0</v>
      </c>
      <c r="I180" s="23">
        <v>0</v>
      </c>
      <c r="J180" s="23">
        <v>0</v>
      </c>
      <c r="K180" s="23">
        <v>0</v>
      </c>
    </row>
    <row r="181" spans="1:11" ht="13.4" customHeight="1">
      <c r="A181" t="s">
        <v>117</v>
      </c>
      <c r="B181" t="s">
        <v>312</v>
      </c>
      <c r="C181" s="23">
        <v>0</v>
      </c>
      <c r="D181" s="23">
        <v>0</v>
      </c>
      <c r="E181" s="23">
        <v>0</v>
      </c>
      <c r="F181" s="23">
        <v>0</v>
      </c>
      <c r="G181" s="23">
        <v>0</v>
      </c>
      <c r="H181" s="23">
        <v>0</v>
      </c>
      <c r="I181" s="23">
        <v>0</v>
      </c>
      <c r="J181" s="23">
        <v>0</v>
      </c>
      <c r="K181" s="23">
        <v>0</v>
      </c>
    </row>
    <row r="182" spans="1:11" ht="13.4" customHeight="1">
      <c r="A182" t="s">
        <v>118</v>
      </c>
      <c r="B182" t="s">
        <v>311</v>
      </c>
      <c r="C182" s="23">
        <v>0</v>
      </c>
      <c r="D182" s="23">
        <v>0</v>
      </c>
      <c r="E182" s="23">
        <v>0</v>
      </c>
      <c r="F182" s="23">
        <v>0</v>
      </c>
      <c r="G182" s="23">
        <v>0</v>
      </c>
      <c r="H182" s="23">
        <v>0</v>
      </c>
      <c r="I182" s="23">
        <v>0</v>
      </c>
      <c r="J182" s="23">
        <v>0</v>
      </c>
      <c r="K182" s="23">
        <v>0</v>
      </c>
    </row>
    <row r="183" spans="1:11" ht="13.4" customHeight="1">
      <c r="A183" t="s">
        <v>119</v>
      </c>
      <c r="B183" t="s">
        <v>311</v>
      </c>
      <c r="C183" s="23">
        <v>0</v>
      </c>
      <c r="D183" s="23">
        <v>0</v>
      </c>
      <c r="E183" s="23">
        <v>0</v>
      </c>
      <c r="F183" s="23">
        <v>0</v>
      </c>
      <c r="G183" s="23">
        <v>0</v>
      </c>
      <c r="H183" s="23">
        <v>0</v>
      </c>
      <c r="I183" s="23">
        <v>0</v>
      </c>
      <c r="J183" s="23">
        <v>0</v>
      </c>
      <c r="K183" s="23">
        <v>0</v>
      </c>
    </row>
    <row r="184" spans="1:11" ht="13.4" customHeight="1">
      <c r="A184" t="s">
        <v>120</v>
      </c>
      <c r="B184" t="s">
        <v>311</v>
      </c>
      <c r="C184" s="23">
        <v>0</v>
      </c>
      <c r="D184" s="23">
        <v>0</v>
      </c>
      <c r="E184" s="23">
        <v>0</v>
      </c>
      <c r="F184" s="23">
        <v>0</v>
      </c>
      <c r="G184" s="23">
        <v>0</v>
      </c>
      <c r="H184" s="23">
        <v>0</v>
      </c>
      <c r="I184" s="23">
        <v>0</v>
      </c>
      <c r="J184" s="23">
        <v>0</v>
      </c>
      <c r="K184" s="23">
        <v>0</v>
      </c>
    </row>
    <row r="185" spans="1:11" ht="13.4" customHeight="1">
      <c r="A185" t="s">
        <v>121</v>
      </c>
      <c r="B185" t="s">
        <v>311</v>
      </c>
      <c r="C185" s="23">
        <v>-1E-4</v>
      </c>
      <c r="D185" s="23">
        <v>-1E-4</v>
      </c>
      <c r="E185" s="23">
        <v>-1E-4</v>
      </c>
      <c r="F185" s="23">
        <v>0</v>
      </c>
      <c r="G185" s="23">
        <v>0</v>
      </c>
      <c r="H185" s="23">
        <v>0</v>
      </c>
      <c r="I185" s="23">
        <v>-1E-4</v>
      </c>
      <c r="J185" s="23">
        <v>0</v>
      </c>
      <c r="K185" s="23">
        <v>-1E-4</v>
      </c>
    </row>
    <row r="186" spans="1:11" ht="13.4" customHeight="1">
      <c r="A186" t="s">
        <v>122</v>
      </c>
      <c r="B186" t="s">
        <v>311</v>
      </c>
      <c r="C186" s="23">
        <v>0</v>
      </c>
      <c r="D186" s="23">
        <v>0</v>
      </c>
      <c r="E186" s="23">
        <v>0</v>
      </c>
      <c r="F186" s="23">
        <v>0</v>
      </c>
      <c r="G186" s="23">
        <v>0</v>
      </c>
      <c r="H186" s="23">
        <v>0</v>
      </c>
      <c r="I186" s="23">
        <v>0</v>
      </c>
      <c r="J186" s="23">
        <v>0</v>
      </c>
      <c r="K186" s="23">
        <v>0</v>
      </c>
    </row>
    <row r="187" spans="1:11" ht="13.4" customHeight="1">
      <c r="A187" t="s">
        <v>123</v>
      </c>
      <c r="B187" t="s">
        <v>311</v>
      </c>
      <c r="C187" s="23">
        <v>0</v>
      </c>
      <c r="D187" s="23">
        <v>0</v>
      </c>
      <c r="E187" s="23">
        <v>0</v>
      </c>
      <c r="F187" s="23">
        <v>0</v>
      </c>
      <c r="G187" s="23">
        <v>0</v>
      </c>
      <c r="H187" s="23">
        <v>0</v>
      </c>
      <c r="I187" s="23">
        <v>0</v>
      </c>
      <c r="J187" s="23">
        <v>0</v>
      </c>
      <c r="K187" s="23">
        <v>0</v>
      </c>
    </row>
    <row r="188" spans="1:11" ht="13.4" customHeight="1">
      <c r="A188" t="s">
        <v>124</v>
      </c>
      <c r="B188" t="s">
        <v>310</v>
      </c>
      <c r="C188" s="23">
        <v>2.9999999999999997E-4</v>
      </c>
      <c r="D188" s="23">
        <v>2.9999999999999997E-4</v>
      </c>
      <c r="E188" s="23">
        <v>2.9999999999999997E-4</v>
      </c>
      <c r="F188" s="23">
        <v>2.0000000000000001E-4</v>
      </c>
      <c r="G188" s="23">
        <v>2.9999999999999997E-4</v>
      </c>
      <c r="H188" s="23">
        <v>1E-4</v>
      </c>
      <c r="I188" s="23">
        <v>2.0000000000000001E-4</v>
      </c>
      <c r="J188" s="23">
        <v>1E-4</v>
      </c>
      <c r="K188" s="23">
        <v>1E-4</v>
      </c>
    </row>
    <row r="189" spans="1:11" ht="13.4" customHeight="1">
      <c r="A189" t="s">
        <v>125</v>
      </c>
      <c r="B189" t="s">
        <v>310</v>
      </c>
      <c r="C189" s="23">
        <v>0</v>
      </c>
      <c r="D189" s="23">
        <v>0</v>
      </c>
      <c r="E189" s="23">
        <v>0</v>
      </c>
      <c r="F189" s="23">
        <v>0</v>
      </c>
      <c r="G189" s="23">
        <v>0</v>
      </c>
      <c r="H189" s="23">
        <v>0</v>
      </c>
      <c r="I189" s="23">
        <v>0</v>
      </c>
      <c r="J189" s="23">
        <v>0</v>
      </c>
      <c r="K189" s="23">
        <v>0</v>
      </c>
    </row>
    <row r="190" spans="1:11" ht="13.4" customHeight="1">
      <c r="A190" t="s">
        <v>126</v>
      </c>
      <c r="B190" t="s">
        <v>310</v>
      </c>
      <c r="C190" s="23">
        <v>0</v>
      </c>
      <c r="D190" s="23">
        <v>0</v>
      </c>
      <c r="E190" s="23">
        <v>0</v>
      </c>
      <c r="F190" s="23">
        <v>0</v>
      </c>
      <c r="G190" s="23">
        <v>0</v>
      </c>
      <c r="H190" s="23">
        <v>0</v>
      </c>
      <c r="I190" s="23">
        <v>0</v>
      </c>
      <c r="J190" s="23">
        <v>0</v>
      </c>
      <c r="K190" s="23">
        <v>0</v>
      </c>
    </row>
    <row r="191" spans="1:11" ht="13.4" customHeight="1">
      <c r="A191" t="s">
        <v>127</v>
      </c>
      <c r="B191" t="s">
        <v>309</v>
      </c>
      <c r="C191" s="23">
        <v>0</v>
      </c>
      <c r="D191" s="23">
        <v>0</v>
      </c>
      <c r="E191" s="23">
        <v>0</v>
      </c>
      <c r="F191" s="23">
        <v>0</v>
      </c>
      <c r="G191" s="23">
        <v>0</v>
      </c>
      <c r="H191" s="23">
        <v>0</v>
      </c>
      <c r="I191" s="23">
        <v>0</v>
      </c>
      <c r="J191" s="23">
        <v>0</v>
      </c>
      <c r="K191" s="23">
        <v>0</v>
      </c>
    </row>
    <row r="192" spans="1:11" ht="13.4" customHeight="1">
      <c r="A192" t="s">
        <v>128</v>
      </c>
      <c r="B192" t="s">
        <v>309</v>
      </c>
      <c r="C192" s="23">
        <v>4.0000000000000002E-4</v>
      </c>
      <c r="D192" s="23">
        <v>4.0000000000000002E-4</v>
      </c>
      <c r="E192" s="23">
        <v>4.0000000000000002E-4</v>
      </c>
      <c r="F192" s="23">
        <v>4.0000000000000002E-4</v>
      </c>
      <c r="G192" s="23">
        <v>5.0000000000000001E-4</v>
      </c>
      <c r="H192" s="23">
        <v>2.9999999999999997E-4</v>
      </c>
      <c r="I192" s="23">
        <v>5.0000000000000001E-4</v>
      </c>
      <c r="J192" s="23">
        <v>2.9999999999999997E-4</v>
      </c>
      <c r="K192" s="23">
        <v>4.0000000000000002E-4</v>
      </c>
    </row>
    <row r="193" spans="1:11" ht="13.4" customHeight="1">
      <c r="A193" t="s">
        <v>129</v>
      </c>
      <c r="B193" t="s">
        <v>309</v>
      </c>
      <c r="C193" s="23">
        <v>1E-4</v>
      </c>
      <c r="D193" s="23">
        <v>1E-4</v>
      </c>
      <c r="E193" s="23">
        <v>1E-4</v>
      </c>
      <c r="F193" s="23">
        <v>1E-4</v>
      </c>
      <c r="G193" s="23">
        <v>0</v>
      </c>
      <c r="H193" s="23">
        <v>0</v>
      </c>
      <c r="I193" s="23">
        <v>0</v>
      </c>
      <c r="J193" s="23">
        <v>0</v>
      </c>
      <c r="K193" s="23">
        <v>0</v>
      </c>
    </row>
    <row r="194" spans="1:11" ht="13.4" customHeight="1">
      <c r="A194" t="s">
        <v>130</v>
      </c>
      <c r="B194" t="s">
        <v>308</v>
      </c>
      <c r="C194" s="23">
        <v>2.0000000000000001E-4</v>
      </c>
      <c r="D194" s="23">
        <v>2.0000000000000001E-4</v>
      </c>
      <c r="E194" s="23">
        <v>2.0000000000000001E-4</v>
      </c>
      <c r="F194" s="23">
        <v>1E-4</v>
      </c>
      <c r="G194" s="23">
        <v>1E-4</v>
      </c>
      <c r="H194" s="23">
        <v>1E-4</v>
      </c>
      <c r="I194" s="23">
        <v>1E-4</v>
      </c>
      <c r="J194" s="23">
        <v>1E-4</v>
      </c>
      <c r="K194" s="23">
        <v>2.0000000000000001E-4</v>
      </c>
    </row>
    <row r="195" spans="1:11" ht="13.4" customHeight="1">
      <c r="A195" t="s">
        <v>131</v>
      </c>
      <c r="B195" t="s">
        <v>308</v>
      </c>
      <c r="C195" s="23">
        <v>0</v>
      </c>
      <c r="D195" s="23">
        <v>0</v>
      </c>
      <c r="E195" s="23">
        <v>0</v>
      </c>
      <c r="F195" s="23">
        <v>0</v>
      </c>
      <c r="G195" s="23">
        <v>0</v>
      </c>
      <c r="H195" s="23">
        <v>0</v>
      </c>
      <c r="I195" s="23">
        <v>0</v>
      </c>
      <c r="J195" s="23">
        <v>0</v>
      </c>
      <c r="K195" s="23">
        <v>1E-4</v>
      </c>
    </row>
    <row r="196" spans="1:11" ht="13.4" customHeight="1">
      <c r="A196" t="s">
        <v>132</v>
      </c>
      <c r="B196" t="s">
        <v>307</v>
      </c>
      <c r="C196" s="23">
        <v>0</v>
      </c>
      <c r="D196" s="23">
        <v>0</v>
      </c>
      <c r="E196" s="23">
        <v>0</v>
      </c>
      <c r="F196" s="23">
        <v>0</v>
      </c>
      <c r="G196" s="23">
        <v>0</v>
      </c>
      <c r="H196" s="23">
        <v>0</v>
      </c>
      <c r="I196" s="23">
        <v>0</v>
      </c>
      <c r="J196" s="23">
        <v>0</v>
      </c>
      <c r="K196" s="23">
        <v>0</v>
      </c>
    </row>
    <row r="197" spans="1:11" ht="13.4" customHeight="1">
      <c r="A197" t="s">
        <v>133</v>
      </c>
      <c r="B197" t="s">
        <v>307</v>
      </c>
      <c r="C197" s="23">
        <v>0</v>
      </c>
      <c r="D197" s="23">
        <v>0</v>
      </c>
      <c r="E197" s="23">
        <v>0</v>
      </c>
      <c r="F197" s="23">
        <v>0</v>
      </c>
      <c r="G197" s="23">
        <v>0</v>
      </c>
      <c r="H197" s="23">
        <v>0</v>
      </c>
      <c r="I197" s="23">
        <v>0</v>
      </c>
      <c r="J197" s="23">
        <v>0</v>
      </c>
      <c r="K197" s="23">
        <v>0</v>
      </c>
    </row>
    <row r="198" spans="1:11" ht="13.4" customHeight="1">
      <c r="A198" t="s">
        <v>134</v>
      </c>
      <c r="B198" t="s">
        <v>306</v>
      </c>
      <c r="C198" s="23">
        <v>0</v>
      </c>
      <c r="D198" s="23">
        <v>0</v>
      </c>
      <c r="E198" s="23">
        <v>0</v>
      </c>
      <c r="F198" s="23">
        <v>0</v>
      </c>
      <c r="G198" s="23">
        <v>0</v>
      </c>
      <c r="H198" s="23">
        <v>0</v>
      </c>
      <c r="I198" s="23">
        <v>0</v>
      </c>
      <c r="J198" s="23">
        <v>0</v>
      </c>
      <c r="K198" s="23">
        <v>1E-4</v>
      </c>
    </row>
    <row r="199" spans="1:11" ht="13.4" customHeight="1">
      <c r="A199" t="s">
        <v>135</v>
      </c>
      <c r="B199" t="s">
        <v>306</v>
      </c>
      <c r="C199" s="23">
        <v>0</v>
      </c>
      <c r="D199" s="23">
        <v>0</v>
      </c>
      <c r="E199" s="23">
        <v>0</v>
      </c>
      <c r="F199" s="23">
        <v>0</v>
      </c>
      <c r="G199" s="23">
        <v>0</v>
      </c>
      <c r="H199" s="23">
        <v>0</v>
      </c>
      <c r="I199" s="23">
        <v>0</v>
      </c>
      <c r="J199" s="23">
        <v>0</v>
      </c>
      <c r="K199" s="23">
        <v>0</v>
      </c>
    </row>
    <row r="200" spans="1:11" ht="13.4" customHeight="1">
      <c r="A200" t="s">
        <v>136</v>
      </c>
      <c r="B200" t="s">
        <v>306</v>
      </c>
      <c r="C200" s="23">
        <v>0</v>
      </c>
      <c r="D200" s="23">
        <v>0</v>
      </c>
      <c r="E200" s="23">
        <v>0</v>
      </c>
      <c r="F200" s="23">
        <v>0</v>
      </c>
      <c r="G200" s="23">
        <v>0</v>
      </c>
      <c r="H200" s="23">
        <v>0</v>
      </c>
      <c r="I200" s="23">
        <v>0</v>
      </c>
      <c r="J200" s="23">
        <v>0</v>
      </c>
      <c r="K200" s="23">
        <v>0</v>
      </c>
    </row>
    <row r="201" spans="1:11" ht="13.4" customHeight="1">
      <c r="A201" t="s">
        <v>137</v>
      </c>
      <c r="B201" t="s">
        <v>305</v>
      </c>
      <c r="C201" s="23">
        <v>0</v>
      </c>
      <c r="D201" s="23">
        <v>0</v>
      </c>
      <c r="E201" s="23">
        <v>0</v>
      </c>
      <c r="F201" s="23">
        <v>0</v>
      </c>
      <c r="G201" s="23">
        <v>0</v>
      </c>
      <c r="H201" s="23">
        <v>0</v>
      </c>
      <c r="I201" s="23">
        <v>0</v>
      </c>
      <c r="J201" s="23">
        <v>0</v>
      </c>
      <c r="K201" s="23">
        <v>0</v>
      </c>
    </row>
    <row r="202" spans="1:11" ht="13.4" customHeight="1">
      <c r="A202" t="s">
        <v>138</v>
      </c>
      <c r="B202" t="s">
        <v>305</v>
      </c>
      <c r="C202" s="23">
        <v>0</v>
      </c>
      <c r="D202" s="23">
        <v>0</v>
      </c>
      <c r="E202" s="23">
        <v>0</v>
      </c>
      <c r="F202" s="23">
        <v>0</v>
      </c>
      <c r="G202" s="23">
        <v>0</v>
      </c>
      <c r="H202" s="23">
        <v>0</v>
      </c>
      <c r="I202" s="23">
        <v>0</v>
      </c>
      <c r="J202" s="23">
        <v>0</v>
      </c>
      <c r="K202" s="23">
        <v>-1E-4</v>
      </c>
    </row>
    <row r="203" spans="1:11" ht="13.4" customHeight="1">
      <c r="A203" t="s">
        <v>139</v>
      </c>
      <c r="B203" t="s">
        <v>304</v>
      </c>
      <c r="C203" s="23">
        <v>0</v>
      </c>
      <c r="D203" s="23">
        <v>0</v>
      </c>
      <c r="E203" s="23">
        <v>0</v>
      </c>
      <c r="F203" s="23">
        <v>0</v>
      </c>
      <c r="G203" s="23">
        <v>0</v>
      </c>
      <c r="H203" s="23">
        <v>0</v>
      </c>
      <c r="I203" s="23">
        <v>0</v>
      </c>
      <c r="J203" s="23">
        <v>0</v>
      </c>
      <c r="K203" s="23">
        <v>0</v>
      </c>
    </row>
    <row r="204" spans="1:11" ht="13.4" customHeight="1">
      <c r="A204" t="s">
        <v>140</v>
      </c>
      <c r="B204" t="s">
        <v>304</v>
      </c>
      <c r="C204" s="23">
        <v>0</v>
      </c>
      <c r="D204" s="23">
        <v>0</v>
      </c>
      <c r="E204" s="23">
        <v>0</v>
      </c>
      <c r="F204" s="23">
        <v>0</v>
      </c>
      <c r="G204" s="23">
        <v>0</v>
      </c>
      <c r="H204" s="23">
        <v>0</v>
      </c>
      <c r="I204" s="23">
        <v>0</v>
      </c>
      <c r="J204" s="23">
        <v>0</v>
      </c>
      <c r="K204" s="23">
        <v>0</v>
      </c>
    </row>
    <row r="205" spans="1:11" ht="13.4" customHeight="1">
      <c r="A205" t="s">
        <v>141</v>
      </c>
      <c r="B205" t="s">
        <v>304</v>
      </c>
      <c r="C205" s="23">
        <v>0</v>
      </c>
      <c r="D205" s="23">
        <v>0</v>
      </c>
      <c r="E205" s="23">
        <v>0</v>
      </c>
      <c r="F205" s="23">
        <v>0</v>
      </c>
      <c r="G205" s="23">
        <v>0</v>
      </c>
      <c r="H205" s="23">
        <v>0</v>
      </c>
      <c r="I205" s="23">
        <v>0</v>
      </c>
      <c r="J205" s="23">
        <v>0</v>
      </c>
      <c r="K205" s="23">
        <v>0</v>
      </c>
    </row>
    <row r="206" spans="1:11" ht="13.4" customHeight="1">
      <c r="A206" t="s">
        <v>142</v>
      </c>
      <c r="B206" t="s">
        <v>303</v>
      </c>
      <c r="C206" s="23">
        <v>0</v>
      </c>
      <c r="D206" s="23">
        <v>0</v>
      </c>
      <c r="E206" s="23">
        <v>0</v>
      </c>
      <c r="F206" s="23">
        <v>0</v>
      </c>
      <c r="G206" s="23">
        <v>0</v>
      </c>
      <c r="H206" s="23">
        <v>0</v>
      </c>
      <c r="I206" s="23">
        <v>0</v>
      </c>
      <c r="J206" s="23">
        <v>0</v>
      </c>
      <c r="K206" s="23">
        <v>0</v>
      </c>
    </row>
    <row r="207" spans="1:11" ht="13.4" customHeight="1">
      <c r="A207" t="s">
        <v>143</v>
      </c>
      <c r="B207" t="s">
        <v>303</v>
      </c>
      <c r="C207" s="23">
        <v>0</v>
      </c>
      <c r="D207" s="23">
        <v>0</v>
      </c>
      <c r="E207" s="23">
        <v>0</v>
      </c>
      <c r="F207" s="23">
        <v>0</v>
      </c>
      <c r="G207" s="23">
        <v>0</v>
      </c>
      <c r="H207" s="23">
        <v>0</v>
      </c>
      <c r="I207" s="23">
        <v>0</v>
      </c>
      <c r="J207" s="23">
        <v>0</v>
      </c>
      <c r="K207" s="23">
        <v>0</v>
      </c>
    </row>
    <row r="208" spans="1:11" ht="13.4" customHeight="1">
      <c r="A208" t="s">
        <v>144</v>
      </c>
      <c r="B208" t="s">
        <v>303</v>
      </c>
      <c r="C208" s="23">
        <v>0</v>
      </c>
      <c r="D208" s="23">
        <v>0</v>
      </c>
      <c r="E208" s="23">
        <v>0</v>
      </c>
      <c r="F208" s="23">
        <v>0</v>
      </c>
      <c r="G208" s="23">
        <v>0</v>
      </c>
      <c r="H208" s="23">
        <v>0</v>
      </c>
      <c r="I208" s="23">
        <v>0</v>
      </c>
      <c r="J208" s="23">
        <v>0</v>
      </c>
      <c r="K208" s="23">
        <v>0</v>
      </c>
    </row>
    <row r="209" spans="1:11" ht="13.4" customHeight="1">
      <c r="A209" t="s">
        <v>145</v>
      </c>
      <c r="B209" t="s">
        <v>302</v>
      </c>
      <c r="C209" s="23">
        <v>1E-4</v>
      </c>
      <c r="D209" s="23">
        <v>1E-4</v>
      </c>
      <c r="E209" s="23">
        <v>1E-4</v>
      </c>
      <c r="F209" s="23">
        <v>1E-4</v>
      </c>
      <c r="G209" s="23">
        <v>1E-4</v>
      </c>
      <c r="H209" s="23">
        <v>1E-4</v>
      </c>
      <c r="I209" s="23">
        <v>1E-4</v>
      </c>
      <c r="J209" s="23">
        <v>1E-4</v>
      </c>
      <c r="K209" s="23">
        <v>1E-4</v>
      </c>
    </row>
    <row r="210" spans="1:11" ht="13.4" customHeight="1">
      <c r="A210" t="s">
        <v>146</v>
      </c>
      <c r="B210" t="s">
        <v>302</v>
      </c>
      <c r="C210" s="23">
        <v>0</v>
      </c>
      <c r="D210" s="23">
        <v>0</v>
      </c>
      <c r="E210" s="23">
        <v>0</v>
      </c>
      <c r="F210" s="23">
        <v>0</v>
      </c>
      <c r="G210" s="23">
        <v>0</v>
      </c>
      <c r="H210" s="23">
        <v>0</v>
      </c>
      <c r="I210" s="23">
        <v>0</v>
      </c>
      <c r="J210" s="23">
        <v>0</v>
      </c>
      <c r="K210" s="23">
        <v>0</v>
      </c>
    </row>
    <row r="211" spans="1:11" ht="13.4" customHeight="1">
      <c r="A211" t="s">
        <v>147</v>
      </c>
      <c r="B211" t="s">
        <v>302</v>
      </c>
      <c r="C211" s="23">
        <v>0</v>
      </c>
      <c r="D211" s="23">
        <v>0</v>
      </c>
      <c r="E211" s="23">
        <v>0</v>
      </c>
      <c r="F211" s="23">
        <v>0</v>
      </c>
      <c r="G211" s="23">
        <v>0</v>
      </c>
      <c r="H211" s="23">
        <v>0</v>
      </c>
      <c r="I211" s="23">
        <v>0</v>
      </c>
      <c r="J211" s="23">
        <v>0</v>
      </c>
      <c r="K211" s="23">
        <v>0</v>
      </c>
    </row>
    <row r="212" spans="1:11" ht="13.4" customHeight="1">
      <c r="A212" t="s">
        <v>148</v>
      </c>
      <c r="B212" t="s">
        <v>302</v>
      </c>
      <c r="C212" s="23">
        <v>0</v>
      </c>
      <c r="D212" s="23">
        <v>0</v>
      </c>
      <c r="E212" s="23">
        <v>0</v>
      </c>
      <c r="F212" s="23">
        <v>0</v>
      </c>
      <c r="G212" s="23">
        <v>0</v>
      </c>
      <c r="H212" s="23">
        <v>0</v>
      </c>
      <c r="I212" s="23">
        <v>0</v>
      </c>
      <c r="J212" s="23">
        <v>0</v>
      </c>
      <c r="K212" s="23">
        <v>0</v>
      </c>
    </row>
    <row r="213" spans="1:11" ht="13.4" customHeight="1">
      <c r="A213" s="1" t="s">
        <v>301</v>
      </c>
      <c r="B213" s="1"/>
      <c r="C213" s="22">
        <v>3.3999999999999998E-3</v>
      </c>
      <c r="D213" s="22">
        <v>2.5000000000000001E-3</v>
      </c>
      <c r="E213" s="22">
        <v>1.5E-3</v>
      </c>
      <c r="F213" s="22">
        <v>3.8999999999999998E-3</v>
      </c>
      <c r="G213" s="22">
        <v>2.3999999999999998E-3</v>
      </c>
      <c r="H213" s="22">
        <v>8.3999999999999995E-3</v>
      </c>
      <c r="I213" s="22">
        <v>2.7000000000000001E-3</v>
      </c>
      <c r="J213" s="22">
        <v>5.1999999999999998E-3</v>
      </c>
      <c r="K213" s="22">
        <v>1.5E-3</v>
      </c>
    </row>
    <row r="214" spans="1:11" ht="13.4" customHeight="1">
      <c r="A214" t="s">
        <v>300</v>
      </c>
      <c r="C214" s="23">
        <v>-1E-4</v>
      </c>
      <c r="D214" s="23">
        <v>0</v>
      </c>
      <c r="E214" s="23">
        <v>0</v>
      </c>
      <c r="F214" s="23">
        <v>-1E-4</v>
      </c>
      <c r="G214" s="23">
        <v>0</v>
      </c>
      <c r="H214" s="23">
        <v>-2.9999999999999997E-4</v>
      </c>
      <c r="I214" s="23">
        <v>0</v>
      </c>
      <c r="J214" s="23">
        <v>-1E-4</v>
      </c>
      <c r="K214" s="23">
        <v>1E-4</v>
      </c>
    </row>
    <row r="215" spans="1:11" ht="13.4" customHeight="1">
      <c r="A215" s="1" t="s">
        <v>299</v>
      </c>
      <c r="B215" s="1"/>
      <c r="C215" s="22">
        <v>3.3E-3</v>
      </c>
      <c r="D215" s="22">
        <v>2.5000000000000001E-3</v>
      </c>
      <c r="E215" s="22">
        <v>1.5E-3</v>
      </c>
      <c r="F215" s="22">
        <v>3.8E-3</v>
      </c>
      <c r="G215" s="22">
        <v>2.3999999999999998E-3</v>
      </c>
      <c r="H215" s="22">
        <v>8.0999999999999996E-3</v>
      </c>
      <c r="I215" s="22">
        <v>2.7000000000000001E-3</v>
      </c>
      <c r="J215" s="22">
        <v>5.1000000000000004E-3</v>
      </c>
      <c r="K215" s="22">
        <v>1.6000000000000001E-3</v>
      </c>
    </row>
  </sheetData>
  <pageMargins left="0.7" right="0.7" top="0.75" bottom="0.75" header="0.3" footer="0.3"/>
  <pageSetup paperSize="9" orientation="portrait" r:id="rId1"/>
  <headerFooter>
    <oddHeader>&amp;C&amp;"Calibri"&amp;12&amp;KFF0000  OFFICIAL // Sensitive&amp;1#_x000D_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1499C-77F5-4F06-A82D-A72C52AFD39E}">
  <sheetPr codeName="Sheet42">
    <tabColor rgb="FF66BCDB"/>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5" ht="21">
      <c r="A1" s="5" t="s">
        <v>493</v>
      </c>
      <c r="B1" s="5"/>
    </row>
    <row r="3" spans="1:5" ht="13.4" customHeight="1">
      <c r="A3" t="s">
        <v>366</v>
      </c>
      <c r="C3" t="s">
        <v>494</v>
      </c>
    </row>
    <row r="4" spans="1:5" ht="13.4" customHeight="1">
      <c r="A4" t="s">
        <v>364</v>
      </c>
      <c r="C4" t="s">
        <v>491</v>
      </c>
    </row>
    <row r="5" spans="1:5" ht="13.4" customHeight="1">
      <c r="A5" t="s">
        <v>362</v>
      </c>
      <c r="C5" t="s">
        <v>495</v>
      </c>
    </row>
    <row r="10" spans="1:5" ht="17.149999999999999" customHeight="1">
      <c r="A10" s="6" t="s">
        <v>360</v>
      </c>
      <c r="B10" s="6"/>
      <c r="C10" s="7"/>
    </row>
    <row r="11" spans="1:5" ht="13.4" customHeight="1">
      <c r="A11" t="s">
        <v>496</v>
      </c>
    </row>
    <row r="14" spans="1:5" ht="17.149999999999999" customHeight="1">
      <c r="A14" s="6" t="s">
        <v>358</v>
      </c>
      <c r="B14" s="6"/>
      <c r="C14" s="7"/>
    </row>
    <row r="15" spans="1:5" ht="13.4" customHeight="1">
      <c r="A15" t="s">
        <v>357</v>
      </c>
      <c r="C15" s="23">
        <v>0.2505</v>
      </c>
      <c r="D15" s="30"/>
      <c r="E15" s="32"/>
    </row>
    <row r="16" spans="1:5" ht="13.4" customHeight="1">
      <c r="A16" t="s">
        <v>356</v>
      </c>
      <c r="C16" s="23">
        <v>0.1497</v>
      </c>
      <c r="D16" s="30"/>
    </row>
    <row r="17" spans="1:5" ht="13.4" customHeight="1">
      <c r="A17" t="s">
        <v>355</v>
      </c>
      <c r="C17" s="23">
        <v>0.1134</v>
      </c>
      <c r="D17" s="30"/>
    </row>
    <row r="18" spans="1:5" ht="13.4" customHeight="1">
      <c r="A18" t="s">
        <v>354</v>
      </c>
      <c r="C18" s="23">
        <v>-0.3679</v>
      </c>
      <c r="D18" s="30"/>
    </row>
    <row r="19" spans="1:5" ht="13.4" customHeight="1">
      <c r="A19" t="s">
        <v>353</v>
      </c>
      <c r="C19" s="23">
        <v>1.2294</v>
      </c>
      <c r="D19" s="30"/>
    </row>
    <row r="20" spans="1:5" ht="13.4" customHeight="1">
      <c r="A20" t="s">
        <v>352</v>
      </c>
      <c r="C20" s="23">
        <v>0.3715</v>
      </c>
      <c r="D20" s="30"/>
    </row>
    <row r="21" spans="1:5" ht="13.4" customHeight="1">
      <c r="A21" t="s">
        <v>351</v>
      </c>
      <c r="C21" s="23">
        <v>0.26690000000000003</v>
      </c>
      <c r="D21" s="30"/>
      <c r="E21" s="31"/>
    </row>
    <row r="22" spans="1:5" ht="13.4" customHeight="1">
      <c r="A22" t="s">
        <v>350</v>
      </c>
      <c r="C22" s="23">
        <v>0</v>
      </c>
      <c r="D22" s="30"/>
    </row>
    <row r="23" spans="1:5" ht="13.4" customHeight="1">
      <c r="A23" t="s">
        <v>349</v>
      </c>
      <c r="C23" s="23">
        <v>0</v>
      </c>
    </row>
    <row r="24" spans="1:5" ht="13.4" customHeight="1">
      <c r="A24" t="s">
        <v>348</v>
      </c>
      <c r="C24" s="23">
        <v>0.4204</v>
      </c>
    </row>
    <row r="25" spans="1:5" ht="13.4" customHeight="1">
      <c r="A25" t="s">
        <v>347</v>
      </c>
      <c r="C25" s="23">
        <v>0</v>
      </c>
    </row>
    <row r="26" spans="1:5" ht="13.4" customHeight="1">
      <c r="A26" t="s">
        <v>346</v>
      </c>
      <c r="C26" s="23">
        <v>-0.28820000000000001</v>
      </c>
      <c r="D26" s="30"/>
    </row>
    <row r="27" spans="1:5" ht="13.4" customHeight="1">
      <c r="A27" t="s">
        <v>345</v>
      </c>
      <c r="C27" s="23">
        <v>-0.25030000000000002</v>
      </c>
      <c r="D27" s="30"/>
    </row>
    <row r="28" spans="1:5" ht="13.4" customHeight="1">
      <c r="A28" t="s">
        <v>344</v>
      </c>
      <c r="C28" s="23">
        <v>-0.2457</v>
      </c>
      <c r="D28" s="30"/>
    </row>
    <row r="29" spans="1:5" ht="13.4" customHeight="1">
      <c r="A29" t="s">
        <v>343</v>
      </c>
      <c r="C29" s="23">
        <v>0</v>
      </c>
    </row>
    <row r="30" spans="1:5" ht="13.4" customHeight="1">
      <c r="A30" t="s">
        <v>342</v>
      </c>
      <c r="C30" s="23">
        <v>-0.2457</v>
      </c>
      <c r="D30" s="30"/>
    </row>
    <row r="31" spans="1:5" ht="13.4" customHeight="1">
      <c r="A31" t="s">
        <v>341</v>
      </c>
      <c r="C31" s="23">
        <v>-0.28489999999999999</v>
      </c>
      <c r="D31" s="30"/>
    </row>
    <row r="32" spans="1:5" ht="13.4" customHeight="1">
      <c r="A32" t="s">
        <v>340</v>
      </c>
      <c r="C32" s="23">
        <v>-0.28489999999999999</v>
      </c>
      <c r="D32" s="30"/>
    </row>
    <row r="33" spans="1:13" ht="13.4" customHeight="1">
      <c r="A33" t="s">
        <v>339</v>
      </c>
      <c r="C33" s="23">
        <v>-0.1356</v>
      </c>
      <c r="D33" s="30"/>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456.46039999999999</v>
      </c>
      <c r="D39" s="2">
        <v>0</v>
      </c>
      <c r="E39" s="2">
        <v>0</v>
      </c>
      <c r="F39" s="2">
        <v>0</v>
      </c>
      <c r="G39" s="2">
        <v>0</v>
      </c>
      <c r="H39" s="2">
        <v>0</v>
      </c>
      <c r="I39" s="2">
        <v>0</v>
      </c>
      <c r="J39" s="2">
        <v>0</v>
      </c>
      <c r="K39" s="2">
        <v>0</v>
      </c>
      <c r="L39" s="2">
        <f>SUM(D39:K39)</f>
        <v>0</v>
      </c>
      <c r="M39" s="2">
        <f>SUM(C39+L39)</f>
        <v>456.46039999999999</v>
      </c>
    </row>
    <row r="40" spans="1:13" ht="13.4" customHeight="1">
      <c r="A40" t="s">
        <v>13</v>
      </c>
      <c r="C40" s="2">
        <v>0.19339999999999999</v>
      </c>
      <c r="D40" s="2">
        <v>17.539100000000001</v>
      </c>
      <c r="E40" s="2">
        <v>18.521899999999999</v>
      </c>
      <c r="F40" s="2">
        <v>11.370900000000001</v>
      </c>
      <c r="G40" s="2">
        <v>4.1440000000000001</v>
      </c>
      <c r="H40" s="2">
        <v>6.6517999999999997</v>
      </c>
      <c r="I40" s="2">
        <v>1.0722</v>
      </c>
      <c r="J40" s="2">
        <v>0.27500000000000002</v>
      </c>
      <c r="K40" s="2">
        <v>1.5844</v>
      </c>
      <c r="L40" s="2">
        <f t="shared" ref="L40:L48" si="0">SUM(D40:K40)</f>
        <v>61.159300000000002</v>
      </c>
      <c r="M40" s="2">
        <f t="shared" ref="M40:M48" si="1">SUM(C40+L40)</f>
        <v>61.352699999999999</v>
      </c>
    </row>
    <row r="41" spans="1:13" ht="13.4" customHeight="1">
      <c r="A41" s="29" t="s">
        <v>14</v>
      </c>
      <c r="B41" s="29"/>
      <c r="C41" s="2">
        <v>-1923.0471</v>
      </c>
      <c r="D41" s="2">
        <v>-5.3193000000000001</v>
      </c>
      <c r="E41" s="2">
        <v>-1.5988</v>
      </c>
      <c r="F41" s="2">
        <v>-1.3113999999999999</v>
      </c>
      <c r="G41" s="2">
        <v>-0.19570000000000001</v>
      </c>
      <c r="H41" s="2">
        <v>-1.6222000000000001</v>
      </c>
      <c r="I41" s="2">
        <v>-0.1515</v>
      </c>
      <c r="J41" s="2">
        <v>5.7099999999999998E-2</v>
      </c>
      <c r="K41" s="2">
        <v>-0.16839999999999999</v>
      </c>
      <c r="L41" s="2">
        <f t="shared" si="0"/>
        <v>-10.3102</v>
      </c>
      <c r="M41" s="2">
        <f t="shared" si="1"/>
        <v>-1933.3572999999999</v>
      </c>
    </row>
    <row r="42" spans="1:13" ht="13.4" customHeight="1">
      <c r="A42" t="s">
        <v>15</v>
      </c>
      <c r="C42" s="2">
        <v>0</v>
      </c>
      <c r="D42" s="2">
        <v>-27.759499999999999</v>
      </c>
      <c r="E42" s="2">
        <v>-21.7944</v>
      </c>
      <c r="F42" s="2">
        <v>-19.6935</v>
      </c>
      <c r="G42" s="2">
        <v>-8.4756999999999998</v>
      </c>
      <c r="H42" s="2">
        <v>-6.6300999999999997</v>
      </c>
      <c r="I42" s="2">
        <v>-3.7671000000000001</v>
      </c>
      <c r="J42" s="2">
        <v>-4.1980000000000004</v>
      </c>
      <c r="K42" s="2">
        <v>-1.7821</v>
      </c>
      <c r="L42" s="2">
        <f t="shared" si="0"/>
        <v>-94.100399999999993</v>
      </c>
      <c r="M42" s="2">
        <f t="shared" si="1"/>
        <v>-94.100399999999993</v>
      </c>
    </row>
    <row r="43" spans="1:13" ht="13.4" customHeight="1">
      <c r="A43" t="s">
        <v>16</v>
      </c>
      <c r="C43" s="2">
        <v>0</v>
      </c>
      <c r="D43" s="2">
        <v>-52.993200000000002</v>
      </c>
      <c r="E43" s="2">
        <v>-43.042200000000001</v>
      </c>
      <c r="F43" s="2">
        <v>-31.460699999999999</v>
      </c>
      <c r="G43" s="2">
        <v>-10.0686</v>
      </c>
      <c r="H43" s="2">
        <v>-18.340599999999998</v>
      </c>
      <c r="I43" s="2">
        <v>-3.7305999999999999</v>
      </c>
      <c r="J43" s="2">
        <v>-3.2521</v>
      </c>
      <c r="K43" s="2">
        <v>-3.2578</v>
      </c>
      <c r="L43" s="2">
        <f t="shared" si="0"/>
        <v>-166.14580000000004</v>
      </c>
      <c r="M43" s="2">
        <f t="shared" si="1"/>
        <v>-166.14580000000004</v>
      </c>
    </row>
    <row r="44" spans="1:13" ht="13.4" customHeight="1">
      <c r="A44" t="s">
        <v>17</v>
      </c>
      <c r="C44" s="2">
        <v>-4.1985999999999999</v>
      </c>
      <c r="D44" s="2">
        <v>-4.6334999999999997</v>
      </c>
      <c r="E44" s="2">
        <v>-4.4743000000000004</v>
      </c>
      <c r="F44" s="2">
        <v>-4.2439</v>
      </c>
      <c r="G44" s="2">
        <v>-1.4332</v>
      </c>
      <c r="H44" s="2">
        <v>-1.8018000000000001</v>
      </c>
      <c r="I44" s="2">
        <v>-0.34739999999999999</v>
      </c>
      <c r="J44" s="2">
        <v>-0.22120000000000001</v>
      </c>
      <c r="K44" s="2">
        <v>-0.24579999999999999</v>
      </c>
      <c r="L44" s="2">
        <f t="shared" si="0"/>
        <v>-17.4011</v>
      </c>
      <c r="M44" s="2">
        <f t="shared" si="1"/>
        <v>-21.599699999999999</v>
      </c>
    </row>
    <row r="45" spans="1:13" ht="13.4" customHeight="1">
      <c r="A45" t="s">
        <v>18</v>
      </c>
      <c r="C45" s="2">
        <v>-1.9742</v>
      </c>
      <c r="D45" s="2">
        <v>-0.1447</v>
      </c>
      <c r="E45" s="2">
        <v>-0.25600000000000001</v>
      </c>
      <c r="F45" s="2">
        <v>-1.1465000000000001</v>
      </c>
      <c r="G45" s="2">
        <v>-7.0000000000000001E-3</v>
      </c>
      <c r="H45" s="2">
        <v>-7.4300000000000005E-2</v>
      </c>
      <c r="I45" s="2">
        <v>-7.0000000000000001E-3</v>
      </c>
      <c r="J45" s="2">
        <v>-4.53E-2</v>
      </c>
      <c r="K45" s="2">
        <v>-6.0699999999999997E-2</v>
      </c>
      <c r="L45" s="2">
        <f t="shared" si="0"/>
        <v>-1.7414999999999998</v>
      </c>
      <c r="M45" s="2">
        <f t="shared" si="1"/>
        <v>-3.7157</v>
      </c>
    </row>
    <row r="46" spans="1:13" ht="13.4" customHeight="1">
      <c r="A46" t="s">
        <v>19</v>
      </c>
      <c r="C46" s="2">
        <v>-5.0350000000000001</v>
      </c>
      <c r="D46" s="2">
        <v>-1.3506</v>
      </c>
      <c r="E46" s="2">
        <v>-0.2384</v>
      </c>
      <c r="F46" s="2">
        <v>-0.3624</v>
      </c>
      <c r="G46" s="2">
        <v>-0.10730000000000001</v>
      </c>
      <c r="H46" s="2">
        <v>-0.34870000000000001</v>
      </c>
      <c r="I46" s="2">
        <v>-0.1236</v>
      </c>
      <c r="J46" s="2">
        <v>-2.1100000000000001E-2</v>
      </c>
      <c r="K46" s="2">
        <v>-0.2243</v>
      </c>
      <c r="L46" s="2">
        <f t="shared" si="0"/>
        <v>-2.7764000000000002</v>
      </c>
      <c r="M46" s="2">
        <f t="shared" si="1"/>
        <v>-7.8114000000000008</v>
      </c>
    </row>
    <row r="47" spans="1:13" ht="13.4" customHeight="1">
      <c r="A47" t="s">
        <v>20</v>
      </c>
      <c r="C47" s="2">
        <v>-10.83</v>
      </c>
      <c r="D47" s="2">
        <v>-5.5987999999999998</v>
      </c>
      <c r="E47" s="2">
        <v>-3.3089</v>
      </c>
      <c r="F47" s="2">
        <v>-6.89</v>
      </c>
      <c r="G47" s="2">
        <v>-1.1380999999999999</v>
      </c>
      <c r="H47" s="2">
        <v>-6.0750999999999999</v>
      </c>
      <c r="I47" s="2">
        <v>-0.33160000000000001</v>
      </c>
      <c r="J47" s="2">
        <v>-0.3417</v>
      </c>
      <c r="K47" s="2">
        <v>-0.19220000000000001</v>
      </c>
      <c r="L47" s="2">
        <f t="shared" si="0"/>
        <v>-23.8764</v>
      </c>
      <c r="M47" s="2">
        <f t="shared" si="1"/>
        <v>-34.706400000000002</v>
      </c>
    </row>
    <row r="48" spans="1:13" ht="13.4" customHeight="1">
      <c r="A48" t="s">
        <v>21</v>
      </c>
      <c r="C48" s="2">
        <v>-1488.4309000000001</v>
      </c>
      <c r="D48" s="2">
        <v>-80.260400000000004</v>
      </c>
      <c r="E48" s="2">
        <v>-56.190899999999999</v>
      </c>
      <c r="F48" s="2">
        <v>-53.737499999999997</v>
      </c>
      <c r="G48" s="2">
        <v>-17.281600000000001</v>
      </c>
      <c r="H48" s="2">
        <v>-28.241099999999999</v>
      </c>
      <c r="I48" s="2">
        <v>-7.3865999999999996</v>
      </c>
      <c r="J48" s="2">
        <v>-7.7473000000000001</v>
      </c>
      <c r="K48" s="2">
        <v>-4.3468999999999998</v>
      </c>
      <c r="L48" s="2">
        <f t="shared" si="0"/>
        <v>-255.19229999999999</v>
      </c>
      <c r="M48" s="2">
        <f t="shared" si="1"/>
        <v>-1743.6232</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-991.21079999999995</v>
      </c>
      <c r="D52" s="2">
        <v>-177.4495</v>
      </c>
      <c r="E52" s="2">
        <v>-173.74610000000001</v>
      </c>
      <c r="F52" s="2">
        <v>-93.011499999999998</v>
      </c>
      <c r="G52" s="2">
        <v>-39.902900000000002</v>
      </c>
      <c r="H52" s="2">
        <v>-74.374300000000005</v>
      </c>
      <c r="I52" s="2">
        <v>-12.3993</v>
      </c>
      <c r="J52" s="2">
        <v>-10.949</v>
      </c>
      <c r="K52" s="2">
        <v>-8.3001000000000005</v>
      </c>
      <c r="L52" s="2">
        <f t="shared" ref="L52:L61" si="2">SUM(D52:K52)</f>
        <v>-590.13270000000011</v>
      </c>
      <c r="M52" s="2">
        <f>C52+L52</f>
        <v>-1581.3434999999999</v>
      </c>
      <c r="O52" s="2"/>
    </row>
    <row r="53" spans="1:15" ht="13.4" customHeight="1">
      <c r="A53" t="s">
        <v>24</v>
      </c>
      <c r="C53" s="2">
        <v>-12.198499999999999</v>
      </c>
      <c r="D53" s="2">
        <v>-1.61</v>
      </c>
      <c r="E53" s="2">
        <v>-1.42</v>
      </c>
      <c r="F53" s="2">
        <v>-0.9103</v>
      </c>
      <c r="G53" s="2">
        <v>-0.27489999999999998</v>
      </c>
      <c r="H53" s="2">
        <v>-0.41909999999999997</v>
      </c>
      <c r="I53" s="2">
        <v>-0.1077</v>
      </c>
      <c r="J53" s="2">
        <v>-0.1794</v>
      </c>
      <c r="K53" s="2">
        <v>-0.2366</v>
      </c>
      <c r="L53" s="2">
        <f t="shared" si="2"/>
        <v>-5.1580000000000013</v>
      </c>
      <c r="M53" s="2">
        <f t="shared" ref="M53:M61" si="3">C53+L53</f>
        <v>-17.3565</v>
      </c>
    </row>
    <row r="54" spans="1:15" ht="13.4" customHeight="1">
      <c r="A54" t="s">
        <v>25</v>
      </c>
      <c r="C54" s="2">
        <v>0</v>
      </c>
      <c r="D54" s="2">
        <v>0</v>
      </c>
      <c r="E54" s="2">
        <v>0</v>
      </c>
      <c r="F54" s="2">
        <v>0</v>
      </c>
      <c r="G54" s="2">
        <v>0</v>
      </c>
      <c r="H54" s="2">
        <v>0</v>
      </c>
      <c r="I54" s="2">
        <v>0</v>
      </c>
      <c r="J54" s="2">
        <v>-1.8E-3</v>
      </c>
      <c r="K54" s="2">
        <v>0</v>
      </c>
      <c r="L54" s="2">
        <f t="shared" si="2"/>
        <v>-1.8E-3</v>
      </c>
      <c r="M54" s="2">
        <f t="shared" si="3"/>
        <v>-1.8E-3</v>
      </c>
    </row>
    <row r="55" spans="1:15" ht="13.4" customHeight="1">
      <c r="A55" t="s">
        <v>26</v>
      </c>
      <c r="C55" s="2">
        <v>-94.100300000000004</v>
      </c>
      <c r="D55" s="2">
        <v>0</v>
      </c>
      <c r="E55" s="2">
        <v>0</v>
      </c>
      <c r="F55" s="2">
        <v>0</v>
      </c>
      <c r="G55" s="2">
        <v>0</v>
      </c>
      <c r="H55" s="2">
        <v>0</v>
      </c>
      <c r="I55" s="2">
        <v>0</v>
      </c>
      <c r="J55" s="2">
        <v>0</v>
      </c>
      <c r="K55" s="2">
        <v>0</v>
      </c>
      <c r="L55" s="2">
        <f t="shared" si="2"/>
        <v>0</v>
      </c>
      <c r="M55" s="2">
        <f t="shared" si="3"/>
        <v>-94.100300000000004</v>
      </c>
    </row>
    <row r="56" spans="1:15" ht="13.4" customHeight="1">
      <c r="A56" t="s">
        <v>27</v>
      </c>
      <c r="C56" s="2">
        <v>-166.14580000000001</v>
      </c>
      <c r="D56" s="2">
        <v>0</v>
      </c>
      <c r="E56" s="2">
        <v>0</v>
      </c>
      <c r="F56" s="2">
        <v>0</v>
      </c>
      <c r="G56" s="2">
        <v>0</v>
      </c>
      <c r="H56" s="2">
        <v>0</v>
      </c>
      <c r="I56" s="2">
        <v>0</v>
      </c>
      <c r="J56" s="2">
        <v>0</v>
      </c>
      <c r="K56" s="2">
        <v>0</v>
      </c>
      <c r="L56" s="2">
        <f t="shared" si="2"/>
        <v>0</v>
      </c>
      <c r="M56" s="2">
        <f t="shared" si="3"/>
        <v>-166.14580000000001</v>
      </c>
    </row>
    <row r="57" spans="1:15" ht="13.4" customHeight="1">
      <c r="A57" t="s">
        <v>28</v>
      </c>
      <c r="C57" s="2">
        <v>-6.6643999999999997</v>
      </c>
      <c r="D57" s="2">
        <v>-1.5004999999999999</v>
      </c>
      <c r="E57" s="2">
        <v>-1.5784</v>
      </c>
      <c r="F57" s="2">
        <v>-0.91690000000000005</v>
      </c>
      <c r="G57" s="2">
        <v>-0.31490000000000001</v>
      </c>
      <c r="H57" s="2">
        <v>-0.42970000000000003</v>
      </c>
      <c r="I57" s="2">
        <v>-1.06E-2</v>
      </c>
      <c r="J57" s="2">
        <v>-8.6199999999999999E-2</v>
      </c>
      <c r="K57" s="2">
        <v>-8.9999999999999998E-4</v>
      </c>
      <c r="L57" s="2">
        <f t="shared" si="2"/>
        <v>-4.8380999999999998</v>
      </c>
      <c r="M57" s="2">
        <f t="shared" si="3"/>
        <v>-11.5025</v>
      </c>
    </row>
    <row r="58" spans="1:15" ht="13.4" customHeight="1">
      <c r="A58" t="s">
        <v>29</v>
      </c>
      <c r="C58" s="2">
        <v>-8.3984000000000005</v>
      </c>
      <c r="D58" s="2">
        <v>-7.2417999999999996</v>
      </c>
      <c r="E58" s="2">
        <v>-5.3433000000000002</v>
      </c>
      <c r="F58" s="2">
        <v>-1.4419999999999999</v>
      </c>
      <c r="G58" s="2">
        <v>-0.24940000000000001</v>
      </c>
      <c r="H58" s="2">
        <v>-0.39760000000000001</v>
      </c>
      <c r="I58" s="2">
        <v>-5.5399999999999998E-2</v>
      </c>
      <c r="J58" s="2">
        <v>-4.1300000000000003E-2</v>
      </c>
      <c r="K58" s="2">
        <v>-0.26650000000000001</v>
      </c>
      <c r="L58" s="2">
        <f t="shared" si="2"/>
        <v>-15.037300000000002</v>
      </c>
      <c r="M58" s="2">
        <f t="shared" si="3"/>
        <v>-23.435700000000004</v>
      </c>
    </row>
    <row r="59" spans="1:15" ht="13.4" customHeight="1">
      <c r="A59" t="s">
        <v>30</v>
      </c>
      <c r="C59" s="2">
        <v>-503.73820000000001</v>
      </c>
      <c r="D59" s="2">
        <v>-14.2005</v>
      </c>
      <c r="E59" s="2">
        <v>-5.7866999999999997</v>
      </c>
      <c r="F59" s="2">
        <v>-6.7244999999999999</v>
      </c>
      <c r="G59" s="2">
        <v>-2.4298999999999999</v>
      </c>
      <c r="H59" s="2">
        <v>-3.0089999999999999</v>
      </c>
      <c r="I59" s="2">
        <v>-1.6334</v>
      </c>
      <c r="J59" s="2">
        <v>-0.96260000000000001</v>
      </c>
      <c r="K59" s="2">
        <v>-1.3524</v>
      </c>
      <c r="L59" s="2">
        <f t="shared" si="2"/>
        <v>-36.099000000000004</v>
      </c>
      <c r="M59" s="2">
        <f t="shared" si="3"/>
        <v>-539.83720000000005</v>
      </c>
    </row>
    <row r="60" spans="1:15" ht="13.4" customHeight="1">
      <c r="A60" t="s">
        <v>31</v>
      </c>
      <c r="C60" s="2">
        <v>-9.6684999999999999</v>
      </c>
      <c r="D60" s="2">
        <v>-0.36849999999999999</v>
      </c>
      <c r="E60" s="2">
        <v>-1.0313000000000001</v>
      </c>
      <c r="F60" s="2">
        <v>-0.39450000000000002</v>
      </c>
      <c r="G60" s="2">
        <v>-0.17419999999999999</v>
      </c>
      <c r="H60" s="2">
        <v>-0.4899</v>
      </c>
      <c r="I60" s="2">
        <v>-1.7600000000000001E-2</v>
      </c>
      <c r="J60" s="2">
        <v>-5.0599999999999999E-2</v>
      </c>
      <c r="K60" s="2">
        <v>-1.14E-2</v>
      </c>
      <c r="L60" s="2">
        <f t="shared" si="2"/>
        <v>-2.5380000000000003</v>
      </c>
      <c r="M60" s="2">
        <f t="shared" si="3"/>
        <v>-12.2065</v>
      </c>
    </row>
    <row r="61" spans="1:15" ht="13.4" customHeight="1">
      <c r="A61" t="s">
        <v>32</v>
      </c>
      <c r="C61" s="2">
        <v>-1792.1248000000001</v>
      </c>
      <c r="D61" s="2">
        <v>-202.37090000000001</v>
      </c>
      <c r="E61" s="2">
        <v>-188.9058</v>
      </c>
      <c r="F61" s="2">
        <v>-103.3998</v>
      </c>
      <c r="G61" s="2">
        <v>-43.345999999999997</v>
      </c>
      <c r="H61" s="2">
        <v>-79.119500000000002</v>
      </c>
      <c r="I61" s="2">
        <v>-14.224</v>
      </c>
      <c r="J61" s="2">
        <v>-12.270899999999999</v>
      </c>
      <c r="K61" s="2">
        <v>-10.167899999999999</v>
      </c>
      <c r="L61" s="2">
        <f t="shared" si="2"/>
        <v>-653.80480000000011</v>
      </c>
      <c r="M61" s="2">
        <f t="shared" si="3"/>
        <v>-2445.9296000000004</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-1488.4309000000001</v>
      </c>
      <c r="D66" s="2">
        <f t="shared" ref="D66:M66" si="4">D48</f>
        <v>-80.260400000000004</v>
      </c>
      <c r="E66" s="2">
        <f t="shared" si="4"/>
        <v>-56.190899999999999</v>
      </c>
      <c r="F66" s="2">
        <f t="shared" si="4"/>
        <v>-53.737499999999997</v>
      </c>
      <c r="G66" s="2">
        <f t="shared" si="4"/>
        <v>-17.281600000000001</v>
      </c>
      <c r="H66" s="2">
        <f t="shared" si="4"/>
        <v>-28.241099999999999</v>
      </c>
      <c r="I66" s="2">
        <f t="shared" si="4"/>
        <v>-7.3865999999999996</v>
      </c>
      <c r="J66" s="2">
        <f t="shared" si="4"/>
        <v>-7.7473000000000001</v>
      </c>
      <c r="K66" s="2">
        <f t="shared" si="4"/>
        <v>-4.3468999999999998</v>
      </c>
      <c r="L66" s="2">
        <f t="shared" si="4"/>
        <v>-255.19229999999999</v>
      </c>
      <c r="M66" s="2">
        <f t="shared" si="4"/>
        <v>-1743.6232</v>
      </c>
    </row>
    <row r="67" spans="1:13" ht="13.4" customHeight="1">
      <c r="A67" t="s">
        <v>32</v>
      </c>
      <c r="C67" s="2">
        <f>C61</f>
        <v>-1792.1248000000001</v>
      </c>
      <c r="D67" s="2">
        <f t="shared" ref="D67:M67" si="5">D61</f>
        <v>-202.37090000000001</v>
      </c>
      <c r="E67" s="2">
        <f t="shared" si="5"/>
        <v>-188.9058</v>
      </c>
      <c r="F67" s="2">
        <f t="shared" si="5"/>
        <v>-103.3998</v>
      </c>
      <c r="G67" s="2">
        <f t="shared" si="5"/>
        <v>-43.345999999999997</v>
      </c>
      <c r="H67" s="2">
        <f t="shared" si="5"/>
        <v>-79.119500000000002</v>
      </c>
      <c r="I67" s="2">
        <f t="shared" si="5"/>
        <v>-14.224</v>
      </c>
      <c r="J67" s="2">
        <f t="shared" si="5"/>
        <v>-12.270899999999999</v>
      </c>
      <c r="K67" s="2">
        <f t="shared" si="5"/>
        <v>-10.167899999999999</v>
      </c>
      <c r="L67" s="2">
        <f>L61</f>
        <v>-653.80480000000011</v>
      </c>
      <c r="M67" s="2">
        <f t="shared" si="5"/>
        <v>-2445.9296000000004</v>
      </c>
    </row>
    <row r="68" spans="1:13" ht="13.4" customHeight="1">
      <c r="A68" t="s">
        <v>34</v>
      </c>
      <c r="C68" s="2">
        <f>C66-C67</f>
        <v>303.69389999999999</v>
      </c>
      <c r="D68" s="2">
        <f t="shared" ref="D68:M68" si="6">D66-D67</f>
        <v>122.1105</v>
      </c>
      <c r="E68" s="2">
        <f t="shared" si="6"/>
        <v>132.7149</v>
      </c>
      <c r="F68" s="2">
        <f t="shared" si="6"/>
        <v>49.662300000000002</v>
      </c>
      <c r="G68" s="2">
        <f t="shared" si="6"/>
        <v>26.064399999999996</v>
      </c>
      <c r="H68" s="2">
        <f t="shared" si="6"/>
        <v>50.878399999999999</v>
      </c>
      <c r="I68" s="2">
        <f t="shared" si="6"/>
        <v>6.8374000000000006</v>
      </c>
      <c r="J68" s="2">
        <f t="shared" si="6"/>
        <v>4.5235999999999992</v>
      </c>
      <c r="K68" s="2">
        <f t="shared" si="6"/>
        <v>5.8209999999999997</v>
      </c>
      <c r="L68" s="2">
        <f t="shared" si="6"/>
        <v>398.61250000000013</v>
      </c>
      <c r="M68" s="2">
        <f t="shared" si="6"/>
        <v>702.30640000000039</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-0.27129999999999999</v>
      </c>
    </row>
    <row r="74" spans="1:13" ht="13.4" customHeight="1">
      <c r="A74" t="s">
        <v>334</v>
      </c>
      <c r="C74" s="23">
        <v>-0.26269999999999999</v>
      </c>
    </row>
    <row r="75" spans="1:13" ht="13.4" customHeight="1">
      <c r="A75" t="s">
        <v>333</v>
      </c>
      <c r="C75" s="23">
        <v>-0.35270000000000001</v>
      </c>
    </row>
    <row r="76" spans="1:13" ht="13.4" customHeight="1">
      <c r="A76" t="s">
        <v>332</v>
      </c>
      <c r="C76" s="23">
        <v>-0.16389999999999999</v>
      </c>
    </row>
    <row r="77" spans="1:13" ht="13.4" customHeight="1">
      <c r="A77" t="s">
        <v>331</v>
      </c>
      <c r="C77" s="23">
        <v>-0.25459999999999999</v>
      </c>
    </row>
    <row r="78" spans="1:13" ht="13.4" customHeight="1">
      <c r="A78" t="s">
        <v>330</v>
      </c>
      <c r="C78" s="23">
        <v>-0.11840000000000001</v>
      </c>
    </row>
    <row r="79" spans="1:13" ht="13.4" customHeight="1">
      <c r="A79" t="s">
        <v>329</v>
      </c>
      <c r="C79" s="23">
        <v>-0.41920000000000002</v>
      </c>
    </row>
    <row r="80" spans="1:13" ht="13.4" customHeight="1">
      <c r="A80" t="s">
        <v>328</v>
      </c>
      <c r="C80" s="23">
        <v>-0.2011</v>
      </c>
    </row>
    <row r="81" spans="1:3" ht="13.4" customHeight="1">
      <c r="A81" t="s">
        <v>327</v>
      </c>
      <c r="C81" s="23">
        <v>-0.17899999999999999</v>
      </c>
    </row>
    <row r="82" spans="1:3" ht="13.4" customHeight="1">
      <c r="A82" t="s">
        <v>326</v>
      </c>
      <c r="C82" s="23">
        <v>-0.1162</v>
      </c>
    </row>
    <row r="83" spans="1:3" ht="13.4" customHeight="1">
      <c r="A83" t="s">
        <v>325</v>
      </c>
      <c r="C83" s="23">
        <v>-0.16259999999999999</v>
      </c>
    </row>
    <row r="84" spans="1:3" ht="13.4" customHeight="1">
      <c r="C84" s="26"/>
    </row>
    <row r="85" spans="1:3" ht="15.5">
      <c r="A85" s="6" t="s">
        <v>324</v>
      </c>
      <c r="B85" s="6"/>
    </row>
    <row r="86" spans="1:3" ht="13.4" customHeight="1">
      <c r="A86" t="s">
        <v>2</v>
      </c>
      <c r="C86" s="25">
        <v>0.17710000000000001</v>
      </c>
    </row>
    <row r="87" spans="1:3" ht="13.4" customHeight="1">
      <c r="A87" t="s">
        <v>3</v>
      </c>
      <c r="C87" s="25">
        <v>0.13750000000000001</v>
      </c>
    </row>
    <row r="88" spans="1:3" ht="13.4" customHeight="1">
      <c r="A88" t="s">
        <v>4</v>
      </c>
      <c r="C88" s="25">
        <v>0.29370000000000002</v>
      </c>
    </row>
    <row r="89" spans="1:3" ht="13.4" customHeight="1">
      <c r="A89" t="s">
        <v>5</v>
      </c>
      <c r="C89" s="25">
        <v>0.1663</v>
      </c>
    </row>
    <row r="90" spans="1:3" ht="13.4" customHeight="1">
      <c r="A90" t="s">
        <v>6</v>
      </c>
      <c r="C90" s="25">
        <v>0.60219999999999996</v>
      </c>
    </row>
    <row r="91" spans="1:3" ht="13.4" customHeight="1">
      <c r="A91" t="s">
        <v>7</v>
      </c>
      <c r="C91" s="25">
        <v>0.16980000000000001</v>
      </c>
    </row>
    <row r="92" spans="1:3" ht="13.4" customHeight="1">
      <c r="A92" t="s">
        <v>8</v>
      </c>
      <c r="C92" s="25">
        <v>0.37790000000000001</v>
      </c>
    </row>
    <row r="93" spans="1:3" ht="13.4" customHeight="1">
      <c r="A93" t="s">
        <v>9</v>
      </c>
      <c r="C93" s="25">
        <v>1.43E-2</v>
      </c>
    </row>
    <row r="94" spans="1:3" ht="13.4" customHeight="1">
      <c r="A94" t="s">
        <v>321</v>
      </c>
      <c r="C94" s="25">
        <v>0.25090000000000001</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5.3E-3</v>
      </c>
      <c r="D99" s="23">
        <v>4.0000000000000001E-3</v>
      </c>
      <c r="E99" s="23">
        <v>4.7999999999999996E-3</v>
      </c>
      <c r="F99" s="23">
        <v>4.8999999999999998E-3</v>
      </c>
      <c r="G99" s="23">
        <v>1.11E-2</v>
      </c>
      <c r="H99" s="23">
        <v>5.7999999999999996E-3</v>
      </c>
      <c r="I99" s="23">
        <v>1.95E-2</v>
      </c>
      <c r="J99" s="23">
        <v>1.21E-2</v>
      </c>
      <c r="K99" s="23">
        <v>1E-4</v>
      </c>
    </row>
    <row r="100" spans="1:11" ht="13.4" customHeight="1">
      <c r="A100" t="s">
        <v>36</v>
      </c>
      <c r="B100" t="s">
        <v>320</v>
      </c>
      <c r="C100" s="23">
        <v>1.1000000000000001E-3</v>
      </c>
      <c r="D100" s="23">
        <v>1.1999999999999999E-3</v>
      </c>
      <c r="E100" s="23">
        <v>8.9999999999999998E-4</v>
      </c>
      <c r="F100" s="23">
        <v>1.1000000000000001E-3</v>
      </c>
      <c r="G100" s="23">
        <v>1.8E-3</v>
      </c>
      <c r="H100" s="23">
        <v>8.9999999999999998E-4</v>
      </c>
      <c r="I100" s="23">
        <v>1.4E-3</v>
      </c>
      <c r="J100" s="23">
        <v>5.0000000000000001E-4</v>
      </c>
      <c r="K100" s="23">
        <v>1E-4</v>
      </c>
    </row>
    <row r="101" spans="1:11" ht="13.4" customHeight="1">
      <c r="A101" t="s">
        <v>37</v>
      </c>
      <c r="B101" t="s">
        <v>320</v>
      </c>
      <c r="C101" s="23">
        <v>2E-3</v>
      </c>
      <c r="D101" s="23">
        <v>1E-3</v>
      </c>
      <c r="E101" s="23">
        <v>1.9E-3</v>
      </c>
      <c r="F101" s="23">
        <v>3.0999999999999999E-3</v>
      </c>
      <c r="G101" s="23">
        <v>5.4000000000000003E-3</v>
      </c>
      <c r="H101" s="23">
        <v>1.4E-3</v>
      </c>
      <c r="I101" s="23">
        <v>7.6E-3</v>
      </c>
      <c r="J101" s="23">
        <v>1.1000000000000001E-3</v>
      </c>
      <c r="K101" s="23">
        <v>0</v>
      </c>
    </row>
    <row r="102" spans="1:11" ht="13.4" customHeight="1">
      <c r="A102" t="s">
        <v>38</v>
      </c>
      <c r="B102" t="s">
        <v>320</v>
      </c>
      <c r="C102" s="23">
        <v>1E-4</v>
      </c>
      <c r="D102" s="23">
        <v>1E-4</v>
      </c>
      <c r="E102" s="23">
        <v>0</v>
      </c>
      <c r="F102" s="23">
        <v>1E-4</v>
      </c>
      <c r="G102" s="23">
        <v>2.0000000000000001E-4</v>
      </c>
      <c r="H102" s="23">
        <v>1E-4</v>
      </c>
      <c r="I102" s="23">
        <v>4.4999999999999997E-3</v>
      </c>
      <c r="J102" s="23">
        <v>6.9999999999999999E-4</v>
      </c>
      <c r="K102" s="23">
        <v>0</v>
      </c>
    </row>
    <row r="103" spans="1:11" ht="13.4" customHeight="1">
      <c r="A103" t="s">
        <v>39</v>
      </c>
      <c r="B103" t="s">
        <v>320</v>
      </c>
      <c r="C103" s="23">
        <v>2.0000000000000001E-4</v>
      </c>
      <c r="D103" s="23">
        <v>1E-4</v>
      </c>
      <c r="E103" s="23">
        <v>2.0000000000000001E-4</v>
      </c>
      <c r="F103" s="23">
        <v>1E-4</v>
      </c>
      <c r="G103" s="23">
        <v>5.9999999999999995E-4</v>
      </c>
      <c r="H103" s="23">
        <v>2.0000000000000001E-4</v>
      </c>
      <c r="I103" s="23">
        <v>2E-3</v>
      </c>
      <c r="J103" s="23">
        <v>2.0000000000000001E-4</v>
      </c>
      <c r="K103" s="23">
        <v>0</v>
      </c>
    </row>
    <row r="104" spans="1:11" ht="13.4" customHeight="1">
      <c r="A104" t="s">
        <v>40</v>
      </c>
      <c r="B104" t="s">
        <v>320</v>
      </c>
      <c r="C104" s="23">
        <v>5.0000000000000001E-4</v>
      </c>
      <c r="D104" s="23">
        <v>1E-4</v>
      </c>
      <c r="E104" s="23">
        <v>1E-4</v>
      </c>
      <c r="F104" s="23">
        <v>2.0000000000000001E-4</v>
      </c>
      <c r="G104" s="23">
        <v>1.6999999999999999E-3</v>
      </c>
      <c r="H104" s="23">
        <v>1.5E-3</v>
      </c>
      <c r="I104" s="23">
        <v>2.5999999999999999E-3</v>
      </c>
      <c r="J104" s="23">
        <v>0</v>
      </c>
      <c r="K104" s="23">
        <v>0</v>
      </c>
    </row>
    <row r="105" spans="1:11" ht="13.4" customHeight="1">
      <c r="A105" t="s">
        <v>41</v>
      </c>
      <c r="B105" t="s">
        <v>320</v>
      </c>
      <c r="C105" s="23">
        <v>1E-3</v>
      </c>
      <c r="D105" s="23">
        <v>8.0000000000000004E-4</v>
      </c>
      <c r="E105" s="23">
        <v>8.9999999999999998E-4</v>
      </c>
      <c r="F105" s="23">
        <v>1.1000000000000001E-3</v>
      </c>
      <c r="G105" s="23">
        <v>2.0999999999999999E-3</v>
      </c>
      <c r="H105" s="23">
        <v>8.9999999999999998E-4</v>
      </c>
      <c r="I105" s="23">
        <v>3.3E-3</v>
      </c>
      <c r="J105" s="23">
        <v>1.1000000000000001E-3</v>
      </c>
      <c r="K105" s="23">
        <v>0</v>
      </c>
    </row>
    <row r="106" spans="1:11" ht="13.4" customHeight="1">
      <c r="A106" t="s">
        <v>42</v>
      </c>
      <c r="B106" t="s">
        <v>319</v>
      </c>
      <c r="C106" s="23">
        <v>3.5000000000000003E-2</v>
      </c>
      <c r="D106" s="23">
        <v>3.9199999999999999E-2</v>
      </c>
      <c r="E106" s="23">
        <v>1.5E-3</v>
      </c>
      <c r="F106" s="23">
        <v>0.1082</v>
      </c>
      <c r="G106" s="23">
        <v>1.6999999999999999E-3</v>
      </c>
      <c r="H106" s="23">
        <v>9.1000000000000004E-3</v>
      </c>
      <c r="I106" s="23">
        <v>1.8E-3</v>
      </c>
      <c r="J106" s="23">
        <v>0.01</v>
      </c>
      <c r="K106" s="23">
        <v>0</v>
      </c>
    </row>
    <row r="107" spans="1:11" ht="13.4" customHeight="1">
      <c r="A107" t="s">
        <v>43</v>
      </c>
      <c r="B107" t="s">
        <v>319</v>
      </c>
      <c r="C107" s="23">
        <v>4.3099999999999999E-2</v>
      </c>
      <c r="D107" s="23">
        <v>1.1000000000000001E-3</v>
      </c>
      <c r="E107" s="23">
        <v>1.18E-2</v>
      </c>
      <c r="F107" s="23">
        <v>6.5699999999999995E-2</v>
      </c>
      <c r="G107" s="23">
        <v>2.5999999999999999E-2</v>
      </c>
      <c r="H107" s="23">
        <v>0.15609999999999999</v>
      </c>
      <c r="I107" s="23">
        <v>2.2000000000000001E-3</v>
      </c>
      <c r="J107" s="23">
        <v>0.21529999999999999</v>
      </c>
      <c r="K107" s="23">
        <v>0</v>
      </c>
    </row>
    <row r="108" spans="1:11" ht="13.4" customHeight="1">
      <c r="A108" t="s">
        <v>44</v>
      </c>
      <c r="B108" t="s">
        <v>319</v>
      </c>
      <c r="C108" s="23">
        <v>4.9500000000000002E-2</v>
      </c>
      <c r="D108" s="23">
        <v>5.9999999999999995E-4</v>
      </c>
      <c r="E108" s="23">
        <v>8.0000000000000004E-4</v>
      </c>
      <c r="F108" s="23">
        <v>7.1000000000000004E-3</v>
      </c>
      <c r="G108" s="23">
        <v>6.3E-3</v>
      </c>
      <c r="H108" s="23">
        <v>0.3115</v>
      </c>
      <c r="I108" s="23">
        <v>2.9700000000000001E-2</v>
      </c>
      <c r="J108" s="23">
        <v>1.7000000000000001E-2</v>
      </c>
      <c r="K108" s="23">
        <v>0</v>
      </c>
    </row>
    <row r="109" spans="1:11" ht="13.4" customHeight="1">
      <c r="A109" t="s">
        <v>45</v>
      </c>
      <c r="B109" t="s">
        <v>319</v>
      </c>
      <c r="C109" s="23">
        <v>8.8999999999999999E-3</v>
      </c>
      <c r="D109" s="23">
        <v>2.2000000000000001E-3</v>
      </c>
      <c r="E109" s="23">
        <v>1.9E-3</v>
      </c>
      <c r="F109" s="23">
        <v>7.7000000000000002E-3</v>
      </c>
      <c r="G109" s="23">
        <v>9.1999999999999998E-3</v>
      </c>
      <c r="H109" s="23">
        <v>3.1899999999999998E-2</v>
      </c>
      <c r="I109" s="23">
        <v>9.7999999999999997E-3</v>
      </c>
      <c r="J109" s="23">
        <v>6.5199999999999994E-2</v>
      </c>
      <c r="K109" s="23">
        <v>2.0000000000000001E-4</v>
      </c>
    </row>
    <row r="110" spans="1:11" ht="13.4" customHeight="1">
      <c r="A110" t="s">
        <v>46</v>
      </c>
      <c r="B110" t="s">
        <v>319</v>
      </c>
      <c r="C110" s="23">
        <v>4.0000000000000002E-4</v>
      </c>
      <c r="D110" s="23">
        <v>2.0000000000000001E-4</v>
      </c>
      <c r="E110" s="23">
        <v>2.9999999999999997E-4</v>
      </c>
      <c r="F110" s="23">
        <v>4.0000000000000002E-4</v>
      </c>
      <c r="G110" s="23">
        <v>2.0000000000000001E-4</v>
      </c>
      <c r="H110" s="23">
        <v>1.4E-3</v>
      </c>
      <c r="I110" s="23">
        <v>4.0000000000000002E-4</v>
      </c>
      <c r="J110" s="23">
        <v>2.9999999999999997E-4</v>
      </c>
      <c r="K110" s="23">
        <v>1E-4</v>
      </c>
    </row>
    <row r="111" spans="1:11" ht="13.4" customHeight="1">
      <c r="A111" t="s">
        <v>47</v>
      </c>
      <c r="B111" t="s">
        <v>319</v>
      </c>
      <c r="C111" s="23">
        <v>4.0000000000000001E-3</v>
      </c>
      <c r="D111" s="23">
        <v>6.9999999999999999E-4</v>
      </c>
      <c r="E111" s="23">
        <v>6.9999999999999999E-4</v>
      </c>
      <c r="F111" s="23">
        <v>3.5999999999999999E-3</v>
      </c>
      <c r="G111" s="23">
        <v>3.0000000000000001E-3</v>
      </c>
      <c r="H111" s="23">
        <v>1.8200000000000001E-2</v>
      </c>
      <c r="I111" s="23">
        <v>1.2999999999999999E-3</v>
      </c>
      <c r="J111" s="23">
        <v>4.5999999999999999E-3</v>
      </c>
      <c r="K111" s="23">
        <v>2.0000000000000001E-4</v>
      </c>
    </row>
    <row r="112" spans="1:11" ht="13.4" customHeight="1">
      <c r="A112" t="s">
        <v>48</v>
      </c>
      <c r="B112" t="s">
        <v>318</v>
      </c>
      <c r="C112" s="23">
        <v>1.9E-3</v>
      </c>
      <c r="D112" s="23">
        <v>1.6999999999999999E-3</v>
      </c>
      <c r="E112" s="23">
        <v>1.8E-3</v>
      </c>
      <c r="F112" s="23">
        <v>3.2000000000000002E-3</v>
      </c>
      <c r="G112" s="23">
        <v>2.7000000000000001E-3</v>
      </c>
      <c r="H112" s="23">
        <v>1.1999999999999999E-3</v>
      </c>
      <c r="I112" s="23">
        <v>1.5E-3</v>
      </c>
      <c r="J112" s="23">
        <v>5.9999999999999995E-4</v>
      </c>
      <c r="K112" s="23">
        <v>0</v>
      </c>
    </row>
    <row r="113" spans="1:11" ht="13.4" customHeight="1">
      <c r="A113" t="s">
        <v>49</v>
      </c>
      <c r="B113" t="s">
        <v>318</v>
      </c>
      <c r="C113" s="23">
        <v>1E-4</v>
      </c>
      <c r="D113" s="23">
        <v>1E-4</v>
      </c>
      <c r="E113" s="23">
        <v>1E-4</v>
      </c>
      <c r="F113" s="23">
        <v>1E-4</v>
      </c>
      <c r="G113" s="23">
        <v>2.9999999999999997E-4</v>
      </c>
      <c r="H113" s="23">
        <v>1E-4</v>
      </c>
      <c r="I113" s="23">
        <v>1.4E-3</v>
      </c>
      <c r="J113" s="23">
        <v>0</v>
      </c>
      <c r="K113" s="23">
        <v>0</v>
      </c>
    </row>
    <row r="114" spans="1:11" ht="13.4" customHeight="1">
      <c r="A114" t="s">
        <v>50</v>
      </c>
      <c r="B114" t="s">
        <v>318</v>
      </c>
      <c r="C114" s="23">
        <v>2.9999999999999997E-4</v>
      </c>
      <c r="D114" s="23">
        <v>2.0000000000000001E-4</v>
      </c>
      <c r="E114" s="23">
        <v>8.0000000000000004E-4</v>
      </c>
      <c r="F114" s="23">
        <v>2.0000000000000001E-4</v>
      </c>
      <c r="G114" s="23">
        <v>2.0000000000000001E-4</v>
      </c>
      <c r="H114" s="23">
        <v>1E-4</v>
      </c>
      <c r="I114" s="23">
        <v>1E-3</v>
      </c>
      <c r="J114" s="23">
        <v>2.0000000000000001E-4</v>
      </c>
      <c r="K114" s="23">
        <v>0</v>
      </c>
    </row>
    <row r="115" spans="1:11" ht="13.4" customHeight="1">
      <c r="A115" t="s">
        <v>51</v>
      </c>
      <c r="B115" t="s">
        <v>318</v>
      </c>
      <c r="C115" s="23">
        <v>-1E-4</v>
      </c>
      <c r="D115" s="23">
        <v>0</v>
      </c>
      <c r="E115" s="23">
        <v>-1E-4</v>
      </c>
      <c r="F115" s="23">
        <v>0</v>
      </c>
      <c r="G115" s="23">
        <v>0</v>
      </c>
      <c r="H115" s="23">
        <v>0</v>
      </c>
      <c r="I115" s="23">
        <v>-2.9999999999999997E-4</v>
      </c>
      <c r="J115" s="23">
        <v>0</v>
      </c>
      <c r="K115" s="23">
        <v>0</v>
      </c>
    </row>
    <row r="116" spans="1:11" ht="13.4" customHeight="1">
      <c r="A116" t="s">
        <v>52</v>
      </c>
      <c r="B116" t="s">
        <v>318</v>
      </c>
      <c r="C116" s="23">
        <v>1E-4</v>
      </c>
      <c r="D116" s="23">
        <v>2.0000000000000001E-4</v>
      </c>
      <c r="E116" s="23">
        <v>2.0000000000000001E-4</v>
      </c>
      <c r="F116" s="23">
        <v>1E-4</v>
      </c>
      <c r="G116" s="23">
        <v>0</v>
      </c>
      <c r="H116" s="23">
        <v>0</v>
      </c>
      <c r="I116" s="23">
        <v>0</v>
      </c>
      <c r="J116" s="23">
        <v>0</v>
      </c>
      <c r="K116" s="23">
        <v>0</v>
      </c>
    </row>
    <row r="117" spans="1:11" ht="13.4" customHeight="1">
      <c r="A117" t="s">
        <v>53</v>
      </c>
      <c r="B117" t="s">
        <v>318</v>
      </c>
      <c r="C117" s="23">
        <v>2.0000000000000001E-4</v>
      </c>
      <c r="D117" s="23">
        <v>4.0000000000000002E-4</v>
      </c>
      <c r="E117" s="23">
        <v>2.0000000000000001E-4</v>
      </c>
      <c r="F117" s="23">
        <v>0</v>
      </c>
      <c r="G117" s="23">
        <v>2.0000000000000001E-4</v>
      </c>
      <c r="H117" s="23">
        <v>1E-4</v>
      </c>
      <c r="I117" s="23">
        <v>0</v>
      </c>
      <c r="J117" s="23">
        <v>0</v>
      </c>
      <c r="K117" s="23">
        <v>0</v>
      </c>
    </row>
    <row r="118" spans="1:11" ht="13.4" customHeight="1">
      <c r="A118" t="s">
        <v>54</v>
      </c>
      <c r="B118" t="s">
        <v>318</v>
      </c>
      <c r="C118" s="23">
        <v>1E-4</v>
      </c>
      <c r="D118" s="23">
        <v>1E-4</v>
      </c>
      <c r="E118" s="23">
        <v>1E-4</v>
      </c>
      <c r="F118" s="23">
        <v>1E-4</v>
      </c>
      <c r="G118" s="23">
        <v>1E-4</v>
      </c>
      <c r="H118" s="23">
        <v>1E-4</v>
      </c>
      <c r="I118" s="23">
        <v>1E-4</v>
      </c>
      <c r="J118" s="23">
        <v>1E-4</v>
      </c>
      <c r="K118" s="23">
        <v>0</v>
      </c>
    </row>
    <row r="119" spans="1:11" ht="13.4" customHeight="1">
      <c r="A119" t="s">
        <v>55</v>
      </c>
      <c r="B119" t="s">
        <v>318</v>
      </c>
      <c r="C119" s="23">
        <v>1E-4</v>
      </c>
      <c r="D119" s="23">
        <v>1E-4</v>
      </c>
      <c r="E119" s="23">
        <v>1E-4</v>
      </c>
      <c r="F119" s="23">
        <v>2.0000000000000001E-4</v>
      </c>
      <c r="G119" s="23">
        <v>0</v>
      </c>
      <c r="H119" s="23">
        <v>0</v>
      </c>
      <c r="I119" s="23">
        <v>2.0000000000000001E-4</v>
      </c>
      <c r="J119" s="23">
        <v>0</v>
      </c>
      <c r="K119" s="23">
        <v>0</v>
      </c>
    </row>
    <row r="120" spans="1:11" ht="13.4" customHeight="1">
      <c r="A120" t="s">
        <v>56</v>
      </c>
      <c r="B120" t="s">
        <v>318</v>
      </c>
      <c r="C120" s="23">
        <v>8.9999999999999998E-4</v>
      </c>
      <c r="D120" s="23">
        <v>1.1999999999999999E-3</v>
      </c>
      <c r="E120" s="23">
        <v>1.1000000000000001E-3</v>
      </c>
      <c r="F120" s="23">
        <v>1E-3</v>
      </c>
      <c r="G120" s="23">
        <v>6.9999999999999999E-4</v>
      </c>
      <c r="H120" s="23">
        <v>4.0000000000000002E-4</v>
      </c>
      <c r="I120" s="23">
        <v>8.9999999999999998E-4</v>
      </c>
      <c r="J120" s="23">
        <v>2.0000000000000001E-4</v>
      </c>
      <c r="K120" s="23">
        <v>1E-4</v>
      </c>
    </row>
    <row r="121" spans="1:11" ht="13.4" customHeight="1">
      <c r="A121" t="s">
        <v>57</v>
      </c>
      <c r="B121" t="s">
        <v>318</v>
      </c>
      <c r="C121" s="23">
        <v>2.0000000000000001E-4</v>
      </c>
      <c r="D121" s="23">
        <v>2.0000000000000001E-4</v>
      </c>
      <c r="E121" s="23">
        <v>2.0000000000000001E-4</v>
      </c>
      <c r="F121" s="23">
        <v>2.0000000000000001E-4</v>
      </c>
      <c r="G121" s="23">
        <v>1E-4</v>
      </c>
      <c r="H121" s="23">
        <v>1E-4</v>
      </c>
      <c r="I121" s="23">
        <v>1E-4</v>
      </c>
      <c r="J121" s="23">
        <v>2.9999999999999997E-4</v>
      </c>
      <c r="K121" s="23">
        <v>0</v>
      </c>
    </row>
    <row r="122" spans="1:11" ht="13.4" customHeight="1">
      <c r="A122" t="s">
        <v>58</v>
      </c>
      <c r="B122" t="s">
        <v>318</v>
      </c>
      <c r="C122" s="23">
        <v>4.0000000000000002E-4</v>
      </c>
      <c r="D122" s="23">
        <v>4.0000000000000002E-4</v>
      </c>
      <c r="E122" s="23">
        <v>4.0000000000000002E-4</v>
      </c>
      <c r="F122" s="23">
        <v>4.0000000000000002E-4</v>
      </c>
      <c r="G122" s="23">
        <v>5.0000000000000001E-4</v>
      </c>
      <c r="H122" s="23">
        <v>2.9999999999999997E-4</v>
      </c>
      <c r="I122" s="23">
        <v>5.9999999999999995E-4</v>
      </c>
      <c r="J122" s="23">
        <v>5.0000000000000001E-4</v>
      </c>
      <c r="K122" s="23">
        <v>1E-4</v>
      </c>
    </row>
    <row r="123" spans="1:11" ht="13.4" customHeight="1">
      <c r="A123" t="s">
        <v>59</v>
      </c>
      <c r="B123" t="s">
        <v>318</v>
      </c>
      <c r="C123" s="23">
        <v>2.9999999999999997E-4</v>
      </c>
      <c r="D123" s="23">
        <v>2.9999999999999997E-4</v>
      </c>
      <c r="E123" s="23">
        <v>2.9999999999999997E-4</v>
      </c>
      <c r="F123" s="23">
        <v>0</v>
      </c>
      <c r="G123" s="23">
        <v>2.0999999999999999E-3</v>
      </c>
      <c r="H123" s="23">
        <v>2.0000000000000001E-4</v>
      </c>
      <c r="I123" s="23">
        <v>5.9999999999999995E-4</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1E-4</v>
      </c>
      <c r="D125" s="23">
        <v>1E-4</v>
      </c>
      <c r="E125" s="23">
        <v>2.0000000000000001E-4</v>
      </c>
      <c r="F125" s="23">
        <v>2.0000000000000001E-4</v>
      </c>
      <c r="G125" s="23">
        <v>1E-4</v>
      </c>
      <c r="H125" s="23">
        <v>0</v>
      </c>
      <c r="I125" s="23">
        <v>0</v>
      </c>
      <c r="J125" s="23">
        <v>0</v>
      </c>
      <c r="K125" s="23">
        <v>0</v>
      </c>
    </row>
    <row r="126" spans="1:11" ht="13.4" customHeight="1">
      <c r="A126" t="s">
        <v>62</v>
      </c>
      <c r="B126" t="s">
        <v>318</v>
      </c>
      <c r="C126" s="23">
        <v>-5.9999999999999995E-4</v>
      </c>
      <c r="D126" s="23">
        <v>-5.0000000000000001E-4</v>
      </c>
      <c r="E126" s="23">
        <v>-1.1000000000000001E-3</v>
      </c>
      <c r="F126" s="23">
        <v>-5.0000000000000001E-4</v>
      </c>
      <c r="G126" s="23">
        <v>-5.9999999999999995E-4</v>
      </c>
      <c r="H126" s="23">
        <v>-4.0000000000000002E-4</v>
      </c>
      <c r="I126" s="23">
        <v>-4.0000000000000002E-4</v>
      </c>
      <c r="J126" s="23">
        <v>-2.9999999999999997E-4</v>
      </c>
      <c r="K126" s="23">
        <v>0</v>
      </c>
    </row>
    <row r="127" spans="1:11" ht="13.4" customHeight="1">
      <c r="A127" t="s">
        <v>63</v>
      </c>
      <c r="B127" t="s">
        <v>318</v>
      </c>
      <c r="C127" s="23">
        <v>-1E-4</v>
      </c>
      <c r="D127" s="23">
        <v>-1E-4</v>
      </c>
      <c r="E127" s="23">
        <v>-4.0000000000000002E-4</v>
      </c>
      <c r="F127" s="23">
        <v>-1E-4</v>
      </c>
      <c r="G127" s="23">
        <v>0</v>
      </c>
      <c r="H127" s="23">
        <v>0</v>
      </c>
      <c r="I127" s="23">
        <v>-2.9999999999999997E-4</v>
      </c>
      <c r="J127" s="23">
        <v>0</v>
      </c>
      <c r="K127" s="23">
        <v>0</v>
      </c>
    </row>
    <row r="128" spans="1:11" ht="13.4" customHeight="1">
      <c r="A128" t="s">
        <v>64</v>
      </c>
      <c r="B128" t="s">
        <v>318</v>
      </c>
      <c r="C128" s="23">
        <v>5.9999999999999995E-4</v>
      </c>
      <c r="D128" s="23">
        <v>5.9999999999999995E-4</v>
      </c>
      <c r="E128" s="23">
        <v>8.0000000000000004E-4</v>
      </c>
      <c r="F128" s="23">
        <v>5.0000000000000001E-4</v>
      </c>
      <c r="G128" s="23">
        <v>4.0000000000000002E-4</v>
      </c>
      <c r="H128" s="23">
        <v>2.9999999999999997E-4</v>
      </c>
      <c r="I128" s="23">
        <v>2.9999999999999997E-4</v>
      </c>
      <c r="J128" s="23">
        <v>5.9999999999999995E-4</v>
      </c>
      <c r="K128" s="23">
        <v>2.0000000000000001E-4</v>
      </c>
    </row>
    <row r="129" spans="1:11" ht="13.4" customHeight="1">
      <c r="A129" t="s">
        <v>65</v>
      </c>
      <c r="B129" t="s">
        <v>318</v>
      </c>
      <c r="C129" s="23">
        <v>1E-4</v>
      </c>
      <c r="D129" s="23">
        <v>1E-4</v>
      </c>
      <c r="E129" s="23">
        <v>1E-4</v>
      </c>
      <c r="F129" s="23">
        <v>0</v>
      </c>
      <c r="G129" s="23">
        <v>6.9999999999999999E-4</v>
      </c>
      <c r="H129" s="23">
        <v>1E-4</v>
      </c>
      <c r="I129" s="23">
        <v>2.9999999999999997E-4</v>
      </c>
      <c r="J129" s="23">
        <v>0</v>
      </c>
      <c r="K129" s="23">
        <v>0</v>
      </c>
    </row>
    <row r="130" spans="1:11" ht="13.4" customHeight="1">
      <c r="A130" t="s">
        <v>66</v>
      </c>
      <c r="B130" t="s">
        <v>318</v>
      </c>
      <c r="C130" s="23">
        <v>1E-4</v>
      </c>
      <c r="D130" s="23">
        <v>1E-4</v>
      </c>
      <c r="E130" s="23">
        <v>1E-4</v>
      </c>
      <c r="F130" s="23">
        <v>1E-4</v>
      </c>
      <c r="G130" s="23">
        <v>2.0000000000000001E-4</v>
      </c>
      <c r="H130" s="23">
        <v>1E-4</v>
      </c>
      <c r="I130" s="23">
        <v>4.0000000000000002E-4</v>
      </c>
      <c r="J130" s="23">
        <v>0</v>
      </c>
      <c r="K130" s="23">
        <v>0</v>
      </c>
    </row>
    <row r="131" spans="1:11" ht="13.4" customHeight="1">
      <c r="A131" t="s">
        <v>67</v>
      </c>
      <c r="B131" t="s">
        <v>318</v>
      </c>
      <c r="C131" s="23">
        <v>-2.9999999999999997E-4</v>
      </c>
      <c r="D131" s="23">
        <v>-2.9999999999999997E-4</v>
      </c>
      <c r="E131" s="23">
        <v>-2.9999999999999997E-4</v>
      </c>
      <c r="F131" s="23">
        <v>-2.9999999999999997E-4</v>
      </c>
      <c r="G131" s="23">
        <v>-2.9999999999999997E-4</v>
      </c>
      <c r="H131" s="23">
        <v>-2.0000000000000001E-4</v>
      </c>
      <c r="I131" s="23">
        <v>-2.9999999999999997E-4</v>
      </c>
      <c r="J131" s="23">
        <v>-2.9999999999999997E-4</v>
      </c>
      <c r="K131" s="23">
        <v>-1E-4</v>
      </c>
    </row>
    <row r="132" spans="1:11" ht="13.4" customHeight="1">
      <c r="A132" t="s">
        <v>68</v>
      </c>
      <c r="B132" t="s">
        <v>318</v>
      </c>
      <c r="C132" s="23">
        <v>2.0000000000000001E-4</v>
      </c>
      <c r="D132" s="23">
        <v>2.0000000000000001E-4</v>
      </c>
      <c r="E132" s="23">
        <v>4.0000000000000002E-4</v>
      </c>
      <c r="F132" s="23">
        <v>2.0000000000000001E-4</v>
      </c>
      <c r="G132" s="23">
        <v>1E-4</v>
      </c>
      <c r="H132" s="23">
        <v>1E-4</v>
      </c>
      <c r="I132" s="23">
        <v>2E-3</v>
      </c>
      <c r="J132" s="23">
        <v>0</v>
      </c>
      <c r="K132" s="23">
        <v>0</v>
      </c>
    </row>
    <row r="133" spans="1:11" ht="13.4" customHeight="1">
      <c r="A133" t="s">
        <v>69</v>
      </c>
      <c r="B133" t="s">
        <v>318</v>
      </c>
      <c r="C133" s="23">
        <v>0</v>
      </c>
      <c r="D133" s="23">
        <v>0</v>
      </c>
      <c r="E133" s="23">
        <v>1E-4</v>
      </c>
      <c r="F133" s="23">
        <v>0</v>
      </c>
      <c r="G133" s="23">
        <v>1E-4</v>
      </c>
      <c r="H133" s="23">
        <v>0</v>
      </c>
      <c r="I133" s="23">
        <v>0</v>
      </c>
      <c r="J133" s="23">
        <v>0</v>
      </c>
      <c r="K133" s="23">
        <v>0</v>
      </c>
    </row>
    <row r="134" spans="1:11" ht="13.4" customHeight="1">
      <c r="A134" t="s">
        <v>70</v>
      </c>
      <c r="B134" t="s">
        <v>318</v>
      </c>
      <c r="C134" s="23">
        <v>0</v>
      </c>
      <c r="D134" s="23">
        <v>0</v>
      </c>
      <c r="E134" s="23">
        <v>-1E-4</v>
      </c>
      <c r="F134" s="23">
        <v>0</v>
      </c>
      <c r="G134" s="23">
        <v>0</v>
      </c>
      <c r="H134" s="23">
        <v>0</v>
      </c>
      <c r="I134" s="23">
        <v>0</v>
      </c>
      <c r="J134" s="23">
        <v>0</v>
      </c>
      <c r="K134" s="23">
        <v>0</v>
      </c>
    </row>
    <row r="135" spans="1:11" ht="13.4" customHeight="1">
      <c r="A135" t="s">
        <v>71</v>
      </c>
      <c r="B135" t="s">
        <v>318</v>
      </c>
      <c r="C135" s="23">
        <v>1.2999999999999999E-3</v>
      </c>
      <c r="D135" s="23">
        <v>8.0000000000000004E-4</v>
      </c>
      <c r="E135" s="23">
        <v>2.0999999999999999E-3</v>
      </c>
      <c r="F135" s="23">
        <v>1.4E-3</v>
      </c>
      <c r="G135" s="23">
        <v>4.0000000000000002E-4</v>
      </c>
      <c r="H135" s="23">
        <v>1.8E-3</v>
      </c>
      <c r="I135" s="23">
        <v>2.9999999999999997E-4</v>
      </c>
      <c r="J135" s="23">
        <v>0</v>
      </c>
      <c r="K135" s="23">
        <v>0</v>
      </c>
    </row>
    <row r="136" spans="1:11" ht="13.4" customHeight="1">
      <c r="A136" t="s">
        <v>72</v>
      </c>
      <c r="B136" t="s">
        <v>318</v>
      </c>
      <c r="C136" s="23">
        <v>6.9999999999999999E-4</v>
      </c>
      <c r="D136" s="23">
        <v>8.9999999999999998E-4</v>
      </c>
      <c r="E136" s="23">
        <v>1.2999999999999999E-3</v>
      </c>
      <c r="F136" s="23">
        <v>2.9999999999999997E-4</v>
      </c>
      <c r="G136" s="23">
        <v>2.9999999999999997E-4</v>
      </c>
      <c r="H136" s="23">
        <v>2.9999999999999997E-4</v>
      </c>
      <c r="I136" s="23">
        <v>4.0000000000000002E-4</v>
      </c>
      <c r="J136" s="23">
        <v>2.0000000000000001E-4</v>
      </c>
      <c r="K136" s="23">
        <v>0</v>
      </c>
    </row>
    <row r="137" spans="1:11" ht="13.4" customHeight="1">
      <c r="A137" t="s">
        <v>73</v>
      </c>
      <c r="B137" t="s">
        <v>318</v>
      </c>
      <c r="C137" s="23">
        <v>1E-4</v>
      </c>
      <c r="D137" s="23">
        <v>2.0000000000000001E-4</v>
      </c>
      <c r="E137" s="23">
        <v>0</v>
      </c>
      <c r="F137" s="23">
        <v>0</v>
      </c>
      <c r="G137" s="23">
        <v>0</v>
      </c>
      <c r="H137" s="23">
        <v>0</v>
      </c>
      <c r="I137" s="23">
        <v>0</v>
      </c>
      <c r="J137" s="23">
        <v>0</v>
      </c>
      <c r="K137" s="23">
        <v>0</v>
      </c>
    </row>
    <row r="138" spans="1:11" ht="13.4" customHeight="1">
      <c r="A138" t="s">
        <v>74</v>
      </c>
      <c r="B138" t="s">
        <v>318</v>
      </c>
      <c r="C138" s="23">
        <v>1.1999999999999999E-3</v>
      </c>
      <c r="D138" s="23">
        <v>8.0000000000000004E-4</v>
      </c>
      <c r="E138" s="23">
        <v>1.1000000000000001E-3</v>
      </c>
      <c r="F138" s="23">
        <v>1.6999999999999999E-3</v>
      </c>
      <c r="G138" s="23">
        <v>5.0000000000000001E-4</v>
      </c>
      <c r="H138" s="23">
        <v>2E-3</v>
      </c>
      <c r="I138" s="23">
        <v>5.0000000000000001E-4</v>
      </c>
      <c r="J138" s="23">
        <v>1.2999999999999999E-3</v>
      </c>
      <c r="K138" s="23">
        <v>0</v>
      </c>
    </row>
    <row r="139" spans="1:11" ht="13.4" customHeight="1">
      <c r="A139" t="s">
        <v>75</v>
      </c>
      <c r="B139" t="s">
        <v>318</v>
      </c>
      <c r="C139" s="23">
        <v>0</v>
      </c>
      <c r="D139" s="23">
        <v>0</v>
      </c>
      <c r="E139" s="23">
        <v>0</v>
      </c>
      <c r="F139" s="23">
        <v>0</v>
      </c>
      <c r="G139" s="23">
        <v>0</v>
      </c>
      <c r="H139" s="23">
        <v>0</v>
      </c>
      <c r="I139" s="23">
        <v>0</v>
      </c>
      <c r="J139" s="23">
        <v>0</v>
      </c>
      <c r="K139" s="23">
        <v>0</v>
      </c>
    </row>
    <row r="140" spans="1:11" ht="13.4" customHeight="1">
      <c r="A140" t="s">
        <v>76</v>
      </c>
      <c r="B140" t="s">
        <v>318</v>
      </c>
      <c r="C140" s="23">
        <v>-6.9999999999999999E-4</v>
      </c>
      <c r="D140" s="23">
        <v>-5.9999999999999995E-4</v>
      </c>
      <c r="E140" s="23">
        <v>-1.1000000000000001E-3</v>
      </c>
      <c r="F140" s="23">
        <v>-5.9999999999999995E-4</v>
      </c>
      <c r="G140" s="23">
        <v>-6.9999999999999999E-4</v>
      </c>
      <c r="H140" s="23">
        <v>-4.0000000000000002E-4</v>
      </c>
      <c r="I140" s="23">
        <v>-2.9999999999999997E-4</v>
      </c>
      <c r="J140" s="23">
        <v>-4.0000000000000002E-4</v>
      </c>
      <c r="K140" s="23">
        <v>-1E-4</v>
      </c>
    </row>
    <row r="141" spans="1:11" ht="13.4" customHeight="1">
      <c r="A141" t="s">
        <v>77</v>
      </c>
      <c r="B141" t="s">
        <v>318</v>
      </c>
      <c r="C141" s="23">
        <v>0</v>
      </c>
      <c r="D141" s="23">
        <v>0</v>
      </c>
      <c r="E141" s="23">
        <v>-1E-4</v>
      </c>
      <c r="F141" s="23">
        <v>-1E-4</v>
      </c>
      <c r="G141" s="23">
        <v>0</v>
      </c>
      <c r="H141" s="23">
        <v>-1E-4</v>
      </c>
      <c r="I141" s="23">
        <v>0</v>
      </c>
      <c r="J141" s="23">
        <v>0</v>
      </c>
      <c r="K141" s="23">
        <v>0</v>
      </c>
    </row>
    <row r="142" spans="1:11" ht="13.4" customHeight="1">
      <c r="A142" t="s">
        <v>78</v>
      </c>
      <c r="B142" t="s">
        <v>318</v>
      </c>
      <c r="C142" s="23">
        <v>2.0000000000000001E-4</v>
      </c>
      <c r="D142" s="23">
        <v>2.0000000000000001E-4</v>
      </c>
      <c r="E142" s="23">
        <v>2.0000000000000001E-4</v>
      </c>
      <c r="F142" s="23">
        <v>1E-4</v>
      </c>
      <c r="G142" s="23">
        <v>4.0000000000000002E-4</v>
      </c>
      <c r="H142" s="23">
        <v>1E-4</v>
      </c>
      <c r="I142" s="23">
        <v>1E-4</v>
      </c>
      <c r="J142" s="23">
        <v>1E-4</v>
      </c>
      <c r="K142" s="23">
        <v>0</v>
      </c>
    </row>
    <row r="143" spans="1:11" ht="13.4" customHeight="1">
      <c r="A143" t="s">
        <v>79</v>
      </c>
      <c r="B143" t="s">
        <v>318</v>
      </c>
      <c r="C143" s="23">
        <v>1E-4</v>
      </c>
      <c r="D143" s="23">
        <v>1E-4</v>
      </c>
      <c r="E143" s="23">
        <v>1E-4</v>
      </c>
      <c r="F143" s="23">
        <v>0</v>
      </c>
      <c r="G143" s="23">
        <v>1E-4</v>
      </c>
      <c r="H143" s="23">
        <v>1E-4</v>
      </c>
      <c r="I143" s="23">
        <v>1E-4</v>
      </c>
      <c r="J143" s="23">
        <v>5.9999999999999995E-4</v>
      </c>
      <c r="K143" s="23">
        <v>0</v>
      </c>
    </row>
    <row r="144" spans="1:11" ht="13.4" customHeight="1">
      <c r="A144" t="s">
        <v>80</v>
      </c>
      <c r="B144" t="s">
        <v>318</v>
      </c>
      <c r="C144" s="23">
        <v>2.0000000000000001E-4</v>
      </c>
      <c r="D144" s="23">
        <v>2.0000000000000001E-4</v>
      </c>
      <c r="E144" s="23">
        <v>1E-4</v>
      </c>
      <c r="F144" s="23">
        <v>2.9999999999999997E-4</v>
      </c>
      <c r="G144" s="23">
        <v>2.0000000000000001E-4</v>
      </c>
      <c r="H144" s="23">
        <v>2.0000000000000001E-4</v>
      </c>
      <c r="I144" s="23">
        <v>2.9999999999999997E-4</v>
      </c>
      <c r="J144" s="23">
        <v>1E-4</v>
      </c>
      <c r="K144" s="23">
        <v>0</v>
      </c>
    </row>
    <row r="145" spans="1:11" ht="13.4" customHeight="1">
      <c r="A145" t="s">
        <v>81</v>
      </c>
      <c r="B145" t="s">
        <v>318</v>
      </c>
      <c r="C145" s="23">
        <v>1E-4</v>
      </c>
      <c r="D145" s="23">
        <v>1E-4</v>
      </c>
      <c r="E145" s="23">
        <v>2.0000000000000001E-4</v>
      </c>
      <c r="F145" s="23">
        <v>2.0000000000000001E-4</v>
      </c>
      <c r="G145" s="23">
        <v>1E-4</v>
      </c>
      <c r="H145" s="23">
        <v>1E-4</v>
      </c>
      <c r="I145" s="23">
        <v>1E-4</v>
      </c>
      <c r="J145" s="23">
        <v>1E-4</v>
      </c>
      <c r="K145" s="23">
        <v>0</v>
      </c>
    </row>
    <row r="146" spans="1:11" ht="13.4" customHeight="1">
      <c r="A146" t="s">
        <v>82</v>
      </c>
      <c r="B146" t="s">
        <v>318</v>
      </c>
      <c r="C146" s="23">
        <v>0</v>
      </c>
      <c r="D146" s="23">
        <v>0</v>
      </c>
      <c r="E146" s="23">
        <v>0</v>
      </c>
      <c r="F146" s="23">
        <v>0</v>
      </c>
      <c r="G146" s="23">
        <v>0</v>
      </c>
      <c r="H146" s="23">
        <v>0</v>
      </c>
      <c r="I146" s="23">
        <v>0</v>
      </c>
      <c r="J146" s="23">
        <v>0</v>
      </c>
      <c r="K146" s="23">
        <v>0</v>
      </c>
    </row>
    <row r="147" spans="1:11" ht="13.4" customHeight="1">
      <c r="A147" t="s">
        <v>83</v>
      </c>
      <c r="B147" t="s">
        <v>318</v>
      </c>
      <c r="C147" s="23">
        <v>1E-4</v>
      </c>
      <c r="D147" s="23">
        <v>1E-4</v>
      </c>
      <c r="E147" s="23">
        <v>1E-4</v>
      </c>
      <c r="F147" s="23">
        <v>1E-4</v>
      </c>
      <c r="G147" s="23">
        <v>2.0000000000000001E-4</v>
      </c>
      <c r="H147" s="23">
        <v>1E-4</v>
      </c>
      <c r="I147" s="23">
        <v>1E-4</v>
      </c>
      <c r="J147" s="23">
        <v>0</v>
      </c>
      <c r="K147" s="23">
        <v>0</v>
      </c>
    </row>
    <row r="148" spans="1:11" ht="13.4" customHeight="1">
      <c r="A148" t="s">
        <v>84</v>
      </c>
      <c r="B148" t="s">
        <v>318</v>
      </c>
      <c r="C148" s="23">
        <v>2.5000000000000001E-3</v>
      </c>
      <c r="D148" s="23">
        <v>8.9999999999999998E-4</v>
      </c>
      <c r="E148" s="23">
        <v>8.9999999999999998E-4</v>
      </c>
      <c r="F148" s="23">
        <v>3.2000000000000002E-3</v>
      </c>
      <c r="G148" s="23">
        <v>1.6000000000000001E-3</v>
      </c>
      <c r="H148" s="23">
        <v>7.4999999999999997E-3</v>
      </c>
      <c r="I148" s="23">
        <v>6.4999999999999997E-3</v>
      </c>
      <c r="J148" s="23">
        <v>2.3999999999999998E-3</v>
      </c>
      <c r="K148" s="23">
        <v>0</v>
      </c>
    </row>
    <row r="149" spans="1:11" ht="13.4" customHeight="1">
      <c r="A149" t="s">
        <v>85</v>
      </c>
      <c r="B149" t="s">
        <v>318</v>
      </c>
      <c r="C149" s="23">
        <v>0</v>
      </c>
      <c r="D149" s="23">
        <v>0</v>
      </c>
      <c r="E149" s="23">
        <v>0</v>
      </c>
      <c r="F149" s="23">
        <v>0</v>
      </c>
      <c r="G149" s="23">
        <v>0</v>
      </c>
      <c r="H149" s="23">
        <v>0</v>
      </c>
      <c r="I149" s="23">
        <v>0</v>
      </c>
      <c r="J149" s="23">
        <v>1E-4</v>
      </c>
      <c r="K149" s="23">
        <v>0</v>
      </c>
    </row>
    <row r="150" spans="1:11" ht="13.4" customHeight="1">
      <c r="A150" t="s">
        <v>86</v>
      </c>
      <c r="B150" t="s">
        <v>318</v>
      </c>
      <c r="C150" s="23">
        <v>6.9999999999999999E-4</v>
      </c>
      <c r="D150" s="23">
        <v>5.9999999999999995E-4</v>
      </c>
      <c r="E150" s="23">
        <v>6.9999999999999999E-4</v>
      </c>
      <c r="F150" s="23">
        <v>1E-3</v>
      </c>
      <c r="G150" s="23">
        <v>8.9999999999999998E-4</v>
      </c>
      <c r="H150" s="23">
        <v>5.9999999999999995E-4</v>
      </c>
      <c r="I150" s="23">
        <v>8.9999999999999998E-4</v>
      </c>
      <c r="J150" s="23">
        <v>1E-3</v>
      </c>
      <c r="K150" s="23">
        <v>1E-4</v>
      </c>
    </row>
    <row r="151" spans="1:11" ht="13.4" customHeight="1">
      <c r="A151" t="s">
        <v>87</v>
      </c>
      <c r="B151" t="s">
        <v>318</v>
      </c>
      <c r="C151" s="23">
        <v>-1E-4</v>
      </c>
      <c r="D151" s="23">
        <v>-1E-4</v>
      </c>
      <c r="E151" s="23">
        <v>-2.0000000000000001E-4</v>
      </c>
      <c r="F151" s="23">
        <v>-2.0000000000000001E-4</v>
      </c>
      <c r="G151" s="23">
        <v>-2.9999999999999997E-4</v>
      </c>
      <c r="H151" s="23">
        <v>-1E-4</v>
      </c>
      <c r="I151" s="23">
        <v>0</v>
      </c>
      <c r="J151" s="23">
        <v>0</v>
      </c>
      <c r="K151" s="23">
        <v>0</v>
      </c>
    </row>
    <row r="152" spans="1:11" ht="13.4" customHeight="1">
      <c r="A152" t="s">
        <v>88</v>
      </c>
      <c r="B152" t="s">
        <v>318</v>
      </c>
      <c r="C152" s="23">
        <v>-1E-4</v>
      </c>
      <c r="D152" s="23">
        <v>-1E-4</v>
      </c>
      <c r="E152" s="23">
        <v>-1E-4</v>
      </c>
      <c r="F152" s="23">
        <v>-1E-4</v>
      </c>
      <c r="G152" s="23">
        <v>0</v>
      </c>
      <c r="H152" s="23">
        <v>-1E-4</v>
      </c>
      <c r="I152" s="23">
        <v>0</v>
      </c>
      <c r="J152" s="23">
        <v>0</v>
      </c>
      <c r="K152" s="23">
        <v>0</v>
      </c>
    </row>
    <row r="153" spans="1:11" ht="13.4" customHeight="1">
      <c r="A153" t="s">
        <v>89</v>
      </c>
      <c r="B153" t="s">
        <v>318</v>
      </c>
      <c r="C153" s="23">
        <v>-5.5999999999999999E-3</v>
      </c>
      <c r="D153" s="23">
        <v>-2.7000000000000001E-3</v>
      </c>
      <c r="E153" s="23">
        <v>-1.2200000000000001E-2</v>
      </c>
      <c r="F153" s="23">
        <v>-6.4000000000000003E-3</v>
      </c>
      <c r="G153" s="23">
        <v>-4.8999999999999998E-3</v>
      </c>
      <c r="H153" s="23">
        <v>-2.3E-3</v>
      </c>
      <c r="I153" s="23">
        <v>-1.1999999999999999E-3</v>
      </c>
      <c r="J153" s="23">
        <v>-3.0999999999999999E-3</v>
      </c>
      <c r="K153" s="23">
        <v>-2.0000000000000001E-4</v>
      </c>
    </row>
    <row r="154" spans="1:11" ht="13.4" customHeight="1">
      <c r="A154" t="s">
        <v>90</v>
      </c>
      <c r="B154" t="s">
        <v>318</v>
      </c>
      <c r="C154" s="23">
        <v>-2.0000000000000001E-4</v>
      </c>
      <c r="D154" s="23">
        <v>-2.0000000000000001E-4</v>
      </c>
      <c r="E154" s="23">
        <v>-1E-4</v>
      </c>
      <c r="F154" s="23">
        <v>-2.0000000000000001E-4</v>
      </c>
      <c r="G154" s="23">
        <v>-1E-3</v>
      </c>
      <c r="H154" s="23">
        <v>-4.0000000000000002E-4</v>
      </c>
      <c r="I154" s="23">
        <v>-2.9999999999999997E-4</v>
      </c>
      <c r="J154" s="23">
        <v>-5.9999999999999995E-4</v>
      </c>
      <c r="K154" s="23">
        <v>-1E-4</v>
      </c>
    </row>
    <row r="155" spans="1:11" ht="13.4" customHeight="1">
      <c r="A155" t="s">
        <v>91</v>
      </c>
      <c r="B155" t="s">
        <v>318</v>
      </c>
      <c r="C155" s="23">
        <v>-8.0000000000000004E-4</v>
      </c>
      <c r="D155" s="23">
        <v>-1E-3</v>
      </c>
      <c r="E155" s="23">
        <v>-8.9999999999999998E-4</v>
      </c>
      <c r="F155" s="23">
        <v>-6.9999999999999999E-4</v>
      </c>
      <c r="G155" s="23">
        <v>-5.0000000000000001E-4</v>
      </c>
      <c r="H155" s="23">
        <v>-6.9999999999999999E-4</v>
      </c>
      <c r="I155" s="23">
        <v>0</v>
      </c>
      <c r="J155" s="23">
        <v>0</v>
      </c>
      <c r="K155" s="23">
        <v>0</v>
      </c>
    </row>
    <row r="156" spans="1:11" ht="13.4" customHeight="1">
      <c r="A156" t="s">
        <v>92</v>
      </c>
      <c r="B156" t="s">
        <v>318</v>
      </c>
      <c r="C156" s="23">
        <v>1.1000000000000001E-3</v>
      </c>
      <c r="D156" s="23">
        <v>8.0000000000000004E-4</v>
      </c>
      <c r="E156" s="23">
        <v>8.9999999999999998E-4</v>
      </c>
      <c r="F156" s="23">
        <v>2.2000000000000001E-3</v>
      </c>
      <c r="G156" s="23">
        <v>8.0000000000000004E-4</v>
      </c>
      <c r="H156" s="23">
        <v>5.0000000000000001E-4</v>
      </c>
      <c r="I156" s="23">
        <v>1E-4</v>
      </c>
      <c r="J156" s="23">
        <v>5.7999999999999996E-3</v>
      </c>
      <c r="K156" s="23">
        <v>1.1999999999999999E-3</v>
      </c>
    </row>
    <row r="157" spans="1:11" ht="13.4" customHeight="1">
      <c r="A157" t="s">
        <v>93</v>
      </c>
      <c r="B157" t="s">
        <v>318</v>
      </c>
      <c r="C157" s="23">
        <v>1.6999999999999999E-3</v>
      </c>
      <c r="D157" s="23">
        <v>2.7000000000000001E-3</v>
      </c>
      <c r="E157" s="23">
        <v>1.5E-3</v>
      </c>
      <c r="F157" s="23">
        <v>1E-3</v>
      </c>
      <c r="G157" s="23">
        <v>1.8E-3</v>
      </c>
      <c r="H157" s="23">
        <v>5.9999999999999995E-4</v>
      </c>
      <c r="I157" s="23">
        <v>2.9999999999999997E-4</v>
      </c>
      <c r="J157" s="23">
        <v>5.9999999999999995E-4</v>
      </c>
      <c r="K157" s="23">
        <v>1.6999999999999999E-3</v>
      </c>
    </row>
    <row r="158" spans="1:11" ht="13.4" customHeight="1">
      <c r="A158" t="s">
        <v>94</v>
      </c>
      <c r="B158" t="s">
        <v>318</v>
      </c>
      <c r="C158" s="23">
        <v>2.0000000000000001E-4</v>
      </c>
      <c r="D158" s="23">
        <v>2.9999999999999997E-4</v>
      </c>
      <c r="E158" s="23">
        <v>2.9999999999999997E-4</v>
      </c>
      <c r="F158" s="23">
        <v>2.0000000000000001E-4</v>
      </c>
      <c r="G158" s="23">
        <v>2.0000000000000001E-4</v>
      </c>
      <c r="H158" s="23">
        <v>1E-4</v>
      </c>
      <c r="I158" s="23">
        <v>1E-4</v>
      </c>
      <c r="J158" s="23">
        <v>5.0000000000000001E-4</v>
      </c>
      <c r="K158" s="23">
        <v>0</v>
      </c>
    </row>
    <row r="159" spans="1:11" ht="13.4" customHeight="1">
      <c r="A159" t="s">
        <v>95</v>
      </c>
      <c r="B159" t="s">
        <v>318</v>
      </c>
      <c r="C159" s="23">
        <v>1E-4</v>
      </c>
      <c r="D159" s="23">
        <v>1E-4</v>
      </c>
      <c r="E159" s="23">
        <v>1E-4</v>
      </c>
      <c r="F159" s="23">
        <v>0</v>
      </c>
      <c r="G159" s="23">
        <v>2.9999999999999997E-4</v>
      </c>
      <c r="H159" s="23">
        <v>0</v>
      </c>
      <c r="I159" s="23">
        <v>0</v>
      </c>
      <c r="J159" s="23">
        <v>0</v>
      </c>
      <c r="K159" s="23">
        <v>0</v>
      </c>
    </row>
    <row r="160" spans="1:11" ht="13.4" customHeight="1">
      <c r="A160" t="s">
        <v>96</v>
      </c>
      <c r="B160" t="s">
        <v>318</v>
      </c>
      <c r="C160" s="23">
        <v>0</v>
      </c>
      <c r="D160" s="23">
        <v>0</v>
      </c>
      <c r="E160" s="23">
        <v>0</v>
      </c>
      <c r="F160" s="23">
        <v>0</v>
      </c>
      <c r="G160" s="23">
        <v>0</v>
      </c>
      <c r="H160" s="23">
        <v>0</v>
      </c>
      <c r="I160" s="23">
        <v>0</v>
      </c>
      <c r="J160" s="23">
        <v>0</v>
      </c>
      <c r="K160" s="23">
        <v>0</v>
      </c>
    </row>
    <row r="161" spans="1:11" ht="13.4" customHeight="1">
      <c r="A161" t="s">
        <v>97</v>
      </c>
      <c r="B161" t="s">
        <v>318</v>
      </c>
      <c r="C161" s="23">
        <v>-1E-4</v>
      </c>
      <c r="D161" s="23">
        <v>-1E-4</v>
      </c>
      <c r="E161" s="23">
        <v>-1E-4</v>
      </c>
      <c r="F161" s="23">
        <v>-1E-4</v>
      </c>
      <c r="G161" s="23">
        <v>-1E-4</v>
      </c>
      <c r="H161" s="23">
        <v>-1E-4</v>
      </c>
      <c r="I161" s="23">
        <v>-1E-4</v>
      </c>
      <c r="J161" s="23">
        <v>-1E-4</v>
      </c>
      <c r="K161" s="23">
        <v>0</v>
      </c>
    </row>
    <row r="162" spans="1:11" ht="13.4" customHeight="1">
      <c r="A162" t="s">
        <v>98</v>
      </c>
      <c r="B162" t="s">
        <v>318</v>
      </c>
      <c r="C162" s="23">
        <v>4.0000000000000002E-4</v>
      </c>
      <c r="D162" s="23">
        <v>2.9999999999999997E-4</v>
      </c>
      <c r="E162" s="23">
        <v>5.9999999999999995E-4</v>
      </c>
      <c r="F162" s="23">
        <v>2.9999999999999997E-4</v>
      </c>
      <c r="G162" s="23">
        <v>2.9999999999999997E-4</v>
      </c>
      <c r="H162" s="23">
        <v>5.0000000000000001E-4</v>
      </c>
      <c r="I162" s="23">
        <v>2.0000000000000001E-4</v>
      </c>
      <c r="J162" s="23">
        <v>0</v>
      </c>
      <c r="K162" s="23">
        <v>8.0000000000000004E-4</v>
      </c>
    </row>
    <row r="163" spans="1:11" ht="13.4" customHeight="1">
      <c r="A163" t="s">
        <v>99</v>
      </c>
      <c r="B163" t="s">
        <v>317</v>
      </c>
      <c r="C163" s="23">
        <v>5.9999999999999995E-4</v>
      </c>
      <c r="D163" s="23">
        <v>4.0000000000000002E-4</v>
      </c>
      <c r="E163" s="23">
        <v>5.0000000000000001E-4</v>
      </c>
      <c r="F163" s="23">
        <v>8.9999999999999998E-4</v>
      </c>
      <c r="G163" s="23">
        <v>5.9999999999999995E-4</v>
      </c>
      <c r="H163" s="23">
        <v>5.0000000000000001E-4</v>
      </c>
      <c r="I163" s="23">
        <v>1.6000000000000001E-3</v>
      </c>
      <c r="J163" s="23">
        <v>8.0000000000000004E-4</v>
      </c>
      <c r="K163" s="23">
        <v>2.0000000000000001E-4</v>
      </c>
    </row>
    <row r="164" spans="1:11" ht="13.4" customHeight="1">
      <c r="A164" t="s">
        <v>100</v>
      </c>
      <c r="B164" t="s">
        <v>317</v>
      </c>
      <c r="C164" s="23">
        <v>3.7000000000000002E-3</v>
      </c>
      <c r="D164" s="23">
        <v>3.0999999999999999E-3</v>
      </c>
      <c r="E164" s="23">
        <v>4.4000000000000003E-3</v>
      </c>
      <c r="F164" s="23">
        <v>4.5999999999999999E-3</v>
      </c>
      <c r="G164" s="23">
        <v>6.1000000000000004E-3</v>
      </c>
      <c r="H164" s="23">
        <v>2.0999999999999999E-3</v>
      </c>
      <c r="I164" s="23">
        <v>3.7000000000000002E-3</v>
      </c>
      <c r="J164" s="23">
        <v>3.5999999999999999E-3</v>
      </c>
      <c r="K164" s="23">
        <v>3.2000000000000002E-3</v>
      </c>
    </row>
    <row r="165" spans="1:11" ht="13.4" customHeight="1">
      <c r="A165" t="s">
        <v>101</v>
      </c>
      <c r="B165" t="s">
        <v>317</v>
      </c>
      <c r="C165" s="23">
        <v>4.0000000000000002E-4</v>
      </c>
      <c r="D165" s="23">
        <v>2.0000000000000001E-4</v>
      </c>
      <c r="E165" s="23">
        <v>5.9999999999999995E-4</v>
      </c>
      <c r="F165" s="23">
        <v>4.0000000000000002E-4</v>
      </c>
      <c r="G165" s="23">
        <v>5.9999999999999995E-4</v>
      </c>
      <c r="H165" s="23">
        <v>5.9999999999999995E-4</v>
      </c>
      <c r="I165" s="23">
        <v>4.0000000000000002E-4</v>
      </c>
      <c r="J165" s="23">
        <v>4.0000000000000002E-4</v>
      </c>
      <c r="K165" s="23">
        <v>2.9999999999999997E-4</v>
      </c>
    </row>
    <row r="166" spans="1:11" ht="13.4" customHeight="1">
      <c r="A166" t="s">
        <v>102</v>
      </c>
      <c r="B166" t="s">
        <v>317</v>
      </c>
      <c r="C166" s="23">
        <v>1.1999999999999999E-3</v>
      </c>
      <c r="D166" s="23">
        <v>1E-3</v>
      </c>
      <c r="E166" s="23">
        <v>1.2999999999999999E-3</v>
      </c>
      <c r="F166" s="23">
        <v>1.1999999999999999E-3</v>
      </c>
      <c r="G166" s="23">
        <v>1.8E-3</v>
      </c>
      <c r="H166" s="23">
        <v>1E-3</v>
      </c>
      <c r="I166" s="23">
        <v>1.1999999999999999E-3</v>
      </c>
      <c r="J166" s="23">
        <v>2.9999999999999997E-4</v>
      </c>
      <c r="K166" s="23">
        <v>1.5E-3</v>
      </c>
    </row>
    <row r="167" spans="1:11" ht="13.4" customHeight="1">
      <c r="A167" t="s">
        <v>103</v>
      </c>
      <c r="B167" t="s">
        <v>317</v>
      </c>
      <c r="C167" s="23">
        <v>2.9999999999999997E-4</v>
      </c>
      <c r="D167" s="23">
        <v>2.9999999999999997E-4</v>
      </c>
      <c r="E167" s="23">
        <v>2.9999999999999997E-4</v>
      </c>
      <c r="F167" s="23">
        <v>4.0000000000000002E-4</v>
      </c>
      <c r="G167" s="23">
        <v>5.0000000000000001E-4</v>
      </c>
      <c r="H167" s="23">
        <v>2.0000000000000001E-4</v>
      </c>
      <c r="I167" s="23">
        <v>2.0000000000000001E-4</v>
      </c>
      <c r="J167" s="23">
        <v>2.0000000000000001E-4</v>
      </c>
      <c r="K167" s="23">
        <v>2.0000000000000001E-4</v>
      </c>
    </row>
    <row r="168" spans="1:11" ht="13.4" customHeight="1">
      <c r="A168" t="s">
        <v>104</v>
      </c>
      <c r="B168" t="s">
        <v>316</v>
      </c>
      <c r="C168" s="23">
        <v>1.1999999999999999E-3</v>
      </c>
      <c r="D168" s="23">
        <v>1.2999999999999999E-3</v>
      </c>
      <c r="E168" s="23">
        <v>1.4E-3</v>
      </c>
      <c r="F168" s="23">
        <v>1E-3</v>
      </c>
      <c r="G168" s="23">
        <v>1E-3</v>
      </c>
      <c r="H168" s="23">
        <v>6.9999999999999999E-4</v>
      </c>
      <c r="I168" s="23">
        <v>1.1999999999999999E-3</v>
      </c>
      <c r="J168" s="23">
        <v>5.9999999999999995E-4</v>
      </c>
      <c r="K168" s="23">
        <v>1.4E-3</v>
      </c>
    </row>
    <row r="169" spans="1:11" ht="13.4" customHeight="1">
      <c r="A169" t="s">
        <v>105</v>
      </c>
      <c r="B169" t="s">
        <v>316</v>
      </c>
      <c r="C169" s="23">
        <v>-2.0000000000000001E-4</v>
      </c>
      <c r="D169" s="23">
        <v>-2.0000000000000001E-4</v>
      </c>
      <c r="E169" s="23">
        <v>-2.0000000000000001E-4</v>
      </c>
      <c r="F169" s="23">
        <v>-2.0000000000000001E-4</v>
      </c>
      <c r="G169" s="23">
        <v>-2.0000000000000001E-4</v>
      </c>
      <c r="H169" s="23">
        <v>-1E-4</v>
      </c>
      <c r="I169" s="23">
        <v>-1E-4</v>
      </c>
      <c r="J169" s="23">
        <v>-1E-4</v>
      </c>
      <c r="K169" s="23">
        <v>-2.9999999999999997E-4</v>
      </c>
    </row>
    <row r="170" spans="1:11" ht="13.4" customHeight="1">
      <c r="A170" t="s">
        <v>106</v>
      </c>
      <c r="B170" t="s">
        <v>316</v>
      </c>
      <c r="C170" s="23">
        <v>1.4E-3</v>
      </c>
      <c r="D170" s="23">
        <v>1.4E-3</v>
      </c>
      <c r="E170" s="23">
        <v>1.4E-3</v>
      </c>
      <c r="F170" s="23">
        <v>1.4E-3</v>
      </c>
      <c r="G170" s="23">
        <v>1.2999999999999999E-3</v>
      </c>
      <c r="H170" s="23">
        <v>1.5E-3</v>
      </c>
      <c r="I170" s="23">
        <v>1E-3</v>
      </c>
      <c r="J170" s="23">
        <v>1.4E-3</v>
      </c>
      <c r="K170" s="23">
        <v>5.0000000000000001E-4</v>
      </c>
    </row>
    <row r="171" spans="1:11" ht="13.4" customHeight="1">
      <c r="A171" t="s">
        <v>107</v>
      </c>
      <c r="B171" t="s">
        <v>316</v>
      </c>
      <c r="C171" s="23">
        <v>8.6E-3</v>
      </c>
      <c r="D171" s="23">
        <v>8.6E-3</v>
      </c>
      <c r="E171" s="23">
        <v>9.2999999999999992E-3</v>
      </c>
      <c r="F171" s="23">
        <v>9.1999999999999998E-3</v>
      </c>
      <c r="G171" s="23">
        <v>9.4999999999999998E-3</v>
      </c>
      <c r="H171" s="23">
        <v>6.4999999999999997E-3</v>
      </c>
      <c r="I171" s="23">
        <v>9.1999999999999998E-3</v>
      </c>
      <c r="J171" s="23">
        <v>9.4000000000000004E-3</v>
      </c>
      <c r="K171" s="23">
        <v>0.01</v>
      </c>
    </row>
    <row r="172" spans="1:11" ht="13.4" customHeight="1">
      <c r="A172" t="s">
        <v>108</v>
      </c>
      <c r="B172" t="s">
        <v>315</v>
      </c>
      <c r="C172" s="23">
        <v>1.54E-2</v>
      </c>
      <c r="D172" s="23">
        <v>1.54E-2</v>
      </c>
      <c r="E172" s="23">
        <v>1.7399999999999999E-2</v>
      </c>
      <c r="F172" s="23">
        <v>1.52E-2</v>
      </c>
      <c r="G172" s="23">
        <v>1.77E-2</v>
      </c>
      <c r="H172" s="23">
        <v>1.21E-2</v>
      </c>
      <c r="I172" s="23">
        <v>1.77E-2</v>
      </c>
      <c r="J172" s="23">
        <v>1.3599999999999999E-2</v>
      </c>
      <c r="K172" s="23">
        <v>1.11E-2</v>
      </c>
    </row>
    <row r="173" spans="1:11" ht="13.4" customHeight="1">
      <c r="A173" t="s">
        <v>109</v>
      </c>
      <c r="B173" t="s">
        <v>314</v>
      </c>
      <c r="C173" s="23">
        <v>7.3000000000000001E-3</v>
      </c>
      <c r="D173" s="23">
        <v>7.7000000000000002E-3</v>
      </c>
      <c r="E173" s="23">
        <v>8.2000000000000007E-3</v>
      </c>
      <c r="F173" s="23">
        <v>7.1999999999999998E-3</v>
      </c>
      <c r="G173" s="23">
        <v>8.3999999999999995E-3</v>
      </c>
      <c r="H173" s="23">
        <v>5.0000000000000001E-3</v>
      </c>
      <c r="I173" s="23">
        <v>8.0000000000000002E-3</v>
      </c>
      <c r="J173" s="23">
        <v>5.7999999999999996E-3</v>
      </c>
      <c r="K173" s="23">
        <v>6.3E-3</v>
      </c>
    </row>
    <row r="174" spans="1:11" ht="13.4" customHeight="1">
      <c r="A174" t="s">
        <v>110</v>
      </c>
      <c r="B174" t="s">
        <v>313</v>
      </c>
      <c r="C174" s="23">
        <v>3.3999999999999998E-3</v>
      </c>
      <c r="D174" s="23">
        <v>3.5999999999999999E-3</v>
      </c>
      <c r="E174" s="23">
        <v>2.7000000000000001E-3</v>
      </c>
      <c r="F174" s="23">
        <v>4.4000000000000003E-3</v>
      </c>
      <c r="G174" s="23">
        <v>4.0000000000000001E-3</v>
      </c>
      <c r="H174" s="23">
        <v>2.3999999999999998E-3</v>
      </c>
      <c r="I174" s="23">
        <v>5.1999999999999998E-3</v>
      </c>
      <c r="J174" s="23">
        <v>8.0000000000000002E-3</v>
      </c>
      <c r="K174" s="23">
        <v>2.0999999999999999E-3</v>
      </c>
    </row>
    <row r="175" spans="1:11" ht="13.4" customHeight="1">
      <c r="A175" t="s">
        <v>111</v>
      </c>
      <c r="B175" t="s">
        <v>313</v>
      </c>
      <c r="C175" s="23">
        <v>2.3E-3</v>
      </c>
      <c r="D175" s="23">
        <v>2.5000000000000001E-3</v>
      </c>
      <c r="E175" s="23">
        <v>2.0999999999999999E-3</v>
      </c>
      <c r="F175" s="23">
        <v>2.5000000000000001E-3</v>
      </c>
      <c r="G175" s="23">
        <v>2.7000000000000001E-3</v>
      </c>
      <c r="H175" s="23">
        <v>1.6000000000000001E-3</v>
      </c>
      <c r="I175" s="23">
        <v>2.3E-3</v>
      </c>
      <c r="J175" s="23">
        <v>2.2000000000000001E-3</v>
      </c>
      <c r="K175" s="23">
        <v>2E-3</v>
      </c>
    </row>
    <row r="176" spans="1:11" ht="13.4" customHeight="1">
      <c r="A176" t="s">
        <v>112</v>
      </c>
      <c r="B176" t="s">
        <v>312</v>
      </c>
      <c r="C176" s="23">
        <v>5.7000000000000002E-3</v>
      </c>
      <c r="D176" s="23">
        <v>5.5999999999999999E-3</v>
      </c>
      <c r="E176" s="23">
        <v>5.8999999999999999E-3</v>
      </c>
      <c r="F176" s="23">
        <v>6.3E-3</v>
      </c>
      <c r="G176" s="23">
        <v>6.7999999999999996E-3</v>
      </c>
      <c r="H176" s="23">
        <v>4.8999999999999998E-3</v>
      </c>
      <c r="I176" s="23">
        <v>6.8999999999999999E-3</v>
      </c>
      <c r="J176" s="23">
        <v>4.3E-3</v>
      </c>
      <c r="K176" s="23">
        <v>3.2000000000000002E-3</v>
      </c>
    </row>
    <row r="177" spans="1:11" ht="13.4" customHeight="1">
      <c r="A177" t="s">
        <v>113</v>
      </c>
      <c r="B177" t="s">
        <v>312</v>
      </c>
      <c r="C177" s="23">
        <v>3.3E-3</v>
      </c>
      <c r="D177" s="23">
        <v>3.3E-3</v>
      </c>
      <c r="E177" s="23">
        <v>2.5000000000000001E-3</v>
      </c>
      <c r="F177" s="23">
        <v>3.5000000000000001E-3</v>
      </c>
      <c r="G177" s="23">
        <v>1E-3</v>
      </c>
      <c r="H177" s="23">
        <v>5.7000000000000002E-3</v>
      </c>
      <c r="I177" s="23">
        <v>6.9999999999999999E-4</v>
      </c>
      <c r="J177" s="23">
        <v>8.0000000000000004E-4</v>
      </c>
      <c r="K177" s="23">
        <v>5.9999999999999995E-4</v>
      </c>
    </row>
    <row r="178" spans="1:11" ht="13.4" customHeight="1">
      <c r="A178" t="s">
        <v>114</v>
      </c>
      <c r="B178" t="s">
        <v>312</v>
      </c>
      <c r="C178" s="23">
        <v>1.6999999999999999E-3</v>
      </c>
      <c r="D178" s="23">
        <v>1.5E-3</v>
      </c>
      <c r="E178" s="23">
        <v>1.1999999999999999E-3</v>
      </c>
      <c r="F178" s="23">
        <v>2E-3</v>
      </c>
      <c r="G178" s="23">
        <v>2.3999999999999998E-3</v>
      </c>
      <c r="H178" s="23">
        <v>1.8E-3</v>
      </c>
      <c r="I178" s="23">
        <v>5.5999999999999999E-3</v>
      </c>
      <c r="J178" s="23">
        <v>3.5000000000000001E-3</v>
      </c>
      <c r="K178" s="23">
        <v>2.0000000000000001E-4</v>
      </c>
    </row>
    <row r="179" spans="1:11" ht="13.4" customHeight="1">
      <c r="A179" t="s">
        <v>115</v>
      </c>
      <c r="B179" t="s">
        <v>312</v>
      </c>
      <c r="C179" s="23">
        <v>8.0000000000000004E-4</v>
      </c>
      <c r="D179" s="23">
        <v>1E-3</v>
      </c>
      <c r="E179" s="23">
        <v>5.9999999999999995E-4</v>
      </c>
      <c r="F179" s="23">
        <v>8.9999999999999998E-4</v>
      </c>
      <c r="G179" s="23">
        <v>5.9999999999999995E-4</v>
      </c>
      <c r="H179" s="23">
        <v>5.9999999999999995E-4</v>
      </c>
      <c r="I179" s="23">
        <v>2.9999999999999997E-4</v>
      </c>
      <c r="J179" s="23">
        <v>1.2999999999999999E-3</v>
      </c>
      <c r="K179" s="23">
        <v>2.0000000000000001E-4</v>
      </c>
    </row>
    <row r="180" spans="1:11" ht="13.4" customHeight="1">
      <c r="A180" t="s">
        <v>116</v>
      </c>
      <c r="B180" t="s">
        <v>312</v>
      </c>
      <c r="C180" s="23">
        <v>1E-3</v>
      </c>
      <c r="D180" s="23">
        <v>1.1000000000000001E-3</v>
      </c>
      <c r="E180" s="23">
        <v>1.2999999999999999E-3</v>
      </c>
      <c r="F180" s="23">
        <v>8.9999999999999998E-4</v>
      </c>
      <c r="G180" s="23">
        <v>8.0000000000000004E-4</v>
      </c>
      <c r="H180" s="23">
        <v>5.9999999999999995E-4</v>
      </c>
      <c r="I180" s="23">
        <v>1E-3</v>
      </c>
      <c r="J180" s="23">
        <v>4.0000000000000002E-4</v>
      </c>
      <c r="K180" s="23">
        <v>5.9999999999999995E-4</v>
      </c>
    </row>
    <row r="181" spans="1:11" ht="13.4" customHeight="1">
      <c r="A181" t="s">
        <v>117</v>
      </c>
      <c r="B181" t="s">
        <v>312</v>
      </c>
      <c r="C181" s="23">
        <v>1.1999999999999999E-3</v>
      </c>
      <c r="D181" s="23">
        <v>1.4E-3</v>
      </c>
      <c r="E181" s="23">
        <v>1.2999999999999999E-3</v>
      </c>
      <c r="F181" s="23">
        <v>1.4E-3</v>
      </c>
      <c r="G181" s="23">
        <v>8.9999999999999998E-4</v>
      </c>
      <c r="H181" s="23">
        <v>8.9999999999999998E-4</v>
      </c>
      <c r="I181" s="23">
        <v>6.9999999999999999E-4</v>
      </c>
      <c r="J181" s="23">
        <v>1E-3</v>
      </c>
      <c r="K181" s="23">
        <v>5.0000000000000001E-4</v>
      </c>
    </row>
    <row r="182" spans="1:11" ht="13.4" customHeight="1">
      <c r="A182" t="s">
        <v>118</v>
      </c>
      <c r="B182" t="s">
        <v>311</v>
      </c>
      <c r="C182" s="23">
        <v>5.0000000000000001E-4</v>
      </c>
      <c r="D182" s="23">
        <v>8.0000000000000004E-4</v>
      </c>
      <c r="E182" s="23">
        <v>5.9999999999999995E-4</v>
      </c>
      <c r="F182" s="23">
        <v>2.0000000000000001E-4</v>
      </c>
      <c r="G182" s="23">
        <v>2.9999999999999997E-4</v>
      </c>
      <c r="H182" s="23">
        <v>2.0000000000000001E-4</v>
      </c>
      <c r="I182" s="23">
        <v>6.9999999999999999E-4</v>
      </c>
      <c r="J182" s="23">
        <v>1E-4</v>
      </c>
      <c r="K182" s="23">
        <v>8.9999999999999998E-4</v>
      </c>
    </row>
    <row r="183" spans="1:11" ht="13.4" customHeight="1">
      <c r="A183" t="s">
        <v>119</v>
      </c>
      <c r="B183" t="s">
        <v>311</v>
      </c>
      <c r="C183" s="23">
        <v>2.0000000000000001E-4</v>
      </c>
      <c r="D183" s="23">
        <v>2.9999999999999997E-4</v>
      </c>
      <c r="E183" s="23">
        <v>2.0000000000000001E-4</v>
      </c>
      <c r="F183" s="23">
        <v>2.0000000000000001E-4</v>
      </c>
      <c r="G183" s="23">
        <v>2.0000000000000001E-4</v>
      </c>
      <c r="H183" s="23">
        <v>1E-4</v>
      </c>
      <c r="I183" s="23">
        <v>1E-4</v>
      </c>
      <c r="J183" s="23">
        <v>1E-4</v>
      </c>
      <c r="K183" s="23">
        <v>1E-4</v>
      </c>
    </row>
    <row r="184" spans="1:11" ht="13.4" customHeight="1">
      <c r="A184" t="s">
        <v>120</v>
      </c>
      <c r="B184" t="s">
        <v>311</v>
      </c>
      <c r="C184" s="23">
        <v>2.9999999999999997E-4</v>
      </c>
      <c r="D184" s="23">
        <v>5.0000000000000001E-4</v>
      </c>
      <c r="E184" s="23">
        <v>2.0000000000000001E-4</v>
      </c>
      <c r="F184" s="23">
        <v>2.0000000000000001E-4</v>
      </c>
      <c r="G184" s="23">
        <v>2.0000000000000001E-4</v>
      </c>
      <c r="H184" s="23">
        <v>2.0000000000000001E-4</v>
      </c>
      <c r="I184" s="23">
        <v>4.0000000000000002E-4</v>
      </c>
      <c r="J184" s="23">
        <v>1E-4</v>
      </c>
      <c r="K184" s="23">
        <v>2.9999999999999997E-4</v>
      </c>
    </row>
    <row r="185" spans="1:11" ht="13.4" customHeight="1">
      <c r="A185" t="s">
        <v>121</v>
      </c>
      <c r="B185" t="s">
        <v>311</v>
      </c>
      <c r="C185" s="23">
        <v>4.0000000000000002E-4</v>
      </c>
      <c r="D185" s="23">
        <v>5.9999999999999995E-4</v>
      </c>
      <c r="E185" s="23">
        <v>4.0000000000000002E-4</v>
      </c>
      <c r="F185" s="23">
        <v>2.0000000000000001E-4</v>
      </c>
      <c r="G185" s="23">
        <v>2.9999999999999997E-4</v>
      </c>
      <c r="H185" s="23">
        <v>1E-4</v>
      </c>
      <c r="I185" s="23">
        <v>4.0000000000000002E-4</v>
      </c>
      <c r="J185" s="23">
        <v>0</v>
      </c>
      <c r="K185" s="23">
        <v>5.0000000000000001E-4</v>
      </c>
    </row>
    <row r="186" spans="1:11" ht="13.4" customHeight="1">
      <c r="A186" t="s">
        <v>122</v>
      </c>
      <c r="B186" t="s">
        <v>311</v>
      </c>
      <c r="C186" s="23">
        <v>1.6000000000000001E-3</v>
      </c>
      <c r="D186" s="23">
        <v>1.9E-3</v>
      </c>
      <c r="E186" s="23">
        <v>2.5000000000000001E-3</v>
      </c>
      <c r="F186" s="23">
        <v>8.9999999999999998E-4</v>
      </c>
      <c r="G186" s="23">
        <v>1.5E-3</v>
      </c>
      <c r="H186" s="23">
        <v>5.9999999999999995E-4</v>
      </c>
      <c r="I186" s="23">
        <v>2.3E-3</v>
      </c>
      <c r="J186" s="23">
        <v>2.9999999999999997E-4</v>
      </c>
      <c r="K186" s="23">
        <v>2.0999999999999999E-3</v>
      </c>
    </row>
    <row r="187" spans="1:11" ht="13.4" customHeight="1">
      <c r="A187" t="s">
        <v>123</v>
      </c>
      <c r="B187" t="s">
        <v>311</v>
      </c>
      <c r="C187" s="23">
        <v>-1E-4</v>
      </c>
      <c r="D187" s="23">
        <v>-1E-4</v>
      </c>
      <c r="E187" s="23">
        <v>-1E-4</v>
      </c>
      <c r="F187" s="23">
        <v>-1E-4</v>
      </c>
      <c r="G187" s="23">
        <v>-1E-4</v>
      </c>
      <c r="H187" s="23">
        <v>-1E-4</v>
      </c>
      <c r="I187" s="23">
        <v>-5.0000000000000001E-4</v>
      </c>
      <c r="J187" s="23">
        <v>-1E-4</v>
      </c>
      <c r="K187" s="23">
        <v>-8.9999999999999998E-4</v>
      </c>
    </row>
    <row r="188" spans="1:11" ht="13.4" customHeight="1">
      <c r="A188" t="s">
        <v>124</v>
      </c>
      <c r="B188" t="s">
        <v>310</v>
      </c>
      <c r="C188" s="23">
        <v>1.7000000000000001E-2</v>
      </c>
      <c r="D188" s="23">
        <v>2.2599999999999999E-2</v>
      </c>
      <c r="E188" s="23">
        <v>2.1899999999999999E-2</v>
      </c>
      <c r="F188" s="23">
        <v>1.0699999999999999E-2</v>
      </c>
      <c r="G188" s="23">
        <v>1.67E-2</v>
      </c>
      <c r="H188" s="23">
        <v>8.2000000000000007E-3</v>
      </c>
      <c r="I188" s="23">
        <v>1.1599999999999999E-2</v>
      </c>
      <c r="J188" s="23">
        <v>5.4999999999999997E-3</v>
      </c>
      <c r="K188" s="23">
        <v>5.1999999999999998E-3</v>
      </c>
    </row>
    <row r="189" spans="1:11" ht="13.4" customHeight="1">
      <c r="A189" t="s">
        <v>125</v>
      </c>
      <c r="B189" t="s">
        <v>310</v>
      </c>
      <c r="C189" s="23">
        <v>5.9999999999999995E-4</v>
      </c>
      <c r="D189" s="23">
        <v>8.0000000000000004E-4</v>
      </c>
      <c r="E189" s="23">
        <v>6.9999999999999999E-4</v>
      </c>
      <c r="F189" s="23">
        <v>5.9999999999999995E-4</v>
      </c>
      <c r="G189" s="23">
        <v>5.9999999999999995E-4</v>
      </c>
      <c r="H189" s="23">
        <v>2.9999999999999997E-4</v>
      </c>
      <c r="I189" s="23">
        <v>5.0000000000000001E-4</v>
      </c>
      <c r="J189" s="23">
        <v>2.9999999999999997E-4</v>
      </c>
      <c r="K189" s="23">
        <v>2.9999999999999997E-4</v>
      </c>
    </row>
    <row r="190" spans="1:11" ht="13.4" customHeight="1">
      <c r="A190" t="s">
        <v>126</v>
      </c>
      <c r="B190" t="s">
        <v>310</v>
      </c>
      <c r="C190" s="23">
        <v>3.3999999999999998E-3</v>
      </c>
      <c r="D190" s="23">
        <v>4.7999999999999996E-3</v>
      </c>
      <c r="E190" s="23">
        <v>3.5000000000000001E-3</v>
      </c>
      <c r="F190" s="23">
        <v>2.8E-3</v>
      </c>
      <c r="G190" s="23">
        <v>2.2000000000000001E-3</v>
      </c>
      <c r="H190" s="23">
        <v>1.8E-3</v>
      </c>
      <c r="I190" s="23">
        <v>2E-3</v>
      </c>
      <c r="J190" s="23">
        <v>1E-3</v>
      </c>
      <c r="K190" s="23">
        <v>2.5000000000000001E-3</v>
      </c>
    </row>
    <row r="191" spans="1:11" ht="13.4" customHeight="1">
      <c r="A191" t="s">
        <v>127</v>
      </c>
      <c r="B191" t="s">
        <v>309</v>
      </c>
      <c r="C191" s="23">
        <v>1.6999999999999999E-3</v>
      </c>
      <c r="D191" s="23">
        <v>2.0999999999999999E-3</v>
      </c>
      <c r="E191" s="23">
        <v>1.5E-3</v>
      </c>
      <c r="F191" s="23">
        <v>2.2000000000000001E-3</v>
      </c>
      <c r="G191" s="23">
        <v>1.1000000000000001E-3</v>
      </c>
      <c r="H191" s="23">
        <v>1.4E-3</v>
      </c>
      <c r="I191" s="23">
        <v>8.0000000000000004E-4</v>
      </c>
      <c r="J191" s="23">
        <v>1E-3</v>
      </c>
      <c r="K191" s="23">
        <v>5.0000000000000001E-4</v>
      </c>
    </row>
    <row r="192" spans="1:11" ht="13.4" customHeight="1">
      <c r="A192" t="s">
        <v>128</v>
      </c>
      <c r="B192" t="s">
        <v>309</v>
      </c>
      <c r="C192" s="23">
        <v>2.12E-2</v>
      </c>
      <c r="D192" s="23">
        <v>2.2599999999999999E-2</v>
      </c>
      <c r="E192" s="23">
        <v>2.3099999999999999E-2</v>
      </c>
      <c r="F192" s="23">
        <v>2.1000000000000001E-2</v>
      </c>
      <c r="G192" s="23">
        <v>2.4799999999999999E-2</v>
      </c>
      <c r="H192" s="23">
        <v>1.43E-2</v>
      </c>
      <c r="I192" s="23">
        <v>2.3699999999999999E-2</v>
      </c>
      <c r="J192" s="23">
        <v>1.7999999999999999E-2</v>
      </c>
      <c r="K192" s="23">
        <v>1.8800000000000001E-2</v>
      </c>
    </row>
    <row r="193" spans="1:11" ht="13.4" customHeight="1">
      <c r="A193" t="s">
        <v>129</v>
      </c>
      <c r="B193" t="s">
        <v>309</v>
      </c>
      <c r="C193" s="23">
        <v>5.7000000000000002E-3</v>
      </c>
      <c r="D193" s="23">
        <v>8.8999999999999999E-3</v>
      </c>
      <c r="E193" s="23">
        <v>5.8999999999999999E-3</v>
      </c>
      <c r="F193" s="23">
        <v>4.7000000000000002E-3</v>
      </c>
      <c r="G193" s="23">
        <v>2.3999999999999998E-3</v>
      </c>
      <c r="H193" s="23">
        <v>2.0999999999999999E-3</v>
      </c>
      <c r="I193" s="23">
        <v>1.5E-3</v>
      </c>
      <c r="J193" s="23">
        <v>1.1999999999999999E-3</v>
      </c>
      <c r="K193" s="23">
        <v>2.7000000000000001E-3</v>
      </c>
    </row>
    <row r="194" spans="1:11" ht="13.4" customHeight="1">
      <c r="A194" t="s">
        <v>130</v>
      </c>
      <c r="B194" t="s">
        <v>308</v>
      </c>
      <c r="C194" s="23">
        <v>1.0999999999999999E-2</v>
      </c>
      <c r="D194" s="23">
        <v>1.24E-2</v>
      </c>
      <c r="E194" s="23">
        <v>1.23E-2</v>
      </c>
      <c r="F194" s="23">
        <v>9.7000000000000003E-3</v>
      </c>
      <c r="G194" s="23">
        <v>8.6E-3</v>
      </c>
      <c r="H194" s="23">
        <v>8.8000000000000005E-3</v>
      </c>
      <c r="I194" s="23">
        <v>5.7000000000000002E-3</v>
      </c>
      <c r="J194" s="23">
        <v>8.2000000000000007E-3</v>
      </c>
      <c r="K194" s="23">
        <v>1.29E-2</v>
      </c>
    </row>
    <row r="195" spans="1:11" ht="13.4" customHeight="1">
      <c r="A195" t="s">
        <v>131</v>
      </c>
      <c r="B195" t="s">
        <v>308</v>
      </c>
      <c r="C195" s="23">
        <v>2.0999999999999999E-3</v>
      </c>
      <c r="D195" s="23">
        <v>3.0000000000000001E-3</v>
      </c>
      <c r="E195" s="23">
        <v>2.7000000000000001E-3</v>
      </c>
      <c r="F195" s="23">
        <v>1.2999999999999999E-3</v>
      </c>
      <c r="G195" s="23">
        <v>1.1999999999999999E-3</v>
      </c>
      <c r="H195" s="23">
        <v>8.0000000000000004E-4</v>
      </c>
      <c r="I195" s="23">
        <v>5.0000000000000001E-4</v>
      </c>
      <c r="J195" s="23">
        <v>1E-3</v>
      </c>
      <c r="K195" s="23">
        <v>4.1999999999999997E-3</v>
      </c>
    </row>
    <row r="196" spans="1:11" ht="13.4" customHeight="1">
      <c r="A196" t="s">
        <v>132</v>
      </c>
      <c r="B196" t="s">
        <v>307</v>
      </c>
      <c r="C196" s="23">
        <v>3.3E-3</v>
      </c>
      <c r="D196" s="23">
        <v>4.1000000000000003E-3</v>
      </c>
      <c r="E196" s="23">
        <v>3.7000000000000002E-3</v>
      </c>
      <c r="F196" s="23">
        <v>3.0000000000000001E-3</v>
      </c>
      <c r="G196" s="23">
        <v>2.5999999999999999E-3</v>
      </c>
      <c r="H196" s="23">
        <v>2E-3</v>
      </c>
      <c r="I196" s="23">
        <v>1.6000000000000001E-3</v>
      </c>
      <c r="J196" s="23">
        <v>1.6999999999999999E-3</v>
      </c>
      <c r="K196" s="23">
        <v>3.0999999999999999E-3</v>
      </c>
    </row>
    <row r="197" spans="1:11" ht="13.4" customHeight="1">
      <c r="A197" t="s">
        <v>133</v>
      </c>
      <c r="B197" t="s">
        <v>307</v>
      </c>
      <c r="C197" s="23">
        <v>8.0000000000000004E-4</v>
      </c>
      <c r="D197" s="23">
        <v>8.9999999999999998E-4</v>
      </c>
      <c r="E197" s="23">
        <v>1E-3</v>
      </c>
      <c r="F197" s="23">
        <v>5.9999999999999995E-4</v>
      </c>
      <c r="G197" s="23">
        <v>8.9999999999999998E-4</v>
      </c>
      <c r="H197" s="23">
        <v>5.0000000000000001E-4</v>
      </c>
      <c r="I197" s="23">
        <v>5.0000000000000001E-4</v>
      </c>
      <c r="J197" s="23">
        <v>5.9999999999999995E-4</v>
      </c>
      <c r="K197" s="23">
        <v>8.0000000000000004E-4</v>
      </c>
    </row>
    <row r="198" spans="1:11" ht="13.4" customHeight="1">
      <c r="A198" t="s">
        <v>134</v>
      </c>
      <c r="B198" t="s">
        <v>306</v>
      </c>
      <c r="C198" s="23">
        <v>-8.3000000000000001E-3</v>
      </c>
      <c r="D198" s="23">
        <v>-7.0000000000000001E-3</v>
      </c>
      <c r="E198" s="23">
        <v>-7.9000000000000008E-3</v>
      </c>
      <c r="F198" s="23">
        <v>-7.6E-3</v>
      </c>
      <c r="G198" s="23">
        <v>-8.5000000000000006E-3</v>
      </c>
      <c r="H198" s="23">
        <v>-5.0000000000000001E-3</v>
      </c>
      <c r="I198" s="23">
        <v>-1.24E-2</v>
      </c>
      <c r="J198" s="23">
        <v>-1.6299999999999999E-2</v>
      </c>
      <c r="K198" s="23">
        <v>-5.5399999999999998E-2</v>
      </c>
    </row>
    <row r="199" spans="1:11" ht="13.4" customHeight="1">
      <c r="A199" t="s">
        <v>135</v>
      </c>
      <c r="B199" t="s">
        <v>306</v>
      </c>
      <c r="C199" s="23">
        <v>-3.8999999999999998E-3</v>
      </c>
      <c r="D199" s="23">
        <v>-3.3999999999999998E-3</v>
      </c>
      <c r="E199" s="23">
        <v>-3.8E-3</v>
      </c>
      <c r="F199" s="23">
        <v>-3.8999999999999998E-3</v>
      </c>
      <c r="G199" s="23">
        <v>-4.7999999999999996E-3</v>
      </c>
      <c r="H199" s="23">
        <v>-2.5999999999999999E-3</v>
      </c>
      <c r="I199" s="23">
        <v>-5.1999999999999998E-3</v>
      </c>
      <c r="J199" s="23">
        <v>-7.1000000000000004E-3</v>
      </c>
      <c r="K199" s="23">
        <v>-1.5800000000000002E-2</v>
      </c>
    </row>
    <row r="200" spans="1:11" ht="13.4" customHeight="1">
      <c r="A200" t="s">
        <v>136</v>
      </c>
      <c r="B200" t="s">
        <v>306</v>
      </c>
      <c r="C200" s="23">
        <v>-2.5999999999999999E-3</v>
      </c>
      <c r="D200" s="23">
        <v>-2.0999999999999999E-3</v>
      </c>
      <c r="E200" s="23">
        <v>-2.8999999999999998E-3</v>
      </c>
      <c r="F200" s="23">
        <v>-2.5999999999999999E-3</v>
      </c>
      <c r="G200" s="23">
        <v>-2.8999999999999998E-3</v>
      </c>
      <c r="H200" s="23">
        <v>-2.3E-3</v>
      </c>
      <c r="I200" s="23">
        <v>-3.0999999999999999E-3</v>
      </c>
      <c r="J200" s="23">
        <v>-4.7999999999999996E-3</v>
      </c>
      <c r="K200" s="23">
        <v>-4.7000000000000002E-3</v>
      </c>
    </row>
    <row r="201" spans="1:11" ht="13.4" customHeight="1">
      <c r="A201" t="s">
        <v>137</v>
      </c>
      <c r="B201" t="s">
        <v>305</v>
      </c>
      <c r="C201" s="23">
        <v>-6.1000000000000004E-3</v>
      </c>
      <c r="D201" s="23">
        <v>-6.0000000000000001E-3</v>
      </c>
      <c r="E201" s="23">
        <v>-6.1000000000000004E-3</v>
      </c>
      <c r="F201" s="23">
        <v>-6.7000000000000002E-3</v>
      </c>
      <c r="G201" s="23">
        <v>-8.0999999999999996E-3</v>
      </c>
      <c r="H201" s="23">
        <v>-4.5999999999999999E-3</v>
      </c>
      <c r="I201" s="23">
        <v>-7.9000000000000008E-3</v>
      </c>
      <c r="J201" s="23">
        <v>-7.6E-3</v>
      </c>
      <c r="K201" s="23">
        <v>-5.4000000000000003E-3</v>
      </c>
    </row>
    <row r="202" spans="1:11" ht="13.4" customHeight="1">
      <c r="A202" t="s">
        <v>138</v>
      </c>
      <c r="B202" t="s">
        <v>305</v>
      </c>
      <c r="C202" s="23">
        <v>1.1999999999999999E-3</v>
      </c>
      <c r="D202" s="23">
        <v>1.1999999999999999E-3</v>
      </c>
      <c r="E202" s="23">
        <v>1.4E-3</v>
      </c>
      <c r="F202" s="23">
        <v>1.1000000000000001E-3</v>
      </c>
      <c r="G202" s="23">
        <v>1.5E-3</v>
      </c>
      <c r="H202" s="23">
        <v>6.9999999999999999E-4</v>
      </c>
      <c r="I202" s="23">
        <v>1.5E-3</v>
      </c>
      <c r="J202" s="23">
        <v>1E-3</v>
      </c>
      <c r="K202" s="23">
        <v>2.3E-3</v>
      </c>
    </row>
    <row r="203" spans="1:11" ht="13.4" customHeight="1">
      <c r="A203" t="s">
        <v>139</v>
      </c>
      <c r="B203" t="s">
        <v>304</v>
      </c>
      <c r="C203" s="23">
        <v>2.9999999999999997E-4</v>
      </c>
      <c r="D203" s="23">
        <v>2.9999999999999997E-4</v>
      </c>
      <c r="E203" s="23">
        <v>4.0000000000000002E-4</v>
      </c>
      <c r="F203" s="23">
        <v>2.9999999999999997E-4</v>
      </c>
      <c r="G203" s="23">
        <v>4.0000000000000002E-4</v>
      </c>
      <c r="H203" s="23">
        <v>2.0000000000000001E-4</v>
      </c>
      <c r="I203" s="23">
        <v>2.9999999999999997E-4</v>
      </c>
      <c r="J203" s="23">
        <v>4.0000000000000002E-4</v>
      </c>
      <c r="K203" s="23">
        <v>5.0000000000000001E-4</v>
      </c>
    </row>
    <row r="204" spans="1:11" ht="13.4" customHeight="1">
      <c r="A204" t="s">
        <v>140</v>
      </c>
      <c r="B204" t="s">
        <v>304</v>
      </c>
      <c r="C204" s="23">
        <v>-8.3999999999999995E-3</v>
      </c>
      <c r="D204" s="23">
        <v>-7.3000000000000001E-3</v>
      </c>
      <c r="E204" s="23">
        <v>-8.8999999999999999E-3</v>
      </c>
      <c r="F204" s="23">
        <v>-9.4999999999999998E-3</v>
      </c>
      <c r="G204" s="23">
        <v>-1.15E-2</v>
      </c>
      <c r="H204" s="23">
        <v>-6.4999999999999997E-3</v>
      </c>
      <c r="I204" s="23">
        <v>-1.2999999999999999E-2</v>
      </c>
      <c r="J204" s="23">
        <v>-1.01E-2</v>
      </c>
      <c r="K204" s="23">
        <v>-1.1299999999999999E-2</v>
      </c>
    </row>
    <row r="205" spans="1:11" ht="13.4" customHeight="1">
      <c r="A205" t="s">
        <v>141</v>
      </c>
      <c r="B205" t="s">
        <v>304</v>
      </c>
      <c r="C205" s="23">
        <v>-8.6E-3</v>
      </c>
      <c r="D205" s="23">
        <v>-8.2000000000000007E-3</v>
      </c>
      <c r="E205" s="23">
        <v>-9.4000000000000004E-3</v>
      </c>
      <c r="F205" s="23">
        <v>-8.5000000000000006E-3</v>
      </c>
      <c r="G205" s="23">
        <v>-1.2699999999999999E-2</v>
      </c>
      <c r="H205" s="23">
        <v>-5.8999999999999999E-3</v>
      </c>
      <c r="I205" s="23">
        <v>-1.6500000000000001E-2</v>
      </c>
      <c r="J205" s="23">
        <v>-8.3999999999999995E-3</v>
      </c>
      <c r="K205" s="23">
        <v>-9.7000000000000003E-3</v>
      </c>
    </row>
    <row r="206" spans="1:11" ht="13.4" customHeight="1">
      <c r="A206" t="s">
        <v>142</v>
      </c>
      <c r="B206" t="s">
        <v>303</v>
      </c>
      <c r="C206" s="23">
        <v>-2.0000000000000001E-4</v>
      </c>
      <c r="D206" s="23">
        <v>-2.9999999999999997E-4</v>
      </c>
      <c r="E206" s="23">
        <v>-2.9999999999999997E-4</v>
      </c>
      <c r="F206" s="23">
        <v>-1E-4</v>
      </c>
      <c r="G206" s="23">
        <v>-2.0000000000000001E-4</v>
      </c>
      <c r="H206" s="23">
        <v>-1E-4</v>
      </c>
      <c r="I206" s="23">
        <v>-4.0000000000000002E-4</v>
      </c>
      <c r="J206" s="23">
        <v>-5.0000000000000001E-4</v>
      </c>
      <c r="K206" s="23">
        <v>-4.0000000000000002E-4</v>
      </c>
    </row>
    <row r="207" spans="1:11" ht="13.4" customHeight="1">
      <c r="A207" t="s">
        <v>143</v>
      </c>
      <c r="B207" t="s">
        <v>303</v>
      </c>
      <c r="C207" s="23">
        <v>2.9999999999999997E-4</v>
      </c>
      <c r="D207" s="23">
        <v>2.9999999999999997E-4</v>
      </c>
      <c r="E207" s="23">
        <v>5.0000000000000001E-4</v>
      </c>
      <c r="F207" s="23">
        <v>2.9999999999999997E-4</v>
      </c>
      <c r="G207" s="23">
        <v>2.9999999999999997E-4</v>
      </c>
      <c r="H207" s="23">
        <v>2.0000000000000001E-4</v>
      </c>
      <c r="I207" s="23">
        <v>2.9999999999999997E-4</v>
      </c>
      <c r="J207" s="23">
        <v>2.0000000000000001E-4</v>
      </c>
      <c r="K207" s="23">
        <v>2.9999999999999997E-4</v>
      </c>
    </row>
    <row r="208" spans="1:11" ht="13.4" customHeight="1">
      <c r="A208" t="s">
        <v>144</v>
      </c>
      <c r="B208" t="s">
        <v>303</v>
      </c>
      <c r="C208" s="23">
        <v>4.0000000000000002E-4</v>
      </c>
      <c r="D208" s="23">
        <v>2.9999999999999997E-4</v>
      </c>
      <c r="E208" s="23">
        <v>5.0000000000000001E-4</v>
      </c>
      <c r="F208" s="23">
        <v>4.0000000000000002E-4</v>
      </c>
      <c r="G208" s="23">
        <v>2.0000000000000001E-4</v>
      </c>
      <c r="H208" s="23">
        <v>2.9999999999999997E-4</v>
      </c>
      <c r="I208" s="23">
        <v>4.0000000000000002E-4</v>
      </c>
      <c r="J208" s="23">
        <v>8.0000000000000004E-4</v>
      </c>
      <c r="K208" s="23">
        <v>1E-4</v>
      </c>
    </row>
    <row r="209" spans="1:11" ht="13.4" customHeight="1">
      <c r="A209" t="s">
        <v>145</v>
      </c>
      <c r="B209" t="s">
        <v>302</v>
      </c>
      <c r="C209" s="23">
        <v>2.2000000000000001E-3</v>
      </c>
      <c r="D209" s="23">
        <v>2.2000000000000001E-3</v>
      </c>
      <c r="E209" s="23">
        <v>2.3E-3</v>
      </c>
      <c r="F209" s="23">
        <v>2.3999999999999998E-3</v>
      </c>
      <c r="G209" s="23">
        <v>2.5999999999999999E-3</v>
      </c>
      <c r="H209" s="23">
        <v>1.9E-3</v>
      </c>
      <c r="I209" s="23">
        <v>2E-3</v>
      </c>
      <c r="J209" s="23">
        <v>2.0999999999999999E-3</v>
      </c>
      <c r="K209" s="23">
        <v>1.6999999999999999E-3</v>
      </c>
    </row>
    <row r="210" spans="1:11" ht="13.4" customHeight="1">
      <c r="A210" t="s">
        <v>146</v>
      </c>
      <c r="B210" t="s">
        <v>302</v>
      </c>
      <c r="C210" s="23">
        <v>1.4E-3</v>
      </c>
      <c r="D210" s="23">
        <v>1.2999999999999999E-3</v>
      </c>
      <c r="E210" s="23">
        <v>1.1999999999999999E-3</v>
      </c>
      <c r="F210" s="23">
        <v>1.6999999999999999E-3</v>
      </c>
      <c r="G210" s="23">
        <v>1.2999999999999999E-3</v>
      </c>
      <c r="H210" s="23">
        <v>1.5E-3</v>
      </c>
      <c r="I210" s="23">
        <v>1.1000000000000001E-3</v>
      </c>
      <c r="J210" s="23">
        <v>1.6000000000000001E-3</v>
      </c>
      <c r="K210" s="23">
        <v>8.0000000000000004E-4</v>
      </c>
    </row>
    <row r="211" spans="1:11" ht="13.4" customHeight="1">
      <c r="A211" t="s">
        <v>147</v>
      </c>
      <c r="B211" t="s">
        <v>302</v>
      </c>
      <c r="C211" s="23">
        <v>2.9999999999999997E-4</v>
      </c>
      <c r="D211" s="23">
        <v>2.0000000000000001E-4</v>
      </c>
      <c r="E211" s="23">
        <v>2.9999999999999997E-4</v>
      </c>
      <c r="F211" s="23">
        <v>2.9999999999999997E-4</v>
      </c>
      <c r="G211" s="23">
        <v>4.0000000000000002E-4</v>
      </c>
      <c r="H211" s="23">
        <v>2.0000000000000001E-4</v>
      </c>
      <c r="I211" s="23">
        <v>2.9999999999999997E-4</v>
      </c>
      <c r="J211" s="23">
        <v>2.0000000000000001E-4</v>
      </c>
      <c r="K211" s="23">
        <v>2.9999999999999997E-4</v>
      </c>
    </row>
    <row r="212" spans="1:11" ht="13.4" customHeight="1">
      <c r="A212" t="s">
        <v>148</v>
      </c>
      <c r="B212" t="s">
        <v>302</v>
      </c>
      <c r="C212" s="23">
        <v>1E-4</v>
      </c>
      <c r="D212" s="23">
        <v>1E-4</v>
      </c>
      <c r="E212" s="23">
        <v>1E-4</v>
      </c>
      <c r="F212" s="23">
        <v>1E-4</v>
      </c>
      <c r="G212" s="23">
        <v>1E-4</v>
      </c>
      <c r="H212" s="23">
        <v>1E-4</v>
      </c>
      <c r="I212" s="23">
        <v>1E-4</v>
      </c>
      <c r="J212" s="23">
        <v>2.0000000000000001E-4</v>
      </c>
      <c r="K212" s="23">
        <v>2.0000000000000001E-4</v>
      </c>
    </row>
    <row r="213" spans="1:11" ht="13.4" customHeight="1">
      <c r="A213" s="1" t="s">
        <v>301</v>
      </c>
      <c r="B213" s="1"/>
      <c r="C213" s="22">
        <v>0.25590000000000002</v>
      </c>
      <c r="D213" s="22">
        <v>0.1777</v>
      </c>
      <c r="E213" s="22">
        <v>0.1356</v>
      </c>
      <c r="F213" s="22">
        <v>0.30170000000000002</v>
      </c>
      <c r="G213" s="22">
        <v>0.16539999999999999</v>
      </c>
      <c r="H213" s="22">
        <v>0.61990000000000001</v>
      </c>
      <c r="I213" s="22">
        <v>0.16800000000000001</v>
      </c>
      <c r="J213" s="22">
        <v>0.38640000000000002</v>
      </c>
      <c r="K213" s="22">
        <v>6.0000000000000001E-3</v>
      </c>
    </row>
    <row r="214" spans="1:11" ht="13.4" customHeight="1">
      <c r="A214" t="s">
        <v>300</v>
      </c>
      <c r="C214" s="23">
        <v>-5.4000000000000003E-3</v>
      </c>
      <c r="D214" s="23">
        <v>-8.0000000000000004E-4</v>
      </c>
      <c r="E214" s="23">
        <v>1.8E-3</v>
      </c>
      <c r="F214" s="23">
        <v>-8.3999999999999995E-3</v>
      </c>
      <c r="G214" s="23">
        <v>6.9999999999999999E-4</v>
      </c>
      <c r="H214" s="23">
        <v>-1.95E-2</v>
      </c>
      <c r="I214" s="23">
        <v>1.6000000000000001E-3</v>
      </c>
      <c r="J214" s="23">
        <v>-9.1999999999999998E-3</v>
      </c>
      <c r="K214" s="23">
        <v>8.3000000000000001E-3</v>
      </c>
    </row>
    <row r="215" spans="1:11" ht="13.4" customHeight="1">
      <c r="A215" s="1" t="s">
        <v>299</v>
      </c>
      <c r="B215" s="1"/>
      <c r="C215" s="22">
        <v>0.25059999999999999</v>
      </c>
      <c r="D215" s="22">
        <v>0.1769</v>
      </c>
      <c r="E215" s="22">
        <v>0.13739999999999999</v>
      </c>
      <c r="F215" s="22">
        <v>0.29320000000000002</v>
      </c>
      <c r="G215" s="22">
        <v>0.16619999999999999</v>
      </c>
      <c r="H215" s="22">
        <v>0.60040000000000004</v>
      </c>
      <c r="I215" s="22">
        <v>0.16969999999999999</v>
      </c>
      <c r="J215" s="22">
        <v>0.37719999999999998</v>
      </c>
      <c r="K215" s="22">
        <v>1.43E-2</v>
      </c>
    </row>
  </sheetData>
  <pageMargins left="0.7" right="0.7" top="0.75" bottom="0.75" header="0.3" footer="0.3"/>
  <pageSetup paperSize="9" orientation="portrait" r:id="rId1"/>
  <headerFooter>
    <oddHeader>&amp;C&amp;"Calibri"&amp;12&amp;KFF0000  OFFICIAL // Sensitive&amp;1#_x000D_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31960-5526-4149-90C7-845714EBED9C}">
  <sheetPr codeName="Sheet43">
    <tabColor rgb="FF66BCDB"/>
  </sheetPr>
  <dimension ref="A1:O215"/>
  <sheetViews>
    <sheetView showGridLines="0" zoomScaleNormal="100" workbookViewId="0">
      <pane ySplit="1" topLeftCell="A2" activePane="bottomLeft" state="frozen"/>
      <selection sqref="A1:XFD1048576"/>
      <selection pane="bottomLeft"/>
    </sheetView>
  </sheetViews>
  <sheetFormatPr defaultColWidth="10.6640625" defaultRowHeight="13.4" customHeight="1"/>
  <cols>
    <col min="1" max="1" width="50.6640625" customWidth="1"/>
    <col min="2" max="2" width="8.6640625" customWidth="1"/>
    <col min="3" max="3" width="10.6640625" customWidth="1"/>
  </cols>
  <sheetData>
    <row r="1" spans="1:6" ht="21">
      <c r="A1" s="5" t="s">
        <v>548</v>
      </c>
      <c r="B1" s="5"/>
    </row>
    <row r="3" spans="1:6" ht="13.4" customHeight="1">
      <c r="A3" t="s">
        <v>366</v>
      </c>
      <c r="C3" t="s">
        <v>524</v>
      </c>
    </row>
    <row r="4" spans="1:6" ht="13.4" customHeight="1">
      <c r="A4" t="s">
        <v>364</v>
      </c>
      <c r="C4" t="s">
        <v>491</v>
      </c>
    </row>
    <row r="5" spans="1:6" ht="13.4" customHeight="1">
      <c r="A5" t="s">
        <v>362</v>
      </c>
      <c r="C5" t="s">
        <v>495</v>
      </c>
    </row>
    <row r="10" spans="1:6" ht="17.149999999999999" customHeight="1">
      <c r="A10" s="6" t="s">
        <v>360</v>
      </c>
      <c r="B10" s="6"/>
      <c r="C10" s="7"/>
    </row>
    <row r="11" spans="1:6" ht="13.4" customHeight="1">
      <c r="A11" t="s">
        <v>497</v>
      </c>
    </row>
    <row r="14" spans="1:6" ht="17.149999999999999" customHeight="1">
      <c r="A14" s="6" t="s">
        <v>358</v>
      </c>
      <c r="B14" s="6"/>
      <c r="C14" s="7"/>
      <c r="E14" t="s">
        <v>498</v>
      </c>
      <c r="F14" t="s">
        <v>499</v>
      </c>
    </row>
    <row r="15" spans="1:6" ht="13.4" customHeight="1">
      <c r="A15" t="s">
        <v>357</v>
      </c>
      <c r="C15" s="23">
        <v>0.20269999999999999</v>
      </c>
      <c r="D15" s="30"/>
      <c r="E15" s="23">
        <v>0.15479999999999999</v>
      </c>
      <c r="F15" s="23">
        <v>4.7699999999999999E-2</v>
      </c>
    </row>
    <row r="16" spans="1:6" ht="13.4" customHeight="1">
      <c r="A16" t="s">
        <v>356</v>
      </c>
      <c r="C16" s="23">
        <v>0.1183</v>
      </c>
      <c r="D16" s="30"/>
      <c r="E16" s="23">
        <v>8.6900000000000005E-2</v>
      </c>
      <c r="F16" s="23">
        <v>3.1300000000000001E-2</v>
      </c>
    </row>
    <row r="17" spans="1:6" ht="13.4" customHeight="1">
      <c r="A17" t="s">
        <v>355</v>
      </c>
      <c r="C17" s="23">
        <v>9.6600000000000005E-2</v>
      </c>
      <c r="D17" s="30"/>
      <c r="E17" s="23">
        <v>7.9699999999999993E-2</v>
      </c>
      <c r="F17" s="23">
        <v>1.6799999999999999E-2</v>
      </c>
    </row>
    <row r="18" spans="1:6" ht="13.4" customHeight="1">
      <c r="A18" t="s">
        <v>354</v>
      </c>
      <c r="C18" s="23">
        <v>-0.39960000000000001</v>
      </c>
      <c r="D18" s="30"/>
      <c r="E18" s="23">
        <v>-0.43130000000000002</v>
      </c>
      <c r="F18" s="23">
        <v>3.1800000000000002E-2</v>
      </c>
    </row>
    <row r="19" spans="1:6" ht="13.4" customHeight="1">
      <c r="A19" t="s">
        <v>353</v>
      </c>
      <c r="C19" s="23">
        <v>1.1185</v>
      </c>
      <c r="D19" s="30"/>
      <c r="E19" s="23">
        <v>1.0077</v>
      </c>
      <c r="F19" s="23">
        <v>0.11020000000000001</v>
      </c>
    </row>
    <row r="20" spans="1:6" ht="13.4" customHeight="1">
      <c r="A20" t="s">
        <v>352</v>
      </c>
      <c r="C20" s="23">
        <v>0.34499999999999997</v>
      </c>
      <c r="D20" s="30"/>
      <c r="E20" s="23">
        <v>0.31859999999999999</v>
      </c>
      <c r="F20" s="23">
        <v>2.63E-2</v>
      </c>
    </row>
    <row r="21" spans="1:6" ht="13.4" customHeight="1">
      <c r="A21" t="s">
        <v>351</v>
      </c>
      <c r="C21" s="23">
        <v>0.21820000000000001</v>
      </c>
      <c r="D21" s="30"/>
      <c r="E21" s="23">
        <v>0.16950000000000001</v>
      </c>
      <c r="F21" s="23">
        <v>4.8500000000000001E-2</v>
      </c>
    </row>
    <row r="22" spans="1:6" ht="13.4" customHeight="1">
      <c r="A22" t="s">
        <v>350</v>
      </c>
      <c r="C22" s="23">
        <v>0</v>
      </c>
      <c r="D22" s="30"/>
      <c r="E22" s="23">
        <v>0</v>
      </c>
      <c r="F22" s="23">
        <v>0</v>
      </c>
    </row>
    <row r="23" spans="1:6" ht="13.4" customHeight="1">
      <c r="A23" t="s">
        <v>349</v>
      </c>
      <c r="C23" s="23">
        <v>0</v>
      </c>
      <c r="E23" s="23">
        <v>0</v>
      </c>
      <c r="F23" s="23">
        <v>0</v>
      </c>
    </row>
    <row r="24" spans="1:6" ht="13.4" customHeight="1">
      <c r="A24" t="s">
        <v>348</v>
      </c>
      <c r="C24" s="23">
        <v>0.37940000000000002</v>
      </c>
      <c r="E24" s="23">
        <v>0.33839999999999998</v>
      </c>
      <c r="F24" s="23">
        <v>4.07E-2</v>
      </c>
    </row>
    <row r="25" spans="1:6" ht="13.4" customHeight="1">
      <c r="A25" t="s">
        <v>347</v>
      </c>
      <c r="C25" s="23">
        <v>0</v>
      </c>
      <c r="E25" s="23">
        <v>0</v>
      </c>
      <c r="F25" s="23">
        <v>0</v>
      </c>
    </row>
    <row r="26" spans="1:6" ht="13.4" customHeight="1">
      <c r="A26" t="s">
        <v>346</v>
      </c>
      <c r="C26" s="23">
        <v>-0.2697</v>
      </c>
      <c r="D26" s="30"/>
      <c r="E26" s="23">
        <v>-0.25109999999999999</v>
      </c>
      <c r="F26" s="23">
        <v>-1.8700000000000001E-2</v>
      </c>
    </row>
    <row r="27" spans="1:6" ht="13.4" customHeight="1">
      <c r="A27" t="s">
        <v>345</v>
      </c>
      <c r="C27" s="23">
        <v>-0.23400000000000001</v>
      </c>
      <c r="D27" s="30"/>
      <c r="E27" s="23">
        <v>-0.2177</v>
      </c>
      <c r="F27" s="23">
        <v>-1.6400000000000001E-2</v>
      </c>
    </row>
    <row r="28" spans="1:6" ht="13.4" customHeight="1">
      <c r="A28" t="s">
        <v>344</v>
      </c>
      <c r="C28" s="23">
        <v>-0.22370000000000001</v>
      </c>
      <c r="D28" s="30"/>
      <c r="E28" s="23">
        <v>-0.20169999999999999</v>
      </c>
      <c r="F28" s="23">
        <v>-2.2200000000000001E-2</v>
      </c>
    </row>
    <row r="29" spans="1:6" ht="13.4" customHeight="1">
      <c r="A29" t="s">
        <v>343</v>
      </c>
      <c r="C29" s="23">
        <v>0</v>
      </c>
      <c r="E29" s="23">
        <v>0</v>
      </c>
      <c r="F29" s="23">
        <v>0</v>
      </c>
    </row>
    <row r="30" spans="1:6" ht="13.4" customHeight="1">
      <c r="A30" t="s">
        <v>342</v>
      </c>
      <c r="C30" s="23">
        <v>-0.22370000000000001</v>
      </c>
      <c r="D30" s="30"/>
      <c r="E30" s="23">
        <v>-0.20169999999999999</v>
      </c>
      <c r="F30" s="23">
        <v>-2.2200000000000001E-2</v>
      </c>
    </row>
    <row r="31" spans="1:6" ht="13.4" customHeight="1">
      <c r="A31" t="s">
        <v>341</v>
      </c>
      <c r="C31" s="23">
        <v>-0.27260000000000001</v>
      </c>
      <c r="D31" s="30"/>
      <c r="E31" s="23">
        <v>-0.26040000000000002</v>
      </c>
      <c r="F31" s="23">
        <v>-1.24E-2</v>
      </c>
    </row>
    <row r="32" spans="1:6" ht="13.4" customHeight="1">
      <c r="A32" t="s">
        <v>340</v>
      </c>
      <c r="C32" s="23">
        <v>-0.27260000000000001</v>
      </c>
      <c r="D32" s="30"/>
      <c r="E32" s="23">
        <v>-0.26040000000000002</v>
      </c>
      <c r="F32" s="23">
        <v>-1.24E-2</v>
      </c>
    </row>
    <row r="33" spans="1:13" ht="13.4" customHeight="1">
      <c r="A33" t="s">
        <v>339</v>
      </c>
      <c r="C33" s="23">
        <v>-0.12770000000000001</v>
      </c>
      <c r="D33" s="30"/>
      <c r="E33" s="23">
        <v>-0.1197</v>
      </c>
      <c r="F33" s="23">
        <v>-8.0999999999999996E-3</v>
      </c>
    </row>
    <row r="34" spans="1:13" ht="13.4" customHeight="1">
      <c r="C34" s="23"/>
      <c r="D34" s="30"/>
    </row>
    <row r="35" spans="1:13" ht="13.4" customHeight="1">
      <c r="C35" s="23"/>
    </row>
    <row r="36" spans="1:13" ht="15.5">
      <c r="A36" s="6" t="s">
        <v>338</v>
      </c>
      <c r="B36" s="6"/>
      <c r="C36" s="24"/>
    </row>
    <row r="37" spans="1:13" ht="13.4" customHeight="1">
      <c r="A37" s="1" t="s">
        <v>0</v>
      </c>
      <c r="B37" s="1"/>
      <c r="C37" s="2"/>
      <c r="D37" s="2"/>
      <c r="E37" s="2"/>
      <c r="F37" s="2"/>
      <c r="G37" s="2"/>
      <c r="H37" s="2"/>
      <c r="I37" s="2"/>
      <c r="J37" s="2"/>
      <c r="K37" s="2"/>
      <c r="L37" s="2"/>
    </row>
    <row r="38" spans="1:13" ht="13.4" customHeight="1">
      <c r="C38" s="4" t="s">
        <v>1</v>
      </c>
      <c r="D38" s="4" t="s">
        <v>2</v>
      </c>
      <c r="E38" s="4" t="s">
        <v>3</v>
      </c>
      <c r="F38" s="4" t="s">
        <v>4</v>
      </c>
      <c r="G38" s="4" t="s">
        <v>5</v>
      </c>
      <c r="H38" s="4" t="s">
        <v>6</v>
      </c>
      <c r="I38" s="4" t="s">
        <v>7</v>
      </c>
      <c r="J38" s="4" t="s">
        <v>8</v>
      </c>
      <c r="K38" s="4" t="s">
        <v>9</v>
      </c>
      <c r="L38" s="4" t="s">
        <v>10</v>
      </c>
      <c r="M38" s="4" t="s">
        <v>11</v>
      </c>
    </row>
    <row r="39" spans="1:13" ht="13.4" customHeight="1">
      <c r="A39" t="s">
        <v>12</v>
      </c>
      <c r="C39" s="2">
        <v>312.48540000000003</v>
      </c>
      <c r="D39" s="2">
        <v>0</v>
      </c>
      <c r="E39" s="2">
        <v>0</v>
      </c>
      <c r="F39" s="2">
        <v>0</v>
      </c>
      <c r="G39" s="2">
        <v>0</v>
      </c>
      <c r="H39" s="2">
        <v>0</v>
      </c>
      <c r="I39" s="2">
        <v>0</v>
      </c>
      <c r="J39" s="2">
        <v>0</v>
      </c>
      <c r="K39" s="2">
        <v>0</v>
      </c>
      <c r="L39" s="2">
        <f>SUM(D39:K39)</f>
        <v>0</v>
      </c>
      <c r="M39" s="2">
        <f>SUM(C39+L39)</f>
        <v>312.48540000000003</v>
      </c>
    </row>
    <row r="40" spans="1:13" ht="13.4" customHeight="1">
      <c r="A40" t="s">
        <v>13</v>
      </c>
      <c r="C40" s="2">
        <v>-0.1983</v>
      </c>
      <c r="D40" s="2">
        <v>10.802899999999999</v>
      </c>
      <c r="E40" s="2">
        <v>12.2445</v>
      </c>
      <c r="F40" s="2">
        <v>7.3025000000000002</v>
      </c>
      <c r="G40" s="2">
        <v>2.7839</v>
      </c>
      <c r="H40" s="2">
        <v>3.7791999999999999</v>
      </c>
      <c r="I40" s="2">
        <v>0.70350000000000001</v>
      </c>
      <c r="J40" s="2">
        <v>0.13880000000000001</v>
      </c>
      <c r="K40" s="2">
        <v>1.0308999999999999</v>
      </c>
      <c r="L40" s="2">
        <f t="shared" ref="L40:L48" si="0">SUM(D40:K40)</f>
        <v>38.786200000000008</v>
      </c>
      <c r="M40" s="2">
        <f t="shared" ref="M40:M48" si="1">SUM(C40+L40)</f>
        <v>38.587900000000005</v>
      </c>
    </row>
    <row r="41" spans="1:13" ht="13.4" customHeight="1">
      <c r="A41" s="29" t="s">
        <v>14</v>
      </c>
      <c r="B41" s="29"/>
      <c r="C41" s="2">
        <v>-1968.2673</v>
      </c>
      <c r="D41" s="2">
        <v>-12.2974</v>
      </c>
      <c r="E41" s="2">
        <v>-6.8788</v>
      </c>
      <c r="F41" s="2">
        <v>-4.9085000000000001</v>
      </c>
      <c r="G41" s="2">
        <v>-1.2062999999999999</v>
      </c>
      <c r="H41" s="2">
        <v>-3.3919000000000001</v>
      </c>
      <c r="I41" s="2">
        <v>-0.42570000000000002</v>
      </c>
      <c r="J41" s="2">
        <v>-9.1499999999999998E-2</v>
      </c>
      <c r="K41" s="2">
        <v>-0.40329999999999999</v>
      </c>
      <c r="L41" s="2">
        <f t="shared" si="0"/>
        <v>-29.603400000000001</v>
      </c>
      <c r="M41" s="2">
        <f t="shared" si="1"/>
        <v>-1997.8706999999999</v>
      </c>
    </row>
    <row r="42" spans="1:13" ht="13.4" customHeight="1">
      <c r="A42" t="s">
        <v>15</v>
      </c>
      <c r="C42" s="2">
        <v>0</v>
      </c>
      <c r="D42" s="2">
        <v>-31.301300000000001</v>
      </c>
      <c r="E42" s="2">
        <v>-24.575099999999999</v>
      </c>
      <c r="F42" s="2">
        <v>-22.206199999999999</v>
      </c>
      <c r="G42" s="2">
        <v>-9.5571000000000002</v>
      </c>
      <c r="H42" s="2">
        <v>-7.476</v>
      </c>
      <c r="I42" s="2">
        <v>-4.2477</v>
      </c>
      <c r="J42" s="2">
        <v>-4.7336</v>
      </c>
      <c r="K42" s="2">
        <v>-2.0093999999999999</v>
      </c>
      <c r="L42" s="2">
        <f t="shared" si="0"/>
        <v>-106.10639999999999</v>
      </c>
      <c r="M42" s="2">
        <f t="shared" si="1"/>
        <v>-106.10639999999999</v>
      </c>
    </row>
    <row r="43" spans="1:13" ht="13.4" customHeight="1">
      <c r="A43" t="s">
        <v>16</v>
      </c>
      <c r="C43" s="2">
        <v>0</v>
      </c>
      <c r="D43" s="2">
        <v>-49.546199999999999</v>
      </c>
      <c r="E43" s="2">
        <v>-40.242400000000004</v>
      </c>
      <c r="F43" s="2">
        <v>-29.414300000000001</v>
      </c>
      <c r="G43" s="2">
        <v>-9.4137000000000004</v>
      </c>
      <c r="H43" s="2">
        <v>-17.147600000000001</v>
      </c>
      <c r="I43" s="2">
        <v>-3.4878999999999998</v>
      </c>
      <c r="J43" s="2">
        <v>-3.0405000000000002</v>
      </c>
      <c r="K43" s="2">
        <v>-3.0459000000000001</v>
      </c>
      <c r="L43" s="2">
        <f t="shared" si="0"/>
        <v>-155.33850000000001</v>
      </c>
      <c r="M43" s="2">
        <f t="shared" si="1"/>
        <v>-155.33850000000001</v>
      </c>
    </row>
    <row r="44" spans="1:13" ht="13.4" customHeight="1">
      <c r="A44" t="s">
        <v>17</v>
      </c>
      <c r="C44" s="2">
        <v>-7.3856000000000002</v>
      </c>
      <c r="D44" s="2">
        <v>-8.1507000000000005</v>
      </c>
      <c r="E44" s="2">
        <v>-7.8707000000000003</v>
      </c>
      <c r="F44" s="2">
        <v>-7.4653</v>
      </c>
      <c r="G44" s="2">
        <v>-2.5211999999999999</v>
      </c>
      <c r="H44" s="2">
        <v>-3.1695000000000002</v>
      </c>
      <c r="I44" s="2">
        <v>-0.61119999999999997</v>
      </c>
      <c r="J44" s="2">
        <v>-0.3891</v>
      </c>
      <c r="K44" s="2">
        <v>-0.43240000000000001</v>
      </c>
      <c r="L44" s="2">
        <f t="shared" si="0"/>
        <v>-30.610099999999999</v>
      </c>
      <c r="M44" s="2">
        <f t="shared" si="1"/>
        <v>-37.995699999999999</v>
      </c>
    </row>
    <row r="45" spans="1:13" ht="13.4" customHeight="1">
      <c r="A45" t="s">
        <v>18</v>
      </c>
      <c r="C45" s="2">
        <v>-3.4727000000000001</v>
      </c>
      <c r="D45" s="2">
        <v>-0.2545</v>
      </c>
      <c r="E45" s="2">
        <v>-0.45019999999999999</v>
      </c>
      <c r="F45" s="2">
        <v>-2.0167999999999999</v>
      </c>
      <c r="G45" s="2">
        <v>-1.24E-2</v>
      </c>
      <c r="H45" s="2">
        <v>-0.13070000000000001</v>
      </c>
      <c r="I45" s="2">
        <v>-1.24E-2</v>
      </c>
      <c r="J45" s="2">
        <v>-7.9699999999999993E-2</v>
      </c>
      <c r="K45" s="2">
        <v>-0.10680000000000001</v>
      </c>
      <c r="L45" s="2">
        <f t="shared" si="0"/>
        <v>-3.0634999999999994</v>
      </c>
      <c r="M45" s="2">
        <f t="shared" si="1"/>
        <v>-6.5361999999999991</v>
      </c>
    </row>
    <row r="46" spans="1:13" ht="13.4" customHeight="1">
      <c r="A46" t="s">
        <v>19</v>
      </c>
      <c r="C46" s="2">
        <v>-8.8569999999999993</v>
      </c>
      <c r="D46" s="2">
        <v>-2.3757999999999999</v>
      </c>
      <c r="E46" s="2">
        <v>-0.41930000000000001</v>
      </c>
      <c r="F46" s="2">
        <v>-0.63749999999999996</v>
      </c>
      <c r="G46" s="2">
        <v>-0.1888</v>
      </c>
      <c r="H46" s="2">
        <v>-0.61350000000000005</v>
      </c>
      <c r="I46" s="2">
        <v>-0.21740000000000001</v>
      </c>
      <c r="J46" s="2">
        <v>-3.7100000000000001E-2</v>
      </c>
      <c r="K46" s="2">
        <v>-0.39450000000000002</v>
      </c>
      <c r="L46" s="2">
        <f t="shared" si="0"/>
        <v>-4.8838999999999988</v>
      </c>
      <c r="M46" s="2">
        <f t="shared" si="1"/>
        <v>-13.740899999999998</v>
      </c>
    </row>
    <row r="47" spans="1:13" ht="13.4" customHeight="1">
      <c r="A47" t="s">
        <v>20</v>
      </c>
      <c r="C47" s="2">
        <v>-19.050899999999999</v>
      </c>
      <c r="D47" s="2">
        <v>-9.8488000000000007</v>
      </c>
      <c r="E47" s="2">
        <v>-5.8205999999999998</v>
      </c>
      <c r="F47" s="2">
        <v>-12.120100000000001</v>
      </c>
      <c r="G47" s="2">
        <v>-2.0021</v>
      </c>
      <c r="H47" s="2">
        <v>-10.6866</v>
      </c>
      <c r="I47" s="2">
        <v>-0.58330000000000004</v>
      </c>
      <c r="J47" s="2">
        <v>-0.60109999999999997</v>
      </c>
      <c r="K47" s="2">
        <v>-0.33810000000000001</v>
      </c>
      <c r="L47" s="2">
        <f t="shared" si="0"/>
        <v>-42.000700000000002</v>
      </c>
      <c r="M47" s="2">
        <f t="shared" si="1"/>
        <v>-61.051600000000001</v>
      </c>
    </row>
    <row r="48" spans="1:13" ht="13.4" customHeight="1">
      <c r="A48" t="s">
        <v>21</v>
      </c>
      <c r="C48" s="2">
        <v>-1694.7465999999999</v>
      </c>
      <c r="D48" s="2">
        <v>-102.97190000000001</v>
      </c>
      <c r="E48" s="2">
        <v>-74.012699999999995</v>
      </c>
      <c r="F48" s="2">
        <v>-71.466200000000001</v>
      </c>
      <c r="G48" s="2">
        <v>-22.117599999999999</v>
      </c>
      <c r="H48" s="2">
        <v>-38.8367</v>
      </c>
      <c r="I48" s="2">
        <v>-8.8820999999999994</v>
      </c>
      <c r="J48" s="2">
        <v>-8.8338999999999999</v>
      </c>
      <c r="K48" s="2">
        <v>-5.6996000000000002</v>
      </c>
      <c r="L48" s="2">
        <f t="shared" si="0"/>
        <v>-332.82069999999993</v>
      </c>
      <c r="M48" s="2">
        <f t="shared" si="1"/>
        <v>-2027.5672999999999</v>
      </c>
    </row>
    <row r="49" spans="1:15" ht="13.4" customHeight="1">
      <c r="C49" s="2"/>
      <c r="D49" s="2"/>
      <c r="E49" s="2"/>
      <c r="F49" s="2"/>
      <c r="G49" s="2"/>
      <c r="H49" s="2"/>
      <c r="I49" s="2"/>
      <c r="J49" s="2"/>
      <c r="K49" s="2"/>
      <c r="L49" s="2"/>
    </row>
    <row r="50" spans="1:15" ht="13.4" customHeight="1">
      <c r="A50" s="1" t="s">
        <v>22</v>
      </c>
      <c r="B50" s="1"/>
      <c r="C50" s="2"/>
      <c r="D50" s="2"/>
      <c r="E50" s="2"/>
      <c r="F50" s="2"/>
      <c r="G50" s="2"/>
      <c r="H50" s="2"/>
      <c r="I50" s="2"/>
      <c r="J50" s="2"/>
      <c r="K50" s="2"/>
      <c r="L50" s="2"/>
    </row>
    <row r="51" spans="1:15" ht="13.4" customHeight="1">
      <c r="C51" s="4" t="s">
        <v>1</v>
      </c>
      <c r="D51" s="4" t="s">
        <v>2</v>
      </c>
      <c r="E51" s="4" t="s">
        <v>3</v>
      </c>
      <c r="F51" s="4" t="s">
        <v>4</v>
      </c>
      <c r="G51" s="4" t="s">
        <v>5</v>
      </c>
      <c r="H51" s="4" t="s">
        <v>6</v>
      </c>
      <c r="I51" s="4" t="s">
        <v>7</v>
      </c>
      <c r="J51" s="4" t="s">
        <v>8</v>
      </c>
      <c r="K51" s="4" t="s">
        <v>9</v>
      </c>
      <c r="L51" s="4" t="s">
        <v>10</v>
      </c>
      <c r="M51" s="4" t="s">
        <v>11</v>
      </c>
    </row>
    <row r="52" spans="1:15" ht="13.4" customHeight="1">
      <c r="A52" t="s">
        <v>23</v>
      </c>
      <c r="C52" s="2">
        <v>-1058.1107</v>
      </c>
      <c r="D52" s="2">
        <v>-206.79920000000001</v>
      </c>
      <c r="E52" s="2">
        <v>-199.0616</v>
      </c>
      <c r="F52" s="2">
        <v>-113.3455</v>
      </c>
      <c r="G52" s="2">
        <v>-46.715499999999999</v>
      </c>
      <c r="H52" s="2">
        <v>-85.718900000000005</v>
      </c>
      <c r="I52" s="2">
        <v>-14.75</v>
      </c>
      <c r="J52" s="2">
        <v>-12.938800000000001</v>
      </c>
      <c r="K52" s="2">
        <v>-10.125999999999999</v>
      </c>
      <c r="L52" s="2">
        <f t="shared" ref="L52:L61" si="2">SUM(D52:K52)</f>
        <v>-689.45550000000003</v>
      </c>
      <c r="M52" s="2">
        <f>C52+L52</f>
        <v>-1747.5662</v>
      </c>
      <c r="O52" s="2"/>
    </row>
    <row r="53" spans="1:15" ht="13.4" customHeight="1">
      <c r="A53" t="s">
        <v>24</v>
      </c>
      <c r="C53" s="2">
        <v>-21.458300000000001</v>
      </c>
      <c r="D53" s="2">
        <v>-2.8321999999999998</v>
      </c>
      <c r="E53" s="2">
        <v>-2.4980000000000002</v>
      </c>
      <c r="F53" s="2">
        <v>-1.6013999999999999</v>
      </c>
      <c r="G53" s="2">
        <v>-0.48349999999999999</v>
      </c>
      <c r="H53" s="2">
        <v>-0.73719999999999997</v>
      </c>
      <c r="I53" s="2">
        <v>-0.1895</v>
      </c>
      <c r="J53" s="2">
        <v>-0.31559999999999999</v>
      </c>
      <c r="K53" s="2">
        <v>-0.41620000000000001</v>
      </c>
      <c r="L53" s="2">
        <f t="shared" si="2"/>
        <v>-9.0736000000000008</v>
      </c>
      <c r="M53" s="2">
        <f t="shared" ref="M53:M61" si="3">C53+L53</f>
        <v>-30.5319</v>
      </c>
    </row>
    <row r="54" spans="1:15" ht="13.4" customHeight="1">
      <c r="A54" t="s">
        <v>25</v>
      </c>
      <c r="C54" s="2">
        <v>0</v>
      </c>
      <c r="D54" s="2">
        <v>0</v>
      </c>
      <c r="E54" s="2">
        <v>0</v>
      </c>
      <c r="F54" s="2">
        <v>0</v>
      </c>
      <c r="G54" s="2">
        <v>0</v>
      </c>
      <c r="H54" s="2">
        <v>0</v>
      </c>
      <c r="I54" s="2">
        <v>0</v>
      </c>
      <c r="J54" s="2">
        <v>-3.0999999999999999E-3</v>
      </c>
      <c r="K54" s="2">
        <v>0</v>
      </c>
      <c r="L54" s="2">
        <f t="shared" si="2"/>
        <v>-3.0999999999999999E-3</v>
      </c>
      <c r="M54" s="2">
        <f t="shared" si="3"/>
        <v>-3.0999999999999999E-3</v>
      </c>
    </row>
    <row r="55" spans="1:15" ht="13.4" customHeight="1">
      <c r="A55" t="s">
        <v>26</v>
      </c>
      <c r="C55" s="2">
        <v>-106.1065</v>
      </c>
      <c r="D55" s="2">
        <v>0</v>
      </c>
      <c r="E55" s="2">
        <v>0</v>
      </c>
      <c r="F55" s="2">
        <v>0</v>
      </c>
      <c r="G55" s="2">
        <v>0</v>
      </c>
      <c r="H55" s="2">
        <v>0</v>
      </c>
      <c r="I55" s="2">
        <v>0</v>
      </c>
      <c r="J55" s="2">
        <v>0</v>
      </c>
      <c r="K55" s="2">
        <v>0</v>
      </c>
      <c r="L55" s="2">
        <f t="shared" si="2"/>
        <v>0</v>
      </c>
      <c r="M55" s="2">
        <f t="shared" si="3"/>
        <v>-106.1065</v>
      </c>
    </row>
    <row r="56" spans="1:15" ht="13.4" customHeight="1">
      <c r="A56" t="s">
        <v>27</v>
      </c>
      <c r="C56" s="2">
        <v>-155.33860000000001</v>
      </c>
      <c r="D56" s="2">
        <v>0</v>
      </c>
      <c r="E56" s="2">
        <v>0</v>
      </c>
      <c r="F56" s="2">
        <v>0</v>
      </c>
      <c r="G56" s="2">
        <v>0</v>
      </c>
      <c r="H56" s="2">
        <v>0</v>
      </c>
      <c r="I56" s="2">
        <v>0</v>
      </c>
      <c r="J56" s="2">
        <v>0</v>
      </c>
      <c r="K56" s="2">
        <v>0</v>
      </c>
      <c r="L56" s="2">
        <f t="shared" si="2"/>
        <v>0</v>
      </c>
      <c r="M56" s="2">
        <f t="shared" si="3"/>
        <v>-155.33860000000001</v>
      </c>
    </row>
    <row r="57" spans="1:15" ht="13.4" customHeight="1">
      <c r="A57" t="s">
        <v>28</v>
      </c>
      <c r="C57" s="2">
        <v>-11.7233</v>
      </c>
      <c r="D57" s="2">
        <v>-2.6395</v>
      </c>
      <c r="E57" s="2">
        <v>-2.7765</v>
      </c>
      <c r="F57" s="2">
        <v>-1.613</v>
      </c>
      <c r="G57" s="2">
        <v>-0.55389999999999995</v>
      </c>
      <c r="H57" s="2">
        <v>-0.75580000000000003</v>
      </c>
      <c r="I57" s="2">
        <v>-1.8599999999999998E-2</v>
      </c>
      <c r="J57" s="2">
        <v>-0.15160000000000001</v>
      </c>
      <c r="K57" s="2">
        <v>-1.5E-3</v>
      </c>
      <c r="L57" s="2">
        <f t="shared" si="2"/>
        <v>-8.5103999999999989</v>
      </c>
      <c r="M57" s="2">
        <f t="shared" si="3"/>
        <v>-20.233699999999999</v>
      </c>
    </row>
    <row r="58" spans="1:15" ht="13.4" customHeight="1">
      <c r="A58" t="s">
        <v>29</v>
      </c>
      <c r="C58" s="2">
        <v>-14.7736</v>
      </c>
      <c r="D58" s="2">
        <v>-12.739000000000001</v>
      </c>
      <c r="E58" s="2">
        <v>-9.3993000000000002</v>
      </c>
      <c r="F58" s="2">
        <v>-2.5367000000000002</v>
      </c>
      <c r="G58" s="2">
        <v>-0.43859999999999999</v>
      </c>
      <c r="H58" s="2">
        <v>-0.69930000000000003</v>
      </c>
      <c r="I58" s="2">
        <v>-9.7500000000000003E-2</v>
      </c>
      <c r="J58" s="2">
        <v>-7.2700000000000001E-2</v>
      </c>
      <c r="K58" s="2">
        <v>-0.46879999999999999</v>
      </c>
      <c r="L58" s="2">
        <f t="shared" si="2"/>
        <v>-26.451900000000006</v>
      </c>
      <c r="M58" s="2">
        <f t="shared" si="3"/>
        <v>-41.225500000000004</v>
      </c>
    </row>
    <row r="59" spans="1:15" ht="13.4" customHeight="1">
      <c r="A59" t="s">
        <v>30</v>
      </c>
      <c r="C59" s="2">
        <v>-470.97179999999997</v>
      </c>
      <c r="D59" s="2">
        <v>-13.366199999999999</v>
      </c>
      <c r="E59" s="2">
        <v>-5.4466999999999999</v>
      </c>
      <c r="F59" s="2">
        <v>-6.3293999999999997</v>
      </c>
      <c r="G59" s="2">
        <v>-2.2871000000000001</v>
      </c>
      <c r="H59" s="2">
        <v>-2.8321999999999998</v>
      </c>
      <c r="I59" s="2">
        <v>-1.5374000000000001</v>
      </c>
      <c r="J59" s="2">
        <v>-0.90610000000000002</v>
      </c>
      <c r="K59" s="2">
        <v>-1.2728999999999999</v>
      </c>
      <c r="L59" s="2">
        <f t="shared" si="2"/>
        <v>-33.978000000000002</v>
      </c>
      <c r="M59" s="2">
        <f t="shared" si="3"/>
        <v>-504.94979999999998</v>
      </c>
    </row>
    <row r="60" spans="1:15" ht="13.4" customHeight="1">
      <c r="A60" t="s">
        <v>31</v>
      </c>
      <c r="C60" s="2">
        <v>-17.0078</v>
      </c>
      <c r="D60" s="2">
        <v>-0.64829999999999999</v>
      </c>
      <c r="E60" s="2">
        <v>-1.8141</v>
      </c>
      <c r="F60" s="2">
        <v>-0.69389999999999996</v>
      </c>
      <c r="G60" s="2">
        <v>-0.30630000000000002</v>
      </c>
      <c r="H60" s="2">
        <v>-0.86180000000000001</v>
      </c>
      <c r="I60" s="2">
        <v>-3.09E-2</v>
      </c>
      <c r="J60" s="2">
        <v>-8.8999999999999996E-2</v>
      </c>
      <c r="K60" s="2">
        <v>-2.01E-2</v>
      </c>
      <c r="L60" s="2">
        <f t="shared" si="2"/>
        <v>-4.4644000000000004</v>
      </c>
      <c r="M60" s="2">
        <f t="shared" si="3"/>
        <v>-21.472200000000001</v>
      </c>
    </row>
    <row r="61" spans="1:15" ht="13.4" customHeight="1">
      <c r="A61" t="s">
        <v>32</v>
      </c>
      <c r="C61" s="2">
        <v>-1855.4905000000001</v>
      </c>
      <c r="D61" s="2">
        <v>-239.02440000000001</v>
      </c>
      <c r="E61" s="2">
        <v>-220.99619999999999</v>
      </c>
      <c r="F61" s="2">
        <v>-126.1198</v>
      </c>
      <c r="G61" s="2">
        <v>-50.784999999999997</v>
      </c>
      <c r="H61" s="2">
        <v>-91.6053</v>
      </c>
      <c r="I61" s="2">
        <v>-16.623899999999999</v>
      </c>
      <c r="J61" s="2">
        <v>-14.477</v>
      </c>
      <c r="K61" s="2">
        <v>-12.3055</v>
      </c>
      <c r="L61" s="2">
        <f t="shared" si="2"/>
        <v>-771.9371000000001</v>
      </c>
      <c r="M61" s="2">
        <f t="shared" si="3"/>
        <v>-2627.4276</v>
      </c>
    </row>
    <row r="62" spans="1:15" ht="13.4" customHeight="1">
      <c r="C62" s="2"/>
      <c r="D62" s="2"/>
      <c r="E62" s="2"/>
      <c r="F62" s="2"/>
      <c r="G62" s="2"/>
      <c r="H62" s="2"/>
      <c r="I62" s="2"/>
      <c r="J62" s="2"/>
      <c r="K62" s="2"/>
      <c r="L62" s="2"/>
      <c r="M62" s="2"/>
    </row>
    <row r="63" spans="1:15" ht="13.4" customHeight="1">
      <c r="C63" s="2"/>
      <c r="D63" s="2"/>
      <c r="E63" s="2"/>
      <c r="F63" s="2"/>
      <c r="G63" s="2"/>
      <c r="H63" s="2"/>
      <c r="I63" s="2"/>
      <c r="J63" s="2"/>
      <c r="K63" s="2"/>
      <c r="L63" s="2"/>
    </row>
    <row r="64" spans="1:15" ht="13.4" customHeight="1">
      <c r="A64" s="1" t="s">
        <v>33</v>
      </c>
      <c r="B64" s="1"/>
      <c r="C64" s="2"/>
      <c r="D64" s="2"/>
      <c r="E64" s="2"/>
      <c r="F64" s="2"/>
      <c r="G64" s="2"/>
      <c r="H64" s="2"/>
      <c r="I64" s="2"/>
      <c r="J64" s="2"/>
      <c r="K64" s="2"/>
      <c r="L64" s="2"/>
    </row>
    <row r="65" spans="1:13" ht="13.4" customHeight="1">
      <c r="C65" s="4" t="s">
        <v>1</v>
      </c>
      <c r="D65" s="4" t="s">
        <v>2</v>
      </c>
      <c r="E65" s="4" t="s">
        <v>3</v>
      </c>
      <c r="F65" s="4" t="s">
        <v>4</v>
      </c>
      <c r="G65" s="4" t="s">
        <v>5</v>
      </c>
      <c r="H65" s="4" t="s">
        <v>6</v>
      </c>
      <c r="I65" s="4" t="s">
        <v>7</v>
      </c>
      <c r="J65" s="4" t="s">
        <v>8</v>
      </c>
      <c r="K65" s="4" t="s">
        <v>9</v>
      </c>
      <c r="L65" s="4" t="s">
        <v>10</v>
      </c>
      <c r="M65" s="4" t="s">
        <v>11</v>
      </c>
    </row>
    <row r="66" spans="1:13" ht="13.4" customHeight="1">
      <c r="A66" t="s">
        <v>21</v>
      </c>
      <c r="C66" s="2">
        <f>C48</f>
        <v>-1694.7465999999999</v>
      </c>
      <c r="D66" s="2">
        <f t="shared" ref="D66:M66" si="4">D48</f>
        <v>-102.97190000000001</v>
      </c>
      <c r="E66" s="2">
        <f t="shared" si="4"/>
        <v>-74.012699999999995</v>
      </c>
      <c r="F66" s="2">
        <f t="shared" si="4"/>
        <v>-71.466200000000001</v>
      </c>
      <c r="G66" s="2">
        <f t="shared" si="4"/>
        <v>-22.117599999999999</v>
      </c>
      <c r="H66" s="2">
        <f t="shared" si="4"/>
        <v>-38.8367</v>
      </c>
      <c r="I66" s="2">
        <f t="shared" si="4"/>
        <v>-8.8820999999999994</v>
      </c>
      <c r="J66" s="2">
        <f t="shared" si="4"/>
        <v>-8.8338999999999999</v>
      </c>
      <c r="K66" s="2">
        <f t="shared" si="4"/>
        <v>-5.6996000000000002</v>
      </c>
      <c r="L66" s="2">
        <f t="shared" si="4"/>
        <v>-332.82069999999993</v>
      </c>
      <c r="M66" s="2">
        <f t="shared" si="4"/>
        <v>-2027.5672999999999</v>
      </c>
    </row>
    <row r="67" spans="1:13" ht="13.4" customHeight="1">
      <c r="A67" t="s">
        <v>32</v>
      </c>
      <c r="C67" s="2">
        <f>C61</f>
        <v>-1855.4905000000001</v>
      </c>
      <c r="D67" s="2">
        <f t="shared" ref="D67:M67" si="5">D61</f>
        <v>-239.02440000000001</v>
      </c>
      <c r="E67" s="2">
        <f t="shared" si="5"/>
        <v>-220.99619999999999</v>
      </c>
      <c r="F67" s="2">
        <f t="shared" si="5"/>
        <v>-126.1198</v>
      </c>
      <c r="G67" s="2">
        <f t="shared" si="5"/>
        <v>-50.784999999999997</v>
      </c>
      <c r="H67" s="2">
        <f t="shared" si="5"/>
        <v>-91.6053</v>
      </c>
      <c r="I67" s="2">
        <f t="shared" si="5"/>
        <v>-16.623899999999999</v>
      </c>
      <c r="J67" s="2">
        <f t="shared" si="5"/>
        <v>-14.477</v>
      </c>
      <c r="K67" s="2">
        <f t="shared" si="5"/>
        <v>-12.3055</v>
      </c>
      <c r="L67" s="2">
        <f>L61</f>
        <v>-771.9371000000001</v>
      </c>
      <c r="M67" s="2">
        <f t="shared" si="5"/>
        <v>-2627.4276</v>
      </c>
    </row>
    <row r="68" spans="1:13" ht="13.4" customHeight="1">
      <c r="A68" t="s">
        <v>34</v>
      </c>
      <c r="C68" s="2">
        <f>C66-C67</f>
        <v>160.74390000000017</v>
      </c>
      <c r="D68" s="2">
        <f t="shared" ref="D68:M68" si="6">D66-D67</f>
        <v>136.05250000000001</v>
      </c>
      <c r="E68" s="2">
        <f t="shared" si="6"/>
        <v>146.98349999999999</v>
      </c>
      <c r="F68" s="2">
        <f t="shared" si="6"/>
        <v>54.653599999999997</v>
      </c>
      <c r="G68" s="2">
        <f t="shared" si="6"/>
        <v>28.667399999999997</v>
      </c>
      <c r="H68" s="2">
        <f t="shared" si="6"/>
        <v>52.768599999999999</v>
      </c>
      <c r="I68" s="2">
        <f t="shared" si="6"/>
        <v>7.7417999999999996</v>
      </c>
      <c r="J68" s="2">
        <f t="shared" si="6"/>
        <v>5.6431000000000004</v>
      </c>
      <c r="K68" s="2">
        <f t="shared" si="6"/>
        <v>6.6059000000000001</v>
      </c>
      <c r="L68" s="2">
        <f t="shared" si="6"/>
        <v>439.11640000000017</v>
      </c>
      <c r="M68" s="2">
        <f t="shared" si="6"/>
        <v>599.86030000000005</v>
      </c>
    </row>
    <row r="69" spans="1:13" ht="13.4" customHeight="1">
      <c r="C69" s="2"/>
      <c r="D69" s="2"/>
      <c r="E69" s="2"/>
      <c r="F69" s="2"/>
      <c r="G69" s="2"/>
      <c r="H69" s="2"/>
      <c r="I69" s="2"/>
      <c r="J69" s="2"/>
      <c r="K69" s="2"/>
      <c r="L69" s="2"/>
    </row>
    <row r="70" spans="1:13" ht="13.4" customHeight="1">
      <c r="C70" s="2"/>
      <c r="D70" s="2"/>
      <c r="E70" s="2"/>
      <c r="F70" s="2"/>
      <c r="G70" s="2"/>
      <c r="H70" s="2"/>
      <c r="I70" s="2"/>
      <c r="J70" s="2"/>
      <c r="K70" s="2"/>
      <c r="L70" s="2"/>
    </row>
    <row r="71" spans="1:13" ht="15.5">
      <c r="A71" s="6" t="s">
        <v>337</v>
      </c>
      <c r="B71" s="6"/>
      <c r="C71" s="24"/>
    </row>
    <row r="72" spans="1:13" ht="13.4" customHeight="1">
      <c r="A72" s="28" t="s">
        <v>336</v>
      </c>
      <c r="B72" s="27"/>
      <c r="C72" s="26"/>
    </row>
    <row r="73" spans="1:13" ht="13.4" customHeight="1">
      <c r="A73" t="s">
        <v>335</v>
      </c>
      <c r="C73" s="23">
        <v>-0.2671</v>
      </c>
    </row>
    <row r="74" spans="1:13" ht="13.4" customHeight="1">
      <c r="A74" t="s">
        <v>334</v>
      </c>
      <c r="C74" s="23">
        <v>-0.38550000000000001</v>
      </c>
    </row>
    <row r="75" spans="1:13" ht="13.4" customHeight="1">
      <c r="A75" t="s">
        <v>333</v>
      </c>
      <c r="C75" s="23">
        <v>-0.25890000000000002</v>
      </c>
    </row>
    <row r="76" spans="1:13" ht="13.4" customHeight="1">
      <c r="A76" t="s">
        <v>332</v>
      </c>
      <c r="C76" s="23">
        <v>-0.29349999999999998</v>
      </c>
    </row>
    <row r="77" spans="1:13" ht="13.4" customHeight="1">
      <c r="A77" t="s">
        <v>331</v>
      </c>
      <c r="C77" s="23">
        <v>-0.2409</v>
      </c>
    </row>
    <row r="78" spans="1:13" ht="13.4" customHeight="1">
      <c r="A78" t="s">
        <v>330</v>
      </c>
      <c r="C78" s="23">
        <v>-0.27179999999999999</v>
      </c>
    </row>
    <row r="79" spans="1:13" ht="13.4" customHeight="1">
      <c r="A79" t="s">
        <v>329</v>
      </c>
      <c r="C79" s="23">
        <v>-0.1246</v>
      </c>
    </row>
    <row r="80" spans="1:13" ht="13.4" customHeight="1">
      <c r="A80" t="s">
        <v>328</v>
      </c>
      <c r="C80" s="23">
        <v>-0.42570000000000002</v>
      </c>
    </row>
    <row r="81" spans="1:3" ht="13.4" customHeight="1">
      <c r="A81" t="s">
        <v>327</v>
      </c>
      <c r="C81" s="23">
        <v>-0.18279999999999999</v>
      </c>
    </row>
    <row r="82" spans="1:3" ht="13.4" customHeight="1">
      <c r="A82" t="s">
        <v>326</v>
      </c>
      <c r="C82" s="23">
        <v>-0.21279999999999999</v>
      </c>
    </row>
    <row r="83" spans="1:3" ht="13.4" customHeight="1">
      <c r="A83" t="s">
        <v>325</v>
      </c>
      <c r="C83" s="23">
        <v>-0.1527</v>
      </c>
    </row>
    <row r="84" spans="1:3" ht="13.4" customHeight="1">
      <c r="C84" s="26"/>
    </row>
    <row r="85" spans="1:3" ht="15.5">
      <c r="A85" s="6" t="s">
        <v>324</v>
      </c>
      <c r="B85" s="6"/>
    </row>
    <row r="86" spans="1:3" ht="13.4" customHeight="1">
      <c r="A86" t="s">
        <v>2</v>
      </c>
      <c r="C86" s="25">
        <v>0.13719999999999999</v>
      </c>
    </row>
    <row r="87" spans="1:3" ht="13.4" customHeight="1">
      <c r="A87" t="s">
        <v>3</v>
      </c>
      <c r="C87" s="25">
        <v>9.8900000000000002E-2</v>
      </c>
    </row>
    <row r="88" spans="1:3" ht="13.4" customHeight="1">
      <c r="A88" t="s">
        <v>4</v>
      </c>
      <c r="C88" s="25">
        <v>0.24229999999999999</v>
      </c>
    </row>
    <row r="89" spans="1:3" ht="13.4" customHeight="1">
      <c r="A89" t="s">
        <v>5</v>
      </c>
      <c r="C89" s="25">
        <v>0.12479999999999999</v>
      </c>
    </row>
    <row r="90" spans="1:3" ht="13.4" customHeight="1">
      <c r="A90" t="s">
        <v>6</v>
      </c>
      <c r="C90" s="25">
        <v>0.52270000000000005</v>
      </c>
    </row>
    <row r="91" spans="1:3" ht="13.4" customHeight="1">
      <c r="A91" t="s">
        <v>7</v>
      </c>
      <c r="C91" s="25">
        <v>0.12790000000000001</v>
      </c>
    </row>
    <row r="92" spans="1:3" ht="13.4" customHeight="1">
      <c r="A92" t="s">
        <v>8</v>
      </c>
      <c r="C92" s="25">
        <v>0.31719999999999998</v>
      </c>
    </row>
    <row r="93" spans="1:3" ht="13.4" customHeight="1">
      <c r="A93" t="s">
        <v>9</v>
      </c>
      <c r="C93" s="25">
        <v>-1.9400000000000001E-2</v>
      </c>
    </row>
    <row r="94" spans="1:3" ht="13.4" customHeight="1">
      <c r="A94" t="s">
        <v>321</v>
      </c>
      <c r="C94" s="25">
        <v>0.2031</v>
      </c>
    </row>
    <row r="97" spans="1:11" ht="15.5">
      <c r="A97" s="6" t="s">
        <v>323</v>
      </c>
      <c r="B97" s="6"/>
      <c r="J97" s="24"/>
    </row>
    <row r="98" spans="1:11" ht="13.4" customHeight="1">
      <c r="A98" s="3" t="s">
        <v>322</v>
      </c>
      <c r="B98" s="3"/>
      <c r="C98" s="4" t="s">
        <v>321</v>
      </c>
      <c r="D98" s="4" t="s">
        <v>2</v>
      </c>
      <c r="E98" s="4" t="s">
        <v>3</v>
      </c>
      <c r="F98" s="4" t="s">
        <v>4</v>
      </c>
      <c r="G98" s="4" t="s">
        <v>5</v>
      </c>
      <c r="H98" s="4" t="s">
        <v>6</v>
      </c>
      <c r="I98" s="4" t="s">
        <v>7</v>
      </c>
      <c r="J98" s="4" t="s">
        <v>8</v>
      </c>
      <c r="K98" s="4" t="s">
        <v>9</v>
      </c>
    </row>
    <row r="99" spans="1:11" ht="13.4" customHeight="1">
      <c r="A99" t="s">
        <v>35</v>
      </c>
      <c r="B99" t="s">
        <v>320</v>
      </c>
      <c r="C99" s="23">
        <v>4.7000000000000002E-3</v>
      </c>
      <c r="D99" s="23">
        <v>3.5000000000000001E-3</v>
      </c>
      <c r="E99" s="23">
        <v>4.1999999999999997E-3</v>
      </c>
      <c r="F99" s="23">
        <v>4.3E-3</v>
      </c>
      <c r="G99" s="23">
        <v>9.7000000000000003E-3</v>
      </c>
      <c r="H99" s="23">
        <v>5.1000000000000004E-3</v>
      </c>
      <c r="I99" s="23">
        <v>1.72E-2</v>
      </c>
      <c r="J99" s="23">
        <v>1.06E-2</v>
      </c>
      <c r="K99" s="23">
        <v>1E-4</v>
      </c>
    </row>
    <row r="100" spans="1:11" ht="13.4" customHeight="1">
      <c r="A100" t="s">
        <v>36</v>
      </c>
      <c r="B100" t="s">
        <v>320</v>
      </c>
      <c r="C100" s="23">
        <v>8.9999999999999998E-4</v>
      </c>
      <c r="D100" s="23">
        <v>1E-3</v>
      </c>
      <c r="E100" s="23">
        <v>8.0000000000000004E-4</v>
      </c>
      <c r="F100" s="23">
        <v>8.9999999999999998E-4</v>
      </c>
      <c r="G100" s="23">
        <v>1.6000000000000001E-3</v>
      </c>
      <c r="H100" s="23">
        <v>8.0000000000000004E-4</v>
      </c>
      <c r="I100" s="23">
        <v>1.1999999999999999E-3</v>
      </c>
      <c r="J100" s="23">
        <v>4.0000000000000002E-4</v>
      </c>
      <c r="K100" s="23">
        <v>1E-4</v>
      </c>
    </row>
    <row r="101" spans="1:11" ht="13.4" customHeight="1">
      <c r="A101" t="s">
        <v>37</v>
      </c>
      <c r="B101" t="s">
        <v>320</v>
      </c>
      <c r="C101" s="23">
        <v>1.6000000000000001E-3</v>
      </c>
      <c r="D101" s="23">
        <v>8.0000000000000004E-4</v>
      </c>
      <c r="E101" s="23">
        <v>1.6000000000000001E-3</v>
      </c>
      <c r="F101" s="23">
        <v>2.5000000000000001E-3</v>
      </c>
      <c r="G101" s="23">
        <v>4.4000000000000003E-3</v>
      </c>
      <c r="H101" s="23">
        <v>1.1999999999999999E-3</v>
      </c>
      <c r="I101" s="23">
        <v>6.1999999999999998E-3</v>
      </c>
      <c r="J101" s="23">
        <v>8.9999999999999998E-4</v>
      </c>
      <c r="K101" s="23">
        <v>0</v>
      </c>
    </row>
    <row r="102" spans="1:11" ht="13.4" customHeight="1">
      <c r="A102" t="s">
        <v>38</v>
      </c>
      <c r="B102" t="s">
        <v>320</v>
      </c>
      <c r="C102" s="23">
        <v>1E-4</v>
      </c>
      <c r="D102" s="23">
        <v>0</v>
      </c>
      <c r="E102" s="23">
        <v>0</v>
      </c>
      <c r="F102" s="23">
        <v>1E-4</v>
      </c>
      <c r="G102" s="23">
        <v>2.0000000000000001E-4</v>
      </c>
      <c r="H102" s="23">
        <v>1E-4</v>
      </c>
      <c r="I102" s="23">
        <v>4.0000000000000001E-3</v>
      </c>
      <c r="J102" s="23">
        <v>5.9999999999999995E-4</v>
      </c>
      <c r="K102" s="23">
        <v>0</v>
      </c>
    </row>
    <row r="103" spans="1:11" ht="13.4" customHeight="1">
      <c r="A103" t="s">
        <v>39</v>
      </c>
      <c r="B103" t="s">
        <v>320</v>
      </c>
      <c r="C103" s="23">
        <v>2.0000000000000001E-4</v>
      </c>
      <c r="D103" s="23">
        <v>1E-4</v>
      </c>
      <c r="E103" s="23">
        <v>1E-4</v>
      </c>
      <c r="F103" s="23">
        <v>1E-4</v>
      </c>
      <c r="G103" s="23">
        <v>4.0000000000000002E-4</v>
      </c>
      <c r="H103" s="23">
        <v>2.0000000000000001E-4</v>
      </c>
      <c r="I103" s="23">
        <v>1.5E-3</v>
      </c>
      <c r="J103" s="23">
        <v>2.0000000000000001E-4</v>
      </c>
      <c r="K103" s="23">
        <v>0</v>
      </c>
    </row>
    <row r="104" spans="1:11" ht="13.4" customHeight="1">
      <c r="A104" t="s">
        <v>40</v>
      </c>
      <c r="B104" t="s">
        <v>320</v>
      </c>
      <c r="C104" s="23">
        <v>4.0000000000000002E-4</v>
      </c>
      <c r="D104" s="23">
        <v>1E-4</v>
      </c>
      <c r="E104" s="23">
        <v>1E-4</v>
      </c>
      <c r="F104" s="23">
        <v>2.0000000000000001E-4</v>
      </c>
      <c r="G104" s="23">
        <v>1.5E-3</v>
      </c>
      <c r="H104" s="23">
        <v>1.2999999999999999E-3</v>
      </c>
      <c r="I104" s="23">
        <v>2.3999999999999998E-3</v>
      </c>
      <c r="J104" s="23">
        <v>0</v>
      </c>
      <c r="K104" s="23">
        <v>0</v>
      </c>
    </row>
    <row r="105" spans="1:11" ht="13.4" customHeight="1">
      <c r="A105" t="s">
        <v>41</v>
      </c>
      <c r="B105" t="s">
        <v>320</v>
      </c>
      <c r="C105" s="23">
        <v>8.9999999999999998E-4</v>
      </c>
      <c r="D105" s="23">
        <v>6.9999999999999999E-4</v>
      </c>
      <c r="E105" s="23">
        <v>8.0000000000000004E-4</v>
      </c>
      <c r="F105" s="23">
        <v>1E-3</v>
      </c>
      <c r="G105" s="23">
        <v>1.9E-3</v>
      </c>
      <c r="H105" s="23">
        <v>8.0000000000000004E-4</v>
      </c>
      <c r="I105" s="23">
        <v>2.8999999999999998E-3</v>
      </c>
      <c r="J105" s="23">
        <v>1E-3</v>
      </c>
      <c r="K105" s="23">
        <v>0</v>
      </c>
    </row>
    <row r="106" spans="1:11" ht="13.4" customHeight="1">
      <c r="A106" t="s">
        <v>42</v>
      </c>
      <c r="B106" t="s">
        <v>319</v>
      </c>
      <c r="C106" s="23">
        <v>3.15E-2</v>
      </c>
      <c r="D106" s="23">
        <v>3.5299999999999998E-2</v>
      </c>
      <c r="E106" s="23">
        <v>1.4E-3</v>
      </c>
      <c r="F106" s="23">
        <v>9.7500000000000003E-2</v>
      </c>
      <c r="G106" s="23">
        <v>1.5E-3</v>
      </c>
      <c r="H106" s="23">
        <v>8.2000000000000007E-3</v>
      </c>
      <c r="I106" s="23">
        <v>1.6000000000000001E-3</v>
      </c>
      <c r="J106" s="23">
        <v>8.9999999999999993E-3</v>
      </c>
      <c r="K106" s="23">
        <v>0</v>
      </c>
    </row>
    <row r="107" spans="1:11" ht="13.4" customHeight="1">
      <c r="A107" t="s">
        <v>43</v>
      </c>
      <c r="B107" t="s">
        <v>319</v>
      </c>
      <c r="C107" s="23">
        <v>3.7999999999999999E-2</v>
      </c>
      <c r="D107" s="23">
        <v>1E-3</v>
      </c>
      <c r="E107" s="23">
        <v>1.04E-2</v>
      </c>
      <c r="F107" s="23">
        <v>5.79E-2</v>
      </c>
      <c r="G107" s="23">
        <v>2.29E-2</v>
      </c>
      <c r="H107" s="23">
        <v>0.13750000000000001</v>
      </c>
      <c r="I107" s="23">
        <v>1.9E-3</v>
      </c>
      <c r="J107" s="23">
        <v>0.18970000000000001</v>
      </c>
      <c r="K107" s="23">
        <v>0</v>
      </c>
    </row>
    <row r="108" spans="1:11" ht="13.4" customHeight="1">
      <c r="A108" t="s">
        <v>44</v>
      </c>
      <c r="B108" t="s">
        <v>319</v>
      </c>
      <c r="C108" s="23">
        <v>4.41E-2</v>
      </c>
      <c r="D108" s="23">
        <v>5.0000000000000001E-4</v>
      </c>
      <c r="E108" s="23">
        <v>6.9999999999999999E-4</v>
      </c>
      <c r="F108" s="23">
        <v>6.3E-3</v>
      </c>
      <c r="G108" s="23">
        <v>5.5999999999999999E-3</v>
      </c>
      <c r="H108" s="23">
        <v>0.27729999999999999</v>
      </c>
      <c r="I108" s="23">
        <v>2.64E-2</v>
      </c>
      <c r="J108" s="23">
        <v>1.5100000000000001E-2</v>
      </c>
      <c r="K108" s="23">
        <v>0</v>
      </c>
    </row>
    <row r="109" spans="1:11" ht="13.4" customHeight="1">
      <c r="A109" t="s">
        <v>45</v>
      </c>
      <c r="B109" t="s">
        <v>319</v>
      </c>
      <c r="C109" s="23">
        <v>8.3000000000000001E-3</v>
      </c>
      <c r="D109" s="23">
        <v>2E-3</v>
      </c>
      <c r="E109" s="23">
        <v>1.8E-3</v>
      </c>
      <c r="F109" s="23">
        <v>7.1999999999999998E-3</v>
      </c>
      <c r="G109" s="23">
        <v>8.6999999999999994E-3</v>
      </c>
      <c r="H109" s="23">
        <v>0.03</v>
      </c>
      <c r="I109" s="23">
        <v>9.1999999999999998E-3</v>
      </c>
      <c r="J109" s="23">
        <v>6.13E-2</v>
      </c>
      <c r="K109" s="23">
        <v>2.0000000000000001E-4</v>
      </c>
    </row>
    <row r="110" spans="1:11" ht="13.4" customHeight="1">
      <c r="A110" t="s">
        <v>46</v>
      </c>
      <c r="B110" t="s">
        <v>319</v>
      </c>
      <c r="C110" s="23">
        <v>4.0000000000000002E-4</v>
      </c>
      <c r="D110" s="23">
        <v>2.0000000000000001E-4</v>
      </c>
      <c r="E110" s="23">
        <v>2.0000000000000001E-4</v>
      </c>
      <c r="F110" s="23">
        <v>2.9999999999999997E-4</v>
      </c>
      <c r="G110" s="23">
        <v>2.0000000000000001E-4</v>
      </c>
      <c r="H110" s="23">
        <v>1.1999999999999999E-3</v>
      </c>
      <c r="I110" s="23">
        <v>4.0000000000000002E-4</v>
      </c>
      <c r="J110" s="23">
        <v>2.9999999999999997E-4</v>
      </c>
      <c r="K110" s="23">
        <v>1E-4</v>
      </c>
    </row>
    <row r="111" spans="1:11" ht="13.4" customHeight="1">
      <c r="A111" t="s">
        <v>47</v>
      </c>
      <c r="B111" t="s">
        <v>319</v>
      </c>
      <c r="C111" s="23">
        <v>3.7000000000000002E-3</v>
      </c>
      <c r="D111" s="23">
        <v>5.9999999999999995E-4</v>
      </c>
      <c r="E111" s="23">
        <v>5.9999999999999995E-4</v>
      </c>
      <c r="F111" s="23">
        <v>3.2000000000000002E-3</v>
      </c>
      <c r="G111" s="23">
        <v>2.7000000000000001E-3</v>
      </c>
      <c r="H111" s="23">
        <v>1.6500000000000001E-2</v>
      </c>
      <c r="I111" s="23">
        <v>1.1000000000000001E-3</v>
      </c>
      <c r="J111" s="23">
        <v>4.1999999999999997E-3</v>
      </c>
      <c r="K111" s="23">
        <v>2.0000000000000001E-4</v>
      </c>
    </row>
    <row r="112" spans="1:11" ht="13.4" customHeight="1">
      <c r="A112" t="s">
        <v>48</v>
      </c>
      <c r="B112" t="s">
        <v>318</v>
      </c>
      <c r="C112" s="23">
        <v>1.6999999999999999E-3</v>
      </c>
      <c r="D112" s="23">
        <v>1.5E-3</v>
      </c>
      <c r="E112" s="23">
        <v>1.6000000000000001E-3</v>
      </c>
      <c r="F112" s="23">
        <v>2.8E-3</v>
      </c>
      <c r="G112" s="23">
        <v>2.3999999999999998E-3</v>
      </c>
      <c r="H112" s="23">
        <v>1.1000000000000001E-3</v>
      </c>
      <c r="I112" s="23">
        <v>1.4E-3</v>
      </c>
      <c r="J112" s="23">
        <v>5.0000000000000001E-4</v>
      </c>
      <c r="K112" s="23">
        <v>0</v>
      </c>
    </row>
    <row r="113" spans="1:11" ht="13.4" customHeight="1">
      <c r="A113" t="s">
        <v>49</v>
      </c>
      <c r="B113" t="s">
        <v>318</v>
      </c>
      <c r="C113" s="23">
        <v>1E-4</v>
      </c>
      <c r="D113" s="23">
        <v>1E-4</v>
      </c>
      <c r="E113" s="23">
        <v>1E-4</v>
      </c>
      <c r="F113" s="23">
        <v>1E-4</v>
      </c>
      <c r="G113" s="23">
        <v>2.0000000000000001E-4</v>
      </c>
      <c r="H113" s="23">
        <v>1E-4</v>
      </c>
      <c r="I113" s="23">
        <v>1.2999999999999999E-3</v>
      </c>
      <c r="J113" s="23">
        <v>0</v>
      </c>
      <c r="K113" s="23">
        <v>0</v>
      </c>
    </row>
    <row r="114" spans="1:11" ht="13.4" customHeight="1">
      <c r="A114" t="s">
        <v>50</v>
      </c>
      <c r="B114" t="s">
        <v>318</v>
      </c>
      <c r="C114" s="23">
        <v>2.9999999999999997E-4</v>
      </c>
      <c r="D114" s="23">
        <v>2.0000000000000001E-4</v>
      </c>
      <c r="E114" s="23">
        <v>5.9999999999999995E-4</v>
      </c>
      <c r="F114" s="23">
        <v>1E-4</v>
      </c>
      <c r="G114" s="23">
        <v>2.0000000000000001E-4</v>
      </c>
      <c r="H114" s="23">
        <v>1E-4</v>
      </c>
      <c r="I114" s="23">
        <v>8.0000000000000004E-4</v>
      </c>
      <c r="J114" s="23">
        <v>1E-4</v>
      </c>
      <c r="K114" s="23">
        <v>0</v>
      </c>
    </row>
    <row r="115" spans="1:11" ht="13.4" customHeight="1">
      <c r="A115" t="s">
        <v>51</v>
      </c>
      <c r="B115" t="s">
        <v>318</v>
      </c>
      <c r="C115" s="23">
        <v>-1E-4</v>
      </c>
      <c r="D115" s="23">
        <v>0</v>
      </c>
      <c r="E115" s="23">
        <v>-1E-4</v>
      </c>
      <c r="F115" s="23">
        <v>-1E-4</v>
      </c>
      <c r="G115" s="23">
        <v>-1E-4</v>
      </c>
      <c r="H115" s="23">
        <v>0</v>
      </c>
      <c r="I115" s="23">
        <v>-4.0000000000000002E-4</v>
      </c>
      <c r="J115" s="23">
        <v>0</v>
      </c>
      <c r="K115" s="23">
        <v>0</v>
      </c>
    </row>
    <row r="116" spans="1:11" ht="13.4" customHeight="1">
      <c r="A116" t="s">
        <v>52</v>
      </c>
      <c r="B116" t="s">
        <v>318</v>
      </c>
      <c r="C116" s="23">
        <v>1E-4</v>
      </c>
      <c r="D116" s="23">
        <v>2.0000000000000001E-4</v>
      </c>
      <c r="E116" s="23">
        <v>2.0000000000000001E-4</v>
      </c>
      <c r="F116" s="23">
        <v>1E-4</v>
      </c>
      <c r="G116" s="23">
        <v>0</v>
      </c>
      <c r="H116" s="23">
        <v>0</v>
      </c>
      <c r="I116" s="23">
        <v>0</v>
      </c>
      <c r="J116" s="23">
        <v>0</v>
      </c>
      <c r="K116" s="23">
        <v>0</v>
      </c>
    </row>
    <row r="117" spans="1:11" ht="13.4" customHeight="1">
      <c r="A117" t="s">
        <v>53</v>
      </c>
      <c r="B117" t="s">
        <v>318</v>
      </c>
      <c r="C117" s="23">
        <v>2.0000000000000001E-4</v>
      </c>
      <c r="D117" s="23">
        <v>2.9999999999999997E-4</v>
      </c>
      <c r="E117" s="23">
        <v>1E-4</v>
      </c>
      <c r="F117" s="23">
        <v>0</v>
      </c>
      <c r="G117" s="23">
        <v>2.0000000000000001E-4</v>
      </c>
      <c r="H117" s="23">
        <v>1E-4</v>
      </c>
      <c r="I117" s="23">
        <v>0</v>
      </c>
      <c r="J117" s="23">
        <v>0</v>
      </c>
      <c r="K117" s="23">
        <v>0</v>
      </c>
    </row>
    <row r="118" spans="1:11" ht="13.4" customHeight="1">
      <c r="A118" t="s">
        <v>54</v>
      </c>
      <c r="B118" t="s">
        <v>318</v>
      </c>
      <c r="C118" s="23">
        <v>1E-4</v>
      </c>
      <c r="D118" s="23">
        <v>1E-4</v>
      </c>
      <c r="E118" s="23">
        <v>1E-4</v>
      </c>
      <c r="F118" s="23">
        <v>0</v>
      </c>
      <c r="G118" s="23">
        <v>1E-4</v>
      </c>
      <c r="H118" s="23">
        <v>0</v>
      </c>
      <c r="I118" s="23">
        <v>1E-4</v>
      </c>
      <c r="J118" s="23">
        <v>0</v>
      </c>
      <c r="K118" s="23">
        <v>0</v>
      </c>
    </row>
    <row r="119" spans="1:11" ht="13.4" customHeight="1">
      <c r="A119" t="s">
        <v>55</v>
      </c>
      <c r="B119" t="s">
        <v>318</v>
      </c>
      <c r="C119" s="23">
        <v>0</v>
      </c>
      <c r="D119" s="23">
        <v>0</v>
      </c>
      <c r="E119" s="23">
        <v>0</v>
      </c>
      <c r="F119" s="23">
        <v>1E-4</v>
      </c>
      <c r="G119" s="23">
        <v>0</v>
      </c>
      <c r="H119" s="23">
        <v>0</v>
      </c>
      <c r="I119" s="23">
        <v>1E-4</v>
      </c>
      <c r="J119" s="23">
        <v>0</v>
      </c>
      <c r="K119" s="23">
        <v>0</v>
      </c>
    </row>
    <row r="120" spans="1:11" ht="13.4" customHeight="1">
      <c r="A120" t="s">
        <v>56</v>
      </c>
      <c r="B120" t="s">
        <v>318</v>
      </c>
      <c r="C120" s="23">
        <v>8.0000000000000004E-4</v>
      </c>
      <c r="D120" s="23">
        <v>1E-3</v>
      </c>
      <c r="E120" s="23">
        <v>8.9999999999999998E-4</v>
      </c>
      <c r="F120" s="23">
        <v>8.9999999999999998E-4</v>
      </c>
      <c r="G120" s="23">
        <v>5.9999999999999995E-4</v>
      </c>
      <c r="H120" s="23">
        <v>2.9999999999999997E-4</v>
      </c>
      <c r="I120" s="23">
        <v>8.0000000000000004E-4</v>
      </c>
      <c r="J120" s="23">
        <v>2.0000000000000001E-4</v>
      </c>
      <c r="K120" s="23">
        <v>0</v>
      </c>
    </row>
    <row r="121" spans="1:11" ht="13.4" customHeight="1">
      <c r="A121" t="s">
        <v>57</v>
      </c>
      <c r="B121" t="s">
        <v>318</v>
      </c>
      <c r="C121" s="23">
        <v>1E-4</v>
      </c>
      <c r="D121" s="23">
        <v>2.0000000000000001E-4</v>
      </c>
      <c r="E121" s="23">
        <v>2.0000000000000001E-4</v>
      </c>
      <c r="F121" s="23">
        <v>1E-4</v>
      </c>
      <c r="G121" s="23">
        <v>1E-4</v>
      </c>
      <c r="H121" s="23">
        <v>1E-4</v>
      </c>
      <c r="I121" s="23">
        <v>0</v>
      </c>
      <c r="J121" s="23">
        <v>2.0000000000000001E-4</v>
      </c>
      <c r="K121" s="23">
        <v>0</v>
      </c>
    </row>
    <row r="122" spans="1:11" ht="13.4" customHeight="1">
      <c r="A122" t="s">
        <v>58</v>
      </c>
      <c r="B122" t="s">
        <v>318</v>
      </c>
      <c r="C122" s="23">
        <v>2.9999999999999997E-4</v>
      </c>
      <c r="D122" s="23">
        <v>2.9999999999999997E-4</v>
      </c>
      <c r="E122" s="23">
        <v>2.9999999999999997E-4</v>
      </c>
      <c r="F122" s="23">
        <v>2.9999999999999997E-4</v>
      </c>
      <c r="G122" s="23">
        <v>4.0000000000000002E-4</v>
      </c>
      <c r="H122" s="23">
        <v>2.0000000000000001E-4</v>
      </c>
      <c r="I122" s="23">
        <v>5.0000000000000001E-4</v>
      </c>
      <c r="J122" s="23">
        <v>5.0000000000000001E-4</v>
      </c>
      <c r="K122" s="23">
        <v>1E-4</v>
      </c>
    </row>
    <row r="123" spans="1:11" ht="13.4" customHeight="1">
      <c r="A123" t="s">
        <v>59</v>
      </c>
      <c r="B123" t="s">
        <v>318</v>
      </c>
      <c r="C123" s="23">
        <v>2.0000000000000001E-4</v>
      </c>
      <c r="D123" s="23">
        <v>2.0000000000000001E-4</v>
      </c>
      <c r="E123" s="23">
        <v>2.0000000000000001E-4</v>
      </c>
      <c r="F123" s="23">
        <v>0</v>
      </c>
      <c r="G123" s="23">
        <v>1.6000000000000001E-3</v>
      </c>
      <c r="H123" s="23">
        <v>1E-4</v>
      </c>
      <c r="I123" s="23">
        <v>5.0000000000000001E-4</v>
      </c>
      <c r="J123" s="23">
        <v>0</v>
      </c>
      <c r="K123" s="23">
        <v>0</v>
      </c>
    </row>
    <row r="124" spans="1:11" ht="13.4" customHeight="1">
      <c r="A124" t="s">
        <v>60</v>
      </c>
      <c r="B124" t="s">
        <v>318</v>
      </c>
      <c r="C124" s="23">
        <v>0</v>
      </c>
      <c r="D124" s="23">
        <v>0</v>
      </c>
      <c r="E124" s="23">
        <v>0</v>
      </c>
      <c r="F124" s="23">
        <v>0</v>
      </c>
      <c r="G124" s="23">
        <v>0</v>
      </c>
      <c r="H124" s="23">
        <v>0</v>
      </c>
      <c r="I124" s="23">
        <v>0</v>
      </c>
      <c r="J124" s="23">
        <v>0</v>
      </c>
      <c r="K124" s="23">
        <v>0</v>
      </c>
    </row>
    <row r="125" spans="1:11" ht="13.4" customHeight="1">
      <c r="A125" t="s">
        <v>61</v>
      </c>
      <c r="B125" t="s">
        <v>318</v>
      </c>
      <c r="C125" s="23">
        <v>1E-4</v>
      </c>
      <c r="D125" s="23">
        <v>1E-4</v>
      </c>
      <c r="E125" s="23">
        <v>2.0000000000000001E-4</v>
      </c>
      <c r="F125" s="23">
        <v>2.0000000000000001E-4</v>
      </c>
      <c r="G125" s="23">
        <v>1E-4</v>
      </c>
      <c r="H125" s="23">
        <v>0</v>
      </c>
      <c r="I125" s="23">
        <v>0</v>
      </c>
      <c r="J125" s="23">
        <v>0</v>
      </c>
      <c r="K125" s="23">
        <v>0</v>
      </c>
    </row>
    <row r="126" spans="1:11" ht="13.4" customHeight="1">
      <c r="A126" t="s">
        <v>62</v>
      </c>
      <c r="B126" t="s">
        <v>318</v>
      </c>
      <c r="C126" s="23">
        <v>-5.9999999999999995E-4</v>
      </c>
      <c r="D126" s="23">
        <v>-5.0000000000000001E-4</v>
      </c>
      <c r="E126" s="23">
        <v>-1.1999999999999999E-3</v>
      </c>
      <c r="F126" s="23">
        <v>-5.0000000000000001E-4</v>
      </c>
      <c r="G126" s="23">
        <v>-5.9999999999999995E-4</v>
      </c>
      <c r="H126" s="23">
        <v>-4.0000000000000002E-4</v>
      </c>
      <c r="I126" s="23">
        <v>-4.0000000000000002E-4</v>
      </c>
      <c r="J126" s="23">
        <v>-2.9999999999999997E-4</v>
      </c>
      <c r="K126" s="23">
        <v>0</v>
      </c>
    </row>
    <row r="127" spans="1:11" ht="13.4" customHeight="1">
      <c r="A127" t="s">
        <v>63</v>
      </c>
      <c r="B127" t="s">
        <v>318</v>
      </c>
      <c r="C127" s="23">
        <v>-1E-4</v>
      </c>
      <c r="D127" s="23">
        <v>-1E-4</v>
      </c>
      <c r="E127" s="23">
        <v>-4.0000000000000002E-4</v>
      </c>
      <c r="F127" s="23">
        <v>-1E-4</v>
      </c>
      <c r="G127" s="23">
        <v>0</v>
      </c>
      <c r="H127" s="23">
        <v>0</v>
      </c>
      <c r="I127" s="23">
        <v>-4.0000000000000002E-4</v>
      </c>
      <c r="J127" s="23">
        <v>0</v>
      </c>
      <c r="K127" s="23">
        <v>0</v>
      </c>
    </row>
    <row r="128" spans="1:11" ht="13.4" customHeight="1">
      <c r="A128" t="s">
        <v>64</v>
      </c>
      <c r="B128" t="s">
        <v>318</v>
      </c>
      <c r="C128" s="23">
        <v>5.0000000000000001E-4</v>
      </c>
      <c r="D128" s="23">
        <v>5.9999999999999995E-4</v>
      </c>
      <c r="E128" s="23">
        <v>8.0000000000000004E-4</v>
      </c>
      <c r="F128" s="23">
        <v>4.0000000000000002E-4</v>
      </c>
      <c r="G128" s="23">
        <v>4.0000000000000002E-4</v>
      </c>
      <c r="H128" s="23">
        <v>2.9999999999999997E-4</v>
      </c>
      <c r="I128" s="23">
        <v>2.9999999999999997E-4</v>
      </c>
      <c r="J128" s="23">
        <v>5.9999999999999995E-4</v>
      </c>
      <c r="K128" s="23">
        <v>2.0000000000000001E-4</v>
      </c>
    </row>
    <row r="129" spans="1:11" ht="13.4" customHeight="1">
      <c r="A129" t="s">
        <v>65</v>
      </c>
      <c r="B129" t="s">
        <v>318</v>
      </c>
      <c r="C129" s="23">
        <v>1E-4</v>
      </c>
      <c r="D129" s="23">
        <v>1E-4</v>
      </c>
      <c r="E129" s="23">
        <v>1E-4</v>
      </c>
      <c r="F129" s="23">
        <v>0</v>
      </c>
      <c r="G129" s="23">
        <v>5.9999999999999995E-4</v>
      </c>
      <c r="H129" s="23">
        <v>1E-4</v>
      </c>
      <c r="I129" s="23">
        <v>2.9999999999999997E-4</v>
      </c>
      <c r="J129" s="23">
        <v>0</v>
      </c>
      <c r="K129" s="23">
        <v>0</v>
      </c>
    </row>
    <row r="130" spans="1:11" ht="13.4" customHeight="1">
      <c r="A130" t="s">
        <v>66</v>
      </c>
      <c r="B130" t="s">
        <v>318</v>
      </c>
      <c r="C130" s="23">
        <v>0</v>
      </c>
      <c r="D130" s="23">
        <v>0</v>
      </c>
      <c r="E130" s="23">
        <v>0</v>
      </c>
      <c r="F130" s="23">
        <v>0</v>
      </c>
      <c r="G130" s="23">
        <v>1E-4</v>
      </c>
      <c r="H130" s="23">
        <v>0</v>
      </c>
      <c r="I130" s="23">
        <v>2.0000000000000001E-4</v>
      </c>
      <c r="J130" s="23">
        <v>0</v>
      </c>
      <c r="K130" s="23">
        <v>0</v>
      </c>
    </row>
    <row r="131" spans="1:11" ht="13.4" customHeight="1">
      <c r="A131" t="s">
        <v>67</v>
      </c>
      <c r="B131" t="s">
        <v>318</v>
      </c>
      <c r="C131" s="23">
        <v>-2.9999999999999997E-4</v>
      </c>
      <c r="D131" s="23">
        <v>-4.0000000000000002E-4</v>
      </c>
      <c r="E131" s="23">
        <v>-4.0000000000000002E-4</v>
      </c>
      <c r="F131" s="23">
        <v>-4.0000000000000002E-4</v>
      </c>
      <c r="G131" s="23">
        <v>-4.0000000000000002E-4</v>
      </c>
      <c r="H131" s="23">
        <v>-2.0000000000000001E-4</v>
      </c>
      <c r="I131" s="23">
        <v>-2.9999999999999997E-4</v>
      </c>
      <c r="J131" s="23">
        <v>-2.9999999999999997E-4</v>
      </c>
      <c r="K131" s="23">
        <v>-1E-4</v>
      </c>
    </row>
    <row r="132" spans="1:11" ht="13.4" customHeight="1">
      <c r="A132" t="s">
        <v>68</v>
      </c>
      <c r="B132" t="s">
        <v>318</v>
      </c>
      <c r="C132" s="23">
        <v>2.0000000000000001E-4</v>
      </c>
      <c r="D132" s="23">
        <v>2.0000000000000001E-4</v>
      </c>
      <c r="E132" s="23">
        <v>2.9999999999999997E-4</v>
      </c>
      <c r="F132" s="23">
        <v>2.0000000000000001E-4</v>
      </c>
      <c r="G132" s="23">
        <v>1E-4</v>
      </c>
      <c r="H132" s="23">
        <v>1E-4</v>
      </c>
      <c r="I132" s="23">
        <v>1.8E-3</v>
      </c>
      <c r="J132" s="23">
        <v>0</v>
      </c>
      <c r="K132" s="23">
        <v>0</v>
      </c>
    </row>
    <row r="133" spans="1:11" ht="13.4" customHeight="1">
      <c r="A133" t="s">
        <v>69</v>
      </c>
      <c r="B133" t="s">
        <v>318</v>
      </c>
      <c r="C133" s="23">
        <v>0</v>
      </c>
      <c r="D133" s="23">
        <v>0</v>
      </c>
      <c r="E133" s="23">
        <v>0</v>
      </c>
      <c r="F133" s="23">
        <v>0</v>
      </c>
      <c r="G133" s="23">
        <v>0</v>
      </c>
      <c r="H133" s="23">
        <v>0</v>
      </c>
      <c r="I133" s="23">
        <v>0</v>
      </c>
      <c r="J133" s="23">
        <v>0</v>
      </c>
      <c r="K133" s="23">
        <v>0</v>
      </c>
    </row>
    <row r="134" spans="1:11" ht="13.4" customHeight="1">
      <c r="A134" t="s">
        <v>70</v>
      </c>
      <c r="B134" t="s">
        <v>318</v>
      </c>
      <c r="C134" s="23">
        <v>-1E-4</v>
      </c>
      <c r="D134" s="23">
        <v>-1E-4</v>
      </c>
      <c r="E134" s="23">
        <v>-1E-4</v>
      </c>
      <c r="F134" s="23">
        <v>-1E-4</v>
      </c>
      <c r="G134" s="23">
        <v>-1E-4</v>
      </c>
      <c r="H134" s="23">
        <v>0</v>
      </c>
      <c r="I134" s="23">
        <v>0</v>
      </c>
      <c r="J134" s="23">
        <v>-1E-4</v>
      </c>
      <c r="K134" s="23">
        <v>0</v>
      </c>
    </row>
    <row r="135" spans="1:11" ht="13.4" customHeight="1">
      <c r="A135" t="s">
        <v>71</v>
      </c>
      <c r="B135" t="s">
        <v>318</v>
      </c>
      <c r="C135" s="23">
        <v>1.1000000000000001E-3</v>
      </c>
      <c r="D135" s="23">
        <v>6.9999999999999999E-4</v>
      </c>
      <c r="E135" s="23">
        <v>1.8E-3</v>
      </c>
      <c r="F135" s="23">
        <v>1.1999999999999999E-3</v>
      </c>
      <c r="G135" s="23">
        <v>4.0000000000000002E-4</v>
      </c>
      <c r="H135" s="23">
        <v>1.6000000000000001E-3</v>
      </c>
      <c r="I135" s="23">
        <v>2.9999999999999997E-4</v>
      </c>
      <c r="J135" s="23">
        <v>0</v>
      </c>
      <c r="K135" s="23">
        <v>0</v>
      </c>
    </row>
    <row r="136" spans="1:11" ht="13.4" customHeight="1">
      <c r="A136" t="s">
        <v>72</v>
      </c>
      <c r="B136" t="s">
        <v>318</v>
      </c>
      <c r="C136" s="23">
        <v>5.9999999999999995E-4</v>
      </c>
      <c r="D136" s="23">
        <v>6.9999999999999999E-4</v>
      </c>
      <c r="E136" s="23">
        <v>1.1000000000000001E-3</v>
      </c>
      <c r="F136" s="23">
        <v>2.9999999999999997E-4</v>
      </c>
      <c r="G136" s="23">
        <v>2.9999999999999997E-4</v>
      </c>
      <c r="H136" s="23">
        <v>2.0000000000000001E-4</v>
      </c>
      <c r="I136" s="23">
        <v>2.9999999999999997E-4</v>
      </c>
      <c r="J136" s="23">
        <v>2.0000000000000001E-4</v>
      </c>
      <c r="K136" s="23">
        <v>0</v>
      </c>
    </row>
    <row r="137" spans="1:11" ht="13.4" customHeight="1">
      <c r="A137" t="s">
        <v>73</v>
      </c>
      <c r="B137" t="s">
        <v>318</v>
      </c>
      <c r="C137" s="23">
        <v>1E-4</v>
      </c>
      <c r="D137" s="23">
        <v>2.0000000000000001E-4</v>
      </c>
      <c r="E137" s="23">
        <v>0</v>
      </c>
      <c r="F137" s="23">
        <v>0</v>
      </c>
      <c r="G137" s="23">
        <v>0</v>
      </c>
      <c r="H137" s="23">
        <v>0</v>
      </c>
      <c r="I137" s="23">
        <v>0</v>
      </c>
      <c r="J137" s="23">
        <v>0</v>
      </c>
      <c r="K137" s="23">
        <v>0</v>
      </c>
    </row>
    <row r="138" spans="1:11" ht="13.4" customHeight="1">
      <c r="A138" t="s">
        <v>74</v>
      </c>
      <c r="B138" t="s">
        <v>318</v>
      </c>
      <c r="C138" s="23">
        <v>1E-3</v>
      </c>
      <c r="D138" s="23">
        <v>6.9999999999999999E-4</v>
      </c>
      <c r="E138" s="23">
        <v>8.9999999999999998E-4</v>
      </c>
      <c r="F138" s="23">
        <v>1.4E-3</v>
      </c>
      <c r="G138" s="23">
        <v>4.0000000000000002E-4</v>
      </c>
      <c r="H138" s="23">
        <v>1.6999999999999999E-3</v>
      </c>
      <c r="I138" s="23">
        <v>4.0000000000000002E-4</v>
      </c>
      <c r="J138" s="23">
        <v>1.1000000000000001E-3</v>
      </c>
      <c r="K138" s="23">
        <v>0</v>
      </c>
    </row>
    <row r="139" spans="1:11" ht="13.4" customHeight="1">
      <c r="A139" t="s">
        <v>75</v>
      </c>
      <c r="B139" t="s">
        <v>318</v>
      </c>
      <c r="C139" s="23">
        <v>-1E-4</v>
      </c>
      <c r="D139" s="23">
        <v>-1E-4</v>
      </c>
      <c r="E139" s="23">
        <v>-2.0000000000000001E-4</v>
      </c>
      <c r="F139" s="23">
        <v>-1E-4</v>
      </c>
      <c r="G139" s="23">
        <v>-1E-4</v>
      </c>
      <c r="H139" s="23">
        <v>0</v>
      </c>
      <c r="I139" s="23">
        <v>0</v>
      </c>
      <c r="J139" s="23">
        <v>0</v>
      </c>
      <c r="K139" s="23">
        <v>0</v>
      </c>
    </row>
    <row r="140" spans="1:11" ht="13.4" customHeight="1">
      <c r="A140" t="s">
        <v>76</v>
      </c>
      <c r="B140" t="s">
        <v>318</v>
      </c>
      <c r="C140" s="23">
        <v>-8.0000000000000004E-4</v>
      </c>
      <c r="D140" s="23">
        <v>-5.9999999999999995E-4</v>
      </c>
      <c r="E140" s="23">
        <v>-1.1999999999999999E-3</v>
      </c>
      <c r="F140" s="23">
        <v>-6.9999999999999999E-4</v>
      </c>
      <c r="G140" s="23">
        <v>-8.0000000000000004E-4</v>
      </c>
      <c r="H140" s="23">
        <v>-4.0000000000000002E-4</v>
      </c>
      <c r="I140" s="23">
        <v>-2.9999999999999997E-4</v>
      </c>
      <c r="J140" s="23">
        <v>-5.0000000000000001E-4</v>
      </c>
      <c r="K140" s="23">
        <v>-1E-4</v>
      </c>
    </row>
    <row r="141" spans="1:11" ht="13.4" customHeight="1">
      <c r="A141" t="s">
        <v>77</v>
      </c>
      <c r="B141" t="s">
        <v>318</v>
      </c>
      <c r="C141" s="23">
        <v>-1E-4</v>
      </c>
      <c r="D141" s="23">
        <v>0</v>
      </c>
      <c r="E141" s="23">
        <v>-1E-4</v>
      </c>
      <c r="F141" s="23">
        <v>-1E-4</v>
      </c>
      <c r="G141" s="23">
        <v>0</v>
      </c>
      <c r="H141" s="23">
        <v>-1E-4</v>
      </c>
      <c r="I141" s="23">
        <v>0</v>
      </c>
      <c r="J141" s="23">
        <v>0</v>
      </c>
      <c r="K141" s="23">
        <v>0</v>
      </c>
    </row>
    <row r="142" spans="1:11" ht="13.4" customHeight="1">
      <c r="A142" t="s">
        <v>78</v>
      </c>
      <c r="B142" t="s">
        <v>318</v>
      </c>
      <c r="C142" s="23">
        <v>1E-4</v>
      </c>
      <c r="D142" s="23">
        <v>1E-4</v>
      </c>
      <c r="E142" s="23">
        <v>1E-4</v>
      </c>
      <c r="F142" s="23">
        <v>1E-4</v>
      </c>
      <c r="G142" s="23">
        <v>2.9999999999999997E-4</v>
      </c>
      <c r="H142" s="23">
        <v>0</v>
      </c>
      <c r="I142" s="23">
        <v>1E-4</v>
      </c>
      <c r="J142" s="23">
        <v>1E-4</v>
      </c>
      <c r="K142" s="23">
        <v>0</v>
      </c>
    </row>
    <row r="143" spans="1:11" ht="13.4" customHeight="1">
      <c r="A143" t="s">
        <v>79</v>
      </c>
      <c r="B143" t="s">
        <v>318</v>
      </c>
      <c r="C143" s="23">
        <v>1E-4</v>
      </c>
      <c r="D143" s="23">
        <v>1E-4</v>
      </c>
      <c r="E143" s="23">
        <v>1E-4</v>
      </c>
      <c r="F143" s="23">
        <v>0</v>
      </c>
      <c r="G143" s="23">
        <v>0</v>
      </c>
      <c r="H143" s="23">
        <v>1E-4</v>
      </c>
      <c r="I143" s="23">
        <v>1E-4</v>
      </c>
      <c r="J143" s="23">
        <v>5.0000000000000001E-4</v>
      </c>
      <c r="K143" s="23">
        <v>0</v>
      </c>
    </row>
    <row r="144" spans="1:11" ht="13.4" customHeight="1">
      <c r="A144" t="s">
        <v>80</v>
      </c>
      <c r="B144" t="s">
        <v>318</v>
      </c>
      <c r="C144" s="23">
        <v>2.0000000000000001E-4</v>
      </c>
      <c r="D144" s="23">
        <v>2.0000000000000001E-4</v>
      </c>
      <c r="E144" s="23">
        <v>1E-4</v>
      </c>
      <c r="F144" s="23">
        <v>2.0000000000000001E-4</v>
      </c>
      <c r="G144" s="23">
        <v>1E-4</v>
      </c>
      <c r="H144" s="23">
        <v>2.0000000000000001E-4</v>
      </c>
      <c r="I144" s="23">
        <v>2.0000000000000001E-4</v>
      </c>
      <c r="J144" s="23">
        <v>0</v>
      </c>
      <c r="K144" s="23">
        <v>0</v>
      </c>
    </row>
    <row r="145" spans="1:11" ht="13.4" customHeight="1">
      <c r="A145" t="s">
        <v>81</v>
      </c>
      <c r="B145" t="s">
        <v>318</v>
      </c>
      <c r="C145" s="23">
        <v>1E-4</v>
      </c>
      <c r="D145" s="23">
        <v>1E-4</v>
      </c>
      <c r="E145" s="23">
        <v>1E-4</v>
      </c>
      <c r="F145" s="23">
        <v>1E-4</v>
      </c>
      <c r="G145" s="23">
        <v>1E-4</v>
      </c>
      <c r="H145" s="23">
        <v>1E-4</v>
      </c>
      <c r="I145" s="23">
        <v>1E-4</v>
      </c>
      <c r="J145" s="23">
        <v>1E-4</v>
      </c>
      <c r="K145" s="23">
        <v>0</v>
      </c>
    </row>
    <row r="146" spans="1:11" ht="13.4" customHeight="1">
      <c r="A146" t="s">
        <v>82</v>
      </c>
      <c r="B146" t="s">
        <v>318</v>
      </c>
      <c r="C146" s="23">
        <v>0</v>
      </c>
      <c r="D146" s="23">
        <v>0</v>
      </c>
      <c r="E146" s="23">
        <v>0</v>
      </c>
      <c r="F146" s="23">
        <v>0</v>
      </c>
      <c r="G146" s="23">
        <v>0</v>
      </c>
      <c r="H146" s="23">
        <v>0</v>
      </c>
      <c r="I146" s="23">
        <v>0</v>
      </c>
      <c r="J146" s="23">
        <v>-1E-4</v>
      </c>
      <c r="K146" s="23">
        <v>0</v>
      </c>
    </row>
    <row r="147" spans="1:11" ht="13.4" customHeight="1">
      <c r="A147" t="s">
        <v>83</v>
      </c>
      <c r="B147" t="s">
        <v>318</v>
      </c>
      <c r="C147" s="23">
        <v>0</v>
      </c>
      <c r="D147" s="23">
        <v>0</v>
      </c>
      <c r="E147" s="23">
        <v>0</v>
      </c>
      <c r="F147" s="23">
        <v>0</v>
      </c>
      <c r="G147" s="23">
        <v>0</v>
      </c>
      <c r="H147" s="23">
        <v>0</v>
      </c>
      <c r="I147" s="23">
        <v>0</v>
      </c>
      <c r="J147" s="23">
        <v>0</v>
      </c>
      <c r="K147" s="23">
        <v>0</v>
      </c>
    </row>
    <row r="148" spans="1:11" ht="13.4" customHeight="1">
      <c r="A148" t="s">
        <v>84</v>
      </c>
      <c r="B148" t="s">
        <v>318</v>
      </c>
      <c r="C148" s="23">
        <v>2.3E-3</v>
      </c>
      <c r="D148" s="23">
        <v>8.9999999999999998E-4</v>
      </c>
      <c r="E148" s="23">
        <v>8.0000000000000004E-4</v>
      </c>
      <c r="F148" s="23">
        <v>3.0999999999999999E-3</v>
      </c>
      <c r="G148" s="23">
        <v>1.5E-3</v>
      </c>
      <c r="H148" s="23">
        <v>7.0000000000000001E-3</v>
      </c>
      <c r="I148" s="23">
        <v>6.1999999999999998E-3</v>
      </c>
      <c r="J148" s="23">
        <v>2.2000000000000001E-3</v>
      </c>
      <c r="K148" s="23">
        <v>0</v>
      </c>
    </row>
    <row r="149" spans="1:11" ht="13.4" customHeight="1">
      <c r="A149" t="s">
        <v>85</v>
      </c>
      <c r="B149" t="s">
        <v>318</v>
      </c>
      <c r="C149" s="23">
        <v>0</v>
      </c>
      <c r="D149" s="23">
        <v>0</v>
      </c>
      <c r="E149" s="23">
        <v>0</v>
      </c>
      <c r="F149" s="23">
        <v>0</v>
      </c>
      <c r="G149" s="23">
        <v>0</v>
      </c>
      <c r="H149" s="23">
        <v>0</v>
      </c>
      <c r="I149" s="23">
        <v>0</v>
      </c>
      <c r="J149" s="23">
        <v>-2.9999999999999997E-4</v>
      </c>
      <c r="K149" s="23">
        <v>0</v>
      </c>
    </row>
    <row r="150" spans="1:11" ht="13.4" customHeight="1">
      <c r="A150" t="s">
        <v>86</v>
      </c>
      <c r="B150" t="s">
        <v>318</v>
      </c>
      <c r="C150" s="23">
        <v>5.9999999999999995E-4</v>
      </c>
      <c r="D150" s="23">
        <v>5.0000000000000001E-4</v>
      </c>
      <c r="E150" s="23">
        <v>5.9999999999999995E-4</v>
      </c>
      <c r="F150" s="23">
        <v>8.0000000000000004E-4</v>
      </c>
      <c r="G150" s="23">
        <v>6.9999999999999999E-4</v>
      </c>
      <c r="H150" s="23">
        <v>5.0000000000000001E-4</v>
      </c>
      <c r="I150" s="23">
        <v>6.9999999999999999E-4</v>
      </c>
      <c r="J150" s="23">
        <v>8.0000000000000004E-4</v>
      </c>
      <c r="K150" s="23">
        <v>1E-4</v>
      </c>
    </row>
    <row r="151" spans="1:11" ht="13.4" customHeight="1">
      <c r="A151" t="s">
        <v>87</v>
      </c>
      <c r="B151" t="s">
        <v>318</v>
      </c>
      <c r="C151" s="23">
        <v>-2.0000000000000001E-4</v>
      </c>
      <c r="D151" s="23">
        <v>-1E-4</v>
      </c>
      <c r="E151" s="23">
        <v>-2.0000000000000001E-4</v>
      </c>
      <c r="F151" s="23">
        <v>-2.0000000000000001E-4</v>
      </c>
      <c r="G151" s="23">
        <v>-2.9999999999999997E-4</v>
      </c>
      <c r="H151" s="23">
        <v>-1E-4</v>
      </c>
      <c r="I151" s="23">
        <v>-1E-4</v>
      </c>
      <c r="J151" s="23">
        <v>0</v>
      </c>
      <c r="K151" s="23">
        <v>0</v>
      </c>
    </row>
    <row r="152" spans="1:11" ht="13.4" customHeight="1">
      <c r="A152" t="s">
        <v>88</v>
      </c>
      <c r="B152" t="s">
        <v>318</v>
      </c>
      <c r="C152" s="23">
        <v>-1E-4</v>
      </c>
      <c r="D152" s="23">
        <v>-1E-4</v>
      </c>
      <c r="E152" s="23">
        <v>-1E-4</v>
      </c>
      <c r="F152" s="23">
        <v>-1E-4</v>
      </c>
      <c r="G152" s="23">
        <v>-1E-4</v>
      </c>
      <c r="H152" s="23">
        <v>-1E-4</v>
      </c>
      <c r="I152" s="23">
        <v>-1E-4</v>
      </c>
      <c r="J152" s="23">
        <v>0</v>
      </c>
      <c r="K152" s="23">
        <v>0</v>
      </c>
    </row>
    <row r="153" spans="1:11" ht="13.4" customHeight="1">
      <c r="A153" t="s">
        <v>89</v>
      </c>
      <c r="B153" t="s">
        <v>318</v>
      </c>
      <c r="C153" s="23">
        <v>-5.7000000000000002E-3</v>
      </c>
      <c r="D153" s="23">
        <v>-2.8E-3</v>
      </c>
      <c r="E153" s="23">
        <v>-1.24E-2</v>
      </c>
      <c r="F153" s="23">
        <v>-6.4999999999999997E-3</v>
      </c>
      <c r="G153" s="23">
        <v>-5.0000000000000001E-3</v>
      </c>
      <c r="H153" s="23">
        <v>-2.3E-3</v>
      </c>
      <c r="I153" s="23">
        <v>-1.1999999999999999E-3</v>
      </c>
      <c r="J153" s="23">
        <v>-3.0999999999999999E-3</v>
      </c>
      <c r="K153" s="23">
        <v>-2.0000000000000001E-4</v>
      </c>
    </row>
    <row r="154" spans="1:11" ht="13.4" customHeight="1">
      <c r="A154" t="s">
        <v>90</v>
      </c>
      <c r="B154" t="s">
        <v>318</v>
      </c>
      <c r="C154" s="23">
        <v>-2.9999999999999997E-4</v>
      </c>
      <c r="D154" s="23">
        <v>-2.0000000000000001E-4</v>
      </c>
      <c r="E154" s="23">
        <v>-1E-4</v>
      </c>
      <c r="F154" s="23">
        <v>-2.0000000000000001E-4</v>
      </c>
      <c r="G154" s="23">
        <v>-1.1999999999999999E-3</v>
      </c>
      <c r="H154" s="23">
        <v>-5.0000000000000001E-4</v>
      </c>
      <c r="I154" s="23">
        <v>-4.0000000000000002E-4</v>
      </c>
      <c r="J154" s="23">
        <v>-8.0000000000000004E-4</v>
      </c>
      <c r="K154" s="23">
        <v>-1E-4</v>
      </c>
    </row>
    <row r="155" spans="1:11" ht="13.4" customHeight="1">
      <c r="A155" t="s">
        <v>91</v>
      </c>
      <c r="B155" t="s">
        <v>318</v>
      </c>
      <c r="C155" s="23">
        <v>-8.0000000000000004E-4</v>
      </c>
      <c r="D155" s="23">
        <v>-1E-3</v>
      </c>
      <c r="E155" s="23">
        <v>-8.9999999999999998E-4</v>
      </c>
      <c r="F155" s="23">
        <v>-8.0000000000000004E-4</v>
      </c>
      <c r="G155" s="23">
        <v>-5.0000000000000001E-4</v>
      </c>
      <c r="H155" s="23">
        <v>-6.9999999999999999E-4</v>
      </c>
      <c r="I155" s="23">
        <v>0</v>
      </c>
      <c r="J155" s="23">
        <v>0</v>
      </c>
      <c r="K155" s="23">
        <v>0</v>
      </c>
    </row>
    <row r="156" spans="1:11" ht="13.4" customHeight="1">
      <c r="A156" t="s">
        <v>92</v>
      </c>
      <c r="B156" t="s">
        <v>318</v>
      </c>
      <c r="C156" s="23">
        <v>1.1000000000000001E-3</v>
      </c>
      <c r="D156" s="23">
        <v>8.0000000000000004E-4</v>
      </c>
      <c r="E156" s="23">
        <v>8.9999999999999998E-4</v>
      </c>
      <c r="F156" s="23">
        <v>2.0999999999999999E-3</v>
      </c>
      <c r="G156" s="23">
        <v>6.9999999999999999E-4</v>
      </c>
      <c r="H156" s="23">
        <v>5.0000000000000001E-4</v>
      </c>
      <c r="I156" s="23">
        <v>1E-4</v>
      </c>
      <c r="J156" s="23">
        <v>5.4999999999999997E-3</v>
      </c>
      <c r="K156" s="23">
        <v>1.1999999999999999E-3</v>
      </c>
    </row>
    <row r="157" spans="1:11" ht="13.4" customHeight="1">
      <c r="A157" t="s">
        <v>93</v>
      </c>
      <c r="B157" t="s">
        <v>318</v>
      </c>
      <c r="C157" s="23">
        <v>1.5E-3</v>
      </c>
      <c r="D157" s="23">
        <v>2.3999999999999998E-3</v>
      </c>
      <c r="E157" s="23">
        <v>1.2999999999999999E-3</v>
      </c>
      <c r="F157" s="23">
        <v>8.9999999999999998E-4</v>
      </c>
      <c r="G157" s="23">
        <v>1.6000000000000001E-3</v>
      </c>
      <c r="H157" s="23">
        <v>5.0000000000000001E-4</v>
      </c>
      <c r="I157" s="23">
        <v>2.9999999999999997E-4</v>
      </c>
      <c r="J157" s="23">
        <v>5.0000000000000001E-4</v>
      </c>
      <c r="K157" s="23">
        <v>1.5E-3</v>
      </c>
    </row>
    <row r="158" spans="1:11" ht="13.4" customHeight="1">
      <c r="A158" t="s">
        <v>94</v>
      </c>
      <c r="B158" t="s">
        <v>318</v>
      </c>
      <c r="C158" s="23">
        <v>2.0000000000000001E-4</v>
      </c>
      <c r="D158" s="23">
        <v>2.0000000000000001E-4</v>
      </c>
      <c r="E158" s="23">
        <v>2.0000000000000001E-4</v>
      </c>
      <c r="F158" s="23">
        <v>2.0000000000000001E-4</v>
      </c>
      <c r="G158" s="23">
        <v>1E-4</v>
      </c>
      <c r="H158" s="23">
        <v>1E-4</v>
      </c>
      <c r="I158" s="23">
        <v>0</v>
      </c>
      <c r="J158" s="23">
        <v>4.0000000000000002E-4</v>
      </c>
      <c r="K158" s="23">
        <v>0</v>
      </c>
    </row>
    <row r="159" spans="1:11" ht="13.4" customHeight="1">
      <c r="A159" t="s">
        <v>95</v>
      </c>
      <c r="B159" t="s">
        <v>318</v>
      </c>
      <c r="C159" s="23">
        <v>1E-4</v>
      </c>
      <c r="D159" s="23">
        <v>1E-4</v>
      </c>
      <c r="E159" s="23">
        <v>1E-4</v>
      </c>
      <c r="F159" s="23">
        <v>0</v>
      </c>
      <c r="G159" s="23">
        <v>2.0000000000000001E-4</v>
      </c>
      <c r="H159" s="23">
        <v>0</v>
      </c>
      <c r="I159" s="23">
        <v>0</v>
      </c>
      <c r="J159" s="23">
        <v>0</v>
      </c>
      <c r="K159" s="23">
        <v>0</v>
      </c>
    </row>
    <row r="160" spans="1:11" ht="13.4" customHeight="1">
      <c r="A160" t="s">
        <v>96</v>
      </c>
      <c r="B160" t="s">
        <v>318</v>
      </c>
      <c r="C160" s="23">
        <v>-1E-4</v>
      </c>
      <c r="D160" s="23">
        <v>-1E-4</v>
      </c>
      <c r="E160" s="23">
        <v>-1E-4</v>
      </c>
      <c r="F160" s="23">
        <v>-1E-4</v>
      </c>
      <c r="G160" s="23">
        <v>-1E-4</v>
      </c>
      <c r="H160" s="23">
        <v>-2.0000000000000001E-4</v>
      </c>
      <c r="I160" s="23">
        <v>-1E-4</v>
      </c>
      <c r="J160" s="23">
        <v>-1E-4</v>
      </c>
      <c r="K160" s="23">
        <v>0</v>
      </c>
    </row>
    <row r="161" spans="1:11" ht="13.4" customHeight="1">
      <c r="A161" t="s">
        <v>97</v>
      </c>
      <c r="B161" t="s">
        <v>318</v>
      </c>
      <c r="C161" s="23">
        <v>-1E-4</v>
      </c>
      <c r="D161" s="23">
        <v>-1E-4</v>
      </c>
      <c r="E161" s="23">
        <v>-2.0000000000000001E-4</v>
      </c>
      <c r="F161" s="23">
        <v>-1E-4</v>
      </c>
      <c r="G161" s="23">
        <v>-1E-4</v>
      </c>
      <c r="H161" s="23">
        <v>-1E-4</v>
      </c>
      <c r="I161" s="23">
        <v>-1E-4</v>
      </c>
      <c r="J161" s="23">
        <v>-1E-4</v>
      </c>
      <c r="K161" s="23">
        <v>0</v>
      </c>
    </row>
    <row r="162" spans="1:11" ht="13.4" customHeight="1">
      <c r="A162" t="s">
        <v>98</v>
      </c>
      <c r="B162" t="s">
        <v>318</v>
      </c>
      <c r="C162" s="23">
        <v>2.9999999999999997E-4</v>
      </c>
      <c r="D162" s="23">
        <v>2.0000000000000001E-4</v>
      </c>
      <c r="E162" s="23">
        <v>5.0000000000000001E-4</v>
      </c>
      <c r="F162" s="23">
        <v>2.9999999999999997E-4</v>
      </c>
      <c r="G162" s="23">
        <v>2.9999999999999997E-4</v>
      </c>
      <c r="H162" s="23">
        <v>4.0000000000000002E-4</v>
      </c>
      <c r="I162" s="23">
        <v>2.0000000000000001E-4</v>
      </c>
      <c r="J162" s="23">
        <v>0</v>
      </c>
      <c r="K162" s="23">
        <v>6.9999999999999999E-4</v>
      </c>
    </row>
    <row r="163" spans="1:11" ht="13.4" customHeight="1">
      <c r="A163" t="s">
        <v>99</v>
      </c>
      <c r="B163" t="s">
        <v>317</v>
      </c>
      <c r="C163" s="23">
        <v>4.0000000000000002E-4</v>
      </c>
      <c r="D163" s="23">
        <v>2.9999999999999997E-4</v>
      </c>
      <c r="E163" s="23">
        <v>4.0000000000000002E-4</v>
      </c>
      <c r="F163" s="23">
        <v>6.9999999999999999E-4</v>
      </c>
      <c r="G163" s="23">
        <v>4.0000000000000002E-4</v>
      </c>
      <c r="H163" s="23">
        <v>4.0000000000000002E-4</v>
      </c>
      <c r="I163" s="23">
        <v>1.1999999999999999E-3</v>
      </c>
      <c r="J163" s="23">
        <v>6.9999999999999999E-4</v>
      </c>
      <c r="K163" s="23">
        <v>2.0000000000000001E-4</v>
      </c>
    </row>
    <row r="164" spans="1:11" ht="13.4" customHeight="1">
      <c r="A164" t="s">
        <v>100</v>
      </c>
      <c r="B164" t="s">
        <v>317</v>
      </c>
      <c r="C164" s="23">
        <v>3.0999999999999999E-3</v>
      </c>
      <c r="D164" s="23">
        <v>2.5999999999999999E-3</v>
      </c>
      <c r="E164" s="23">
        <v>3.5999999999999999E-3</v>
      </c>
      <c r="F164" s="23">
        <v>3.8999999999999998E-3</v>
      </c>
      <c r="G164" s="23">
        <v>5.1000000000000004E-3</v>
      </c>
      <c r="H164" s="23">
        <v>1.6999999999999999E-3</v>
      </c>
      <c r="I164" s="23">
        <v>3.0999999999999999E-3</v>
      </c>
      <c r="J164" s="23">
        <v>3.0000000000000001E-3</v>
      </c>
      <c r="K164" s="23">
        <v>2.5999999999999999E-3</v>
      </c>
    </row>
    <row r="165" spans="1:11" ht="13.4" customHeight="1">
      <c r="A165" t="s">
        <v>101</v>
      </c>
      <c r="B165" t="s">
        <v>317</v>
      </c>
      <c r="C165" s="23">
        <v>4.0000000000000002E-4</v>
      </c>
      <c r="D165" s="23">
        <v>2.0000000000000001E-4</v>
      </c>
      <c r="E165" s="23">
        <v>5.0000000000000001E-4</v>
      </c>
      <c r="F165" s="23">
        <v>2.9999999999999997E-4</v>
      </c>
      <c r="G165" s="23">
        <v>5.0000000000000001E-4</v>
      </c>
      <c r="H165" s="23">
        <v>5.0000000000000001E-4</v>
      </c>
      <c r="I165" s="23">
        <v>2.9999999999999997E-4</v>
      </c>
      <c r="J165" s="23">
        <v>2.9999999999999997E-4</v>
      </c>
      <c r="K165" s="23">
        <v>2.0000000000000001E-4</v>
      </c>
    </row>
    <row r="166" spans="1:11" ht="13.4" customHeight="1">
      <c r="A166" t="s">
        <v>102</v>
      </c>
      <c r="B166" t="s">
        <v>317</v>
      </c>
      <c r="C166" s="23">
        <v>8.0000000000000004E-4</v>
      </c>
      <c r="D166" s="23">
        <v>6.9999999999999999E-4</v>
      </c>
      <c r="E166" s="23">
        <v>8.9999999999999998E-4</v>
      </c>
      <c r="F166" s="23">
        <v>8.0000000000000004E-4</v>
      </c>
      <c r="G166" s="23">
        <v>1.2999999999999999E-3</v>
      </c>
      <c r="H166" s="23">
        <v>6.9999999999999999E-4</v>
      </c>
      <c r="I166" s="23">
        <v>8.9999999999999998E-4</v>
      </c>
      <c r="J166" s="23">
        <v>2.0000000000000001E-4</v>
      </c>
      <c r="K166" s="23">
        <v>1.1000000000000001E-3</v>
      </c>
    </row>
    <row r="167" spans="1:11" ht="13.4" customHeight="1">
      <c r="A167" t="s">
        <v>103</v>
      </c>
      <c r="B167" t="s">
        <v>317</v>
      </c>
      <c r="C167" s="23">
        <v>2.0000000000000001E-4</v>
      </c>
      <c r="D167" s="23">
        <v>2.0000000000000001E-4</v>
      </c>
      <c r="E167" s="23">
        <v>2.0000000000000001E-4</v>
      </c>
      <c r="F167" s="23">
        <v>2.0000000000000001E-4</v>
      </c>
      <c r="G167" s="23">
        <v>2.9999999999999997E-4</v>
      </c>
      <c r="H167" s="23">
        <v>1E-4</v>
      </c>
      <c r="I167" s="23">
        <v>1E-4</v>
      </c>
      <c r="J167" s="23">
        <v>1E-4</v>
      </c>
      <c r="K167" s="23">
        <v>1E-4</v>
      </c>
    </row>
    <row r="168" spans="1:11" ht="13.4" customHeight="1">
      <c r="A168" t="s">
        <v>104</v>
      </c>
      <c r="B168" t="s">
        <v>316</v>
      </c>
      <c r="C168" s="23">
        <v>1E-3</v>
      </c>
      <c r="D168" s="23">
        <v>1.1999999999999999E-3</v>
      </c>
      <c r="E168" s="23">
        <v>1.1999999999999999E-3</v>
      </c>
      <c r="F168" s="23">
        <v>8.9999999999999998E-4</v>
      </c>
      <c r="G168" s="23">
        <v>8.0000000000000004E-4</v>
      </c>
      <c r="H168" s="23">
        <v>5.9999999999999995E-4</v>
      </c>
      <c r="I168" s="23">
        <v>1.1000000000000001E-3</v>
      </c>
      <c r="J168" s="23">
        <v>5.0000000000000001E-4</v>
      </c>
      <c r="K168" s="23">
        <v>1.1999999999999999E-3</v>
      </c>
    </row>
    <row r="169" spans="1:11" ht="13.4" customHeight="1">
      <c r="A169" t="s">
        <v>105</v>
      </c>
      <c r="B169" t="s">
        <v>316</v>
      </c>
      <c r="C169" s="23">
        <v>-2.0000000000000001E-4</v>
      </c>
      <c r="D169" s="23">
        <v>-2.0000000000000001E-4</v>
      </c>
      <c r="E169" s="23">
        <v>-2.0000000000000001E-4</v>
      </c>
      <c r="F169" s="23">
        <v>-2.0000000000000001E-4</v>
      </c>
      <c r="G169" s="23">
        <v>-2.0000000000000001E-4</v>
      </c>
      <c r="H169" s="23">
        <v>-1E-4</v>
      </c>
      <c r="I169" s="23">
        <v>-1E-4</v>
      </c>
      <c r="J169" s="23">
        <v>-1E-4</v>
      </c>
      <c r="K169" s="23">
        <v>-2.9999999999999997E-4</v>
      </c>
    </row>
    <row r="170" spans="1:11" ht="13.4" customHeight="1">
      <c r="A170" t="s">
        <v>106</v>
      </c>
      <c r="B170" t="s">
        <v>316</v>
      </c>
      <c r="C170" s="23">
        <v>1.2999999999999999E-3</v>
      </c>
      <c r="D170" s="23">
        <v>1.1999999999999999E-3</v>
      </c>
      <c r="E170" s="23">
        <v>1.2999999999999999E-3</v>
      </c>
      <c r="F170" s="23">
        <v>1.2999999999999999E-3</v>
      </c>
      <c r="G170" s="23">
        <v>1.1999999999999999E-3</v>
      </c>
      <c r="H170" s="23">
        <v>1.2999999999999999E-3</v>
      </c>
      <c r="I170" s="23">
        <v>8.9999999999999998E-4</v>
      </c>
      <c r="J170" s="23">
        <v>1.2999999999999999E-3</v>
      </c>
      <c r="K170" s="23">
        <v>5.0000000000000001E-4</v>
      </c>
    </row>
    <row r="171" spans="1:11" ht="13.4" customHeight="1">
      <c r="A171" t="s">
        <v>107</v>
      </c>
      <c r="B171" t="s">
        <v>316</v>
      </c>
      <c r="C171" s="23">
        <v>7.1000000000000004E-3</v>
      </c>
      <c r="D171" s="23">
        <v>7.1000000000000004E-3</v>
      </c>
      <c r="E171" s="23">
        <v>7.6E-3</v>
      </c>
      <c r="F171" s="23">
        <v>7.4999999999999997E-3</v>
      </c>
      <c r="G171" s="23">
        <v>7.7999999999999996E-3</v>
      </c>
      <c r="H171" s="23">
        <v>5.4000000000000003E-3</v>
      </c>
      <c r="I171" s="23">
        <v>7.6E-3</v>
      </c>
      <c r="J171" s="23">
        <v>7.7000000000000002E-3</v>
      </c>
      <c r="K171" s="23">
        <v>8.3000000000000001E-3</v>
      </c>
    </row>
    <row r="172" spans="1:11" ht="13.4" customHeight="1">
      <c r="A172" t="s">
        <v>108</v>
      </c>
      <c r="B172" t="s">
        <v>315</v>
      </c>
      <c r="C172" s="23">
        <v>1.38E-2</v>
      </c>
      <c r="D172" s="23">
        <v>1.38E-2</v>
      </c>
      <c r="E172" s="23">
        <v>1.5599999999999999E-2</v>
      </c>
      <c r="F172" s="23">
        <v>1.3599999999999999E-2</v>
      </c>
      <c r="G172" s="23">
        <v>1.5800000000000002E-2</v>
      </c>
      <c r="H172" s="23">
        <v>1.0800000000000001E-2</v>
      </c>
      <c r="I172" s="23">
        <v>1.5800000000000002E-2</v>
      </c>
      <c r="J172" s="23">
        <v>1.21E-2</v>
      </c>
      <c r="K172" s="23">
        <v>9.9000000000000008E-3</v>
      </c>
    </row>
    <row r="173" spans="1:11" ht="13.4" customHeight="1">
      <c r="A173" t="s">
        <v>109</v>
      </c>
      <c r="B173" t="s">
        <v>314</v>
      </c>
      <c r="C173" s="23">
        <v>6.1999999999999998E-3</v>
      </c>
      <c r="D173" s="23">
        <v>6.4999999999999997E-3</v>
      </c>
      <c r="E173" s="23">
        <v>7.0000000000000001E-3</v>
      </c>
      <c r="F173" s="23">
        <v>6.1000000000000004E-3</v>
      </c>
      <c r="G173" s="23">
        <v>7.1999999999999998E-3</v>
      </c>
      <c r="H173" s="23">
        <v>4.3E-3</v>
      </c>
      <c r="I173" s="23">
        <v>6.7999999999999996E-3</v>
      </c>
      <c r="J173" s="23">
        <v>4.8999999999999998E-3</v>
      </c>
      <c r="K173" s="23">
        <v>5.3E-3</v>
      </c>
    </row>
    <row r="174" spans="1:11" ht="13.4" customHeight="1">
      <c r="A174" t="s">
        <v>110</v>
      </c>
      <c r="B174" t="s">
        <v>313</v>
      </c>
      <c r="C174" s="23">
        <v>3.0999999999999999E-3</v>
      </c>
      <c r="D174" s="23">
        <v>3.3E-3</v>
      </c>
      <c r="E174" s="23">
        <v>2.3999999999999998E-3</v>
      </c>
      <c r="F174" s="23">
        <v>4.0000000000000001E-3</v>
      </c>
      <c r="G174" s="23">
        <v>3.7000000000000002E-3</v>
      </c>
      <c r="H174" s="23">
        <v>2.2000000000000001E-3</v>
      </c>
      <c r="I174" s="23">
        <v>4.7999999999999996E-3</v>
      </c>
      <c r="J174" s="23">
        <v>7.4000000000000003E-3</v>
      </c>
      <c r="K174" s="23">
        <v>2E-3</v>
      </c>
    </row>
    <row r="175" spans="1:11" ht="13.4" customHeight="1">
      <c r="A175" t="s">
        <v>111</v>
      </c>
      <c r="B175" t="s">
        <v>313</v>
      </c>
      <c r="C175" s="23">
        <v>1.6999999999999999E-3</v>
      </c>
      <c r="D175" s="23">
        <v>1.9E-3</v>
      </c>
      <c r="E175" s="23">
        <v>1.6000000000000001E-3</v>
      </c>
      <c r="F175" s="23">
        <v>1.8E-3</v>
      </c>
      <c r="G175" s="23">
        <v>2E-3</v>
      </c>
      <c r="H175" s="23">
        <v>1.1999999999999999E-3</v>
      </c>
      <c r="I175" s="23">
        <v>1.6999999999999999E-3</v>
      </c>
      <c r="J175" s="23">
        <v>1.6000000000000001E-3</v>
      </c>
      <c r="K175" s="23">
        <v>1.5E-3</v>
      </c>
    </row>
    <row r="176" spans="1:11" ht="13.4" customHeight="1">
      <c r="A176" t="s">
        <v>112</v>
      </c>
      <c r="B176" t="s">
        <v>312</v>
      </c>
      <c r="C176" s="23">
        <v>5.0000000000000001E-3</v>
      </c>
      <c r="D176" s="23">
        <v>4.8999999999999998E-3</v>
      </c>
      <c r="E176" s="23">
        <v>5.1999999999999998E-3</v>
      </c>
      <c r="F176" s="23">
        <v>5.5999999999999999E-3</v>
      </c>
      <c r="G176" s="23">
        <v>6.0000000000000001E-3</v>
      </c>
      <c r="H176" s="23">
        <v>4.3E-3</v>
      </c>
      <c r="I176" s="23">
        <v>6.1000000000000004E-3</v>
      </c>
      <c r="J176" s="23">
        <v>3.7000000000000002E-3</v>
      </c>
      <c r="K176" s="23">
        <v>2.8E-3</v>
      </c>
    </row>
    <row r="177" spans="1:11" ht="13.4" customHeight="1">
      <c r="A177" t="s">
        <v>113</v>
      </c>
      <c r="B177" t="s">
        <v>312</v>
      </c>
      <c r="C177" s="23">
        <v>2.8999999999999998E-3</v>
      </c>
      <c r="D177" s="23">
        <v>3.0000000000000001E-3</v>
      </c>
      <c r="E177" s="23">
        <v>2.3E-3</v>
      </c>
      <c r="F177" s="23">
        <v>3.2000000000000002E-3</v>
      </c>
      <c r="G177" s="23">
        <v>8.9999999999999998E-4</v>
      </c>
      <c r="H177" s="23">
        <v>5.1000000000000004E-3</v>
      </c>
      <c r="I177" s="23">
        <v>6.9999999999999999E-4</v>
      </c>
      <c r="J177" s="23">
        <v>6.9999999999999999E-4</v>
      </c>
      <c r="K177" s="23">
        <v>5.0000000000000001E-4</v>
      </c>
    </row>
    <row r="178" spans="1:11" ht="13.4" customHeight="1">
      <c r="A178" t="s">
        <v>114</v>
      </c>
      <c r="B178" t="s">
        <v>312</v>
      </c>
      <c r="C178" s="23">
        <v>1.5E-3</v>
      </c>
      <c r="D178" s="23">
        <v>1.4E-3</v>
      </c>
      <c r="E178" s="23">
        <v>1.1000000000000001E-3</v>
      </c>
      <c r="F178" s="23">
        <v>1.8E-3</v>
      </c>
      <c r="G178" s="23">
        <v>2.2000000000000001E-3</v>
      </c>
      <c r="H178" s="23">
        <v>1.6000000000000001E-3</v>
      </c>
      <c r="I178" s="23">
        <v>5.1000000000000004E-3</v>
      </c>
      <c r="J178" s="23">
        <v>3.2000000000000002E-3</v>
      </c>
      <c r="K178" s="23">
        <v>2.0000000000000001E-4</v>
      </c>
    </row>
    <row r="179" spans="1:11" ht="13.4" customHeight="1">
      <c r="A179" t="s">
        <v>115</v>
      </c>
      <c r="B179" t="s">
        <v>312</v>
      </c>
      <c r="C179" s="23">
        <v>5.9999999999999995E-4</v>
      </c>
      <c r="D179" s="23">
        <v>8.0000000000000004E-4</v>
      </c>
      <c r="E179" s="23">
        <v>5.0000000000000001E-4</v>
      </c>
      <c r="F179" s="23">
        <v>8.0000000000000004E-4</v>
      </c>
      <c r="G179" s="23">
        <v>5.0000000000000001E-4</v>
      </c>
      <c r="H179" s="23">
        <v>5.0000000000000001E-4</v>
      </c>
      <c r="I179" s="23">
        <v>2.9999999999999997E-4</v>
      </c>
      <c r="J179" s="23">
        <v>1E-3</v>
      </c>
      <c r="K179" s="23">
        <v>2.0000000000000001E-4</v>
      </c>
    </row>
    <row r="180" spans="1:11" ht="13.4" customHeight="1">
      <c r="A180" t="s">
        <v>116</v>
      </c>
      <c r="B180" t="s">
        <v>312</v>
      </c>
      <c r="C180" s="23">
        <v>8.0000000000000004E-4</v>
      </c>
      <c r="D180" s="23">
        <v>8.9999999999999998E-4</v>
      </c>
      <c r="E180" s="23">
        <v>1.1000000000000001E-3</v>
      </c>
      <c r="F180" s="23">
        <v>6.9999999999999999E-4</v>
      </c>
      <c r="G180" s="23">
        <v>6.9999999999999999E-4</v>
      </c>
      <c r="H180" s="23">
        <v>5.0000000000000001E-4</v>
      </c>
      <c r="I180" s="23">
        <v>8.0000000000000004E-4</v>
      </c>
      <c r="J180" s="23">
        <v>4.0000000000000002E-4</v>
      </c>
      <c r="K180" s="23">
        <v>5.0000000000000001E-4</v>
      </c>
    </row>
    <row r="181" spans="1:11" ht="13.4" customHeight="1">
      <c r="A181" t="s">
        <v>117</v>
      </c>
      <c r="B181" t="s">
        <v>312</v>
      </c>
      <c r="C181" s="23">
        <v>5.0000000000000001E-4</v>
      </c>
      <c r="D181" s="23">
        <v>5.0000000000000001E-4</v>
      </c>
      <c r="E181" s="23">
        <v>5.0000000000000001E-4</v>
      </c>
      <c r="F181" s="23">
        <v>5.0000000000000001E-4</v>
      </c>
      <c r="G181" s="23">
        <v>4.0000000000000002E-4</v>
      </c>
      <c r="H181" s="23">
        <v>4.0000000000000002E-4</v>
      </c>
      <c r="I181" s="23">
        <v>2.9999999999999997E-4</v>
      </c>
      <c r="J181" s="23">
        <v>4.0000000000000002E-4</v>
      </c>
      <c r="K181" s="23">
        <v>2.0000000000000001E-4</v>
      </c>
    </row>
    <row r="182" spans="1:11" ht="13.4" customHeight="1">
      <c r="A182" t="s">
        <v>118</v>
      </c>
      <c r="B182" t="s">
        <v>311</v>
      </c>
      <c r="C182" s="23">
        <v>4.0000000000000002E-4</v>
      </c>
      <c r="D182" s="23">
        <v>6.9999999999999999E-4</v>
      </c>
      <c r="E182" s="23">
        <v>5.0000000000000001E-4</v>
      </c>
      <c r="F182" s="23">
        <v>2.0000000000000001E-4</v>
      </c>
      <c r="G182" s="23">
        <v>2.0000000000000001E-4</v>
      </c>
      <c r="H182" s="23">
        <v>1E-4</v>
      </c>
      <c r="I182" s="23">
        <v>5.9999999999999995E-4</v>
      </c>
      <c r="J182" s="23">
        <v>0</v>
      </c>
      <c r="K182" s="23">
        <v>8.0000000000000004E-4</v>
      </c>
    </row>
    <row r="183" spans="1:11" ht="13.4" customHeight="1">
      <c r="A183" t="s">
        <v>119</v>
      </c>
      <c r="B183" t="s">
        <v>311</v>
      </c>
      <c r="C183" s="23">
        <v>1E-4</v>
      </c>
      <c r="D183" s="23">
        <v>2.0000000000000001E-4</v>
      </c>
      <c r="E183" s="23">
        <v>2.0000000000000001E-4</v>
      </c>
      <c r="F183" s="23">
        <v>1E-4</v>
      </c>
      <c r="G183" s="23">
        <v>1E-4</v>
      </c>
      <c r="H183" s="23">
        <v>0</v>
      </c>
      <c r="I183" s="23">
        <v>1E-4</v>
      </c>
      <c r="J183" s="23">
        <v>1E-4</v>
      </c>
      <c r="K183" s="23">
        <v>1E-4</v>
      </c>
    </row>
    <row r="184" spans="1:11" ht="13.4" customHeight="1">
      <c r="A184" t="s">
        <v>120</v>
      </c>
      <c r="B184" t="s">
        <v>311</v>
      </c>
      <c r="C184" s="23">
        <v>2.0000000000000001E-4</v>
      </c>
      <c r="D184" s="23">
        <v>2.9999999999999997E-4</v>
      </c>
      <c r="E184" s="23">
        <v>1E-4</v>
      </c>
      <c r="F184" s="23">
        <v>1E-4</v>
      </c>
      <c r="G184" s="23">
        <v>2.0000000000000001E-4</v>
      </c>
      <c r="H184" s="23">
        <v>1E-4</v>
      </c>
      <c r="I184" s="23">
        <v>2.9999999999999997E-4</v>
      </c>
      <c r="J184" s="23">
        <v>1E-4</v>
      </c>
      <c r="K184" s="23">
        <v>2.0000000000000001E-4</v>
      </c>
    </row>
    <row r="185" spans="1:11" ht="13.4" customHeight="1">
      <c r="A185" t="s">
        <v>121</v>
      </c>
      <c r="B185" t="s">
        <v>311</v>
      </c>
      <c r="C185" s="23">
        <v>2.0000000000000001E-4</v>
      </c>
      <c r="D185" s="23">
        <v>2.0000000000000001E-4</v>
      </c>
      <c r="E185" s="23">
        <v>2.0000000000000001E-4</v>
      </c>
      <c r="F185" s="23">
        <v>1E-4</v>
      </c>
      <c r="G185" s="23">
        <v>1E-4</v>
      </c>
      <c r="H185" s="23">
        <v>1E-4</v>
      </c>
      <c r="I185" s="23">
        <v>2.0000000000000001E-4</v>
      </c>
      <c r="J185" s="23">
        <v>0</v>
      </c>
      <c r="K185" s="23">
        <v>2.0000000000000001E-4</v>
      </c>
    </row>
    <row r="186" spans="1:11" ht="13.4" customHeight="1">
      <c r="A186" t="s">
        <v>122</v>
      </c>
      <c r="B186" t="s">
        <v>311</v>
      </c>
      <c r="C186" s="23">
        <v>1.1999999999999999E-3</v>
      </c>
      <c r="D186" s="23">
        <v>1.4E-3</v>
      </c>
      <c r="E186" s="23">
        <v>1.9E-3</v>
      </c>
      <c r="F186" s="23">
        <v>5.9999999999999995E-4</v>
      </c>
      <c r="G186" s="23">
        <v>1.1000000000000001E-3</v>
      </c>
      <c r="H186" s="23">
        <v>5.0000000000000001E-4</v>
      </c>
      <c r="I186" s="23">
        <v>1.6999999999999999E-3</v>
      </c>
      <c r="J186" s="23">
        <v>2.0000000000000001E-4</v>
      </c>
      <c r="K186" s="23">
        <v>1.6000000000000001E-3</v>
      </c>
    </row>
    <row r="187" spans="1:11" ht="13.4" customHeight="1">
      <c r="A187" t="s">
        <v>123</v>
      </c>
      <c r="B187" t="s">
        <v>311</v>
      </c>
      <c r="C187" s="23">
        <v>-1E-4</v>
      </c>
      <c r="D187" s="23">
        <v>-1E-4</v>
      </c>
      <c r="E187" s="23">
        <v>-2.0000000000000001E-4</v>
      </c>
      <c r="F187" s="23">
        <v>-1E-4</v>
      </c>
      <c r="G187" s="23">
        <v>-1E-4</v>
      </c>
      <c r="H187" s="23">
        <v>-1E-4</v>
      </c>
      <c r="I187" s="23">
        <v>-5.9999999999999995E-4</v>
      </c>
      <c r="J187" s="23">
        <v>-1E-4</v>
      </c>
      <c r="K187" s="23">
        <v>-1.1999999999999999E-3</v>
      </c>
    </row>
    <row r="188" spans="1:11" ht="13.4" customHeight="1">
      <c r="A188" t="s">
        <v>124</v>
      </c>
      <c r="B188" t="s">
        <v>310</v>
      </c>
      <c r="C188" s="23">
        <v>1.38E-2</v>
      </c>
      <c r="D188" s="23">
        <v>1.83E-2</v>
      </c>
      <c r="E188" s="23">
        <v>1.78E-2</v>
      </c>
      <c r="F188" s="23">
        <v>8.6999999999999994E-3</v>
      </c>
      <c r="G188" s="23">
        <v>1.3599999999999999E-2</v>
      </c>
      <c r="H188" s="23">
        <v>6.7000000000000002E-3</v>
      </c>
      <c r="I188" s="23">
        <v>9.4000000000000004E-3</v>
      </c>
      <c r="J188" s="23">
        <v>4.4999999999999997E-3</v>
      </c>
      <c r="K188" s="23">
        <v>4.1999999999999997E-3</v>
      </c>
    </row>
    <row r="189" spans="1:11" ht="13.4" customHeight="1">
      <c r="A189" t="s">
        <v>125</v>
      </c>
      <c r="B189" t="s">
        <v>310</v>
      </c>
      <c r="C189" s="23">
        <v>4.0000000000000002E-4</v>
      </c>
      <c r="D189" s="23">
        <v>5.0000000000000001E-4</v>
      </c>
      <c r="E189" s="23">
        <v>5.0000000000000001E-4</v>
      </c>
      <c r="F189" s="23">
        <v>4.0000000000000002E-4</v>
      </c>
      <c r="G189" s="23">
        <v>4.0000000000000002E-4</v>
      </c>
      <c r="H189" s="23">
        <v>2.0000000000000001E-4</v>
      </c>
      <c r="I189" s="23">
        <v>2.9999999999999997E-4</v>
      </c>
      <c r="J189" s="23">
        <v>2.0000000000000001E-4</v>
      </c>
      <c r="K189" s="23">
        <v>2.0000000000000001E-4</v>
      </c>
    </row>
    <row r="190" spans="1:11" ht="13.4" customHeight="1">
      <c r="A190" t="s">
        <v>126</v>
      </c>
      <c r="B190" t="s">
        <v>310</v>
      </c>
      <c r="C190" s="23">
        <v>2.7000000000000001E-3</v>
      </c>
      <c r="D190" s="23">
        <v>3.8E-3</v>
      </c>
      <c r="E190" s="23">
        <v>2.8E-3</v>
      </c>
      <c r="F190" s="23">
        <v>2.2000000000000001E-3</v>
      </c>
      <c r="G190" s="23">
        <v>1.8E-3</v>
      </c>
      <c r="H190" s="23">
        <v>1.4E-3</v>
      </c>
      <c r="I190" s="23">
        <v>1.6000000000000001E-3</v>
      </c>
      <c r="J190" s="23">
        <v>8.0000000000000004E-4</v>
      </c>
      <c r="K190" s="23">
        <v>2E-3</v>
      </c>
    </row>
    <row r="191" spans="1:11" ht="13.4" customHeight="1">
      <c r="A191" t="s">
        <v>127</v>
      </c>
      <c r="B191" t="s">
        <v>309</v>
      </c>
      <c r="C191" s="23">
        <v>1.5E-3</v>
      </c>
      <c r="D191" s="23">
        <v>1.8E-3</v>
      </c>
      <c r="E191" s="23">
        <v>1.2999999999999999E-3</v>
      </c>
      <c r="F191" s="23">
        <v>1.9E-3</v>
      </c>
      <c r="G191" s="23">
        <v>1E-3</v>
      </c>
      <c r="H191" s="23">
        <v>1.1999999999999999E-3</v>
      </c>
      <c r="I191" s="23">
        <v>6.9999999999999999E-4</v>
      </c>
      <c r="J191" s="23">
        <v>8.0000000000000004E-4</v>
      </c>
      <c r="K191" s="23">
        <v>4.0000000000000002E-4</v>
      </c>
    </row>
    <row r="192" spans="1:11" ht="13.4" customHeight="1">
      <c r="A192" t="s">
        <v>128</v>
      </c>
      <c r="B192" t="s">
        <v>309</v>
      </c>
      <c r="C192" s="23">
        <v>1.6400000000000001E-2</v>
      </c>
      <c r="D192" s="23">
        <v>1.7500000000000002E-2</v>
      </c>
      <c r="E192" s="23">
        <v>1.7899999999999999E-2</v>
      </c>
      <c r="F192" s="23">
        <v>1.6299999999999999E-2</v>
      </c>
      <c r="G192" s="23">
        <v>1.9300000000000001E-2</v>
      </c>
      <c r="H192" s="23">
        <v>1.11E-2</v>
      </c>
      <c r="I192" s="23">
        <v>1.84E-2</v>
      </c>
      <c r="J192" s="23">
        <v>1.4E-2</v>
      </c>
      <c r="K192" s="23">
        <v>1.46E-2</v>
      </c>
    </row>
    <row r="193" spans="1:11" ht="13.4" customHeight="1">
      <c r="A193" t="s">
        <v>129</v>
      </c>
      <c r="B193" t="s">
        <v>309</v>
      </c>
      <c r="C193" s="23">
        <v>4.7999999999999996E-3</v>
      </c>
      <c r="D193" s="23">
        <v>7.4999999999999997E-3</v>
      </c>
      <c r="E193" s="23">
        <v>5.0000000000000001E-3</v>
      </c>
      <c r="F193" s="23">
        <v>4.0000000000000001E-3</v>
      </c>
      <c r="G193" s="23">
        <v>2E-3</v>
      </c>
      <c r="H193" s="23">
        <v>1.8E-3</v>
      </c>
      <c r="I193" s="23">
        <v>1.1999999999999999E-3</v>
      </c>
      <c r="J193" s="23">
        <v>1E-3</v>
      </c>
      <c r="K193" s="23">
        <v>2.3E-3</v>
      </c>
    </row>
    <row r="194" spans="1:11" ht="13.4" customHeight="1">
      <c r="A194" t="s">
        <v>130</v>
      </c>
      <c r="B194" t="s">
        <v>308</v>
      </c>
      <c r="C194" s="23">
        <v>9.1000000000000004E-3</v>
      </c>
      <c r="D194" s="23">
        <v>1.03E-2</v>
      </c>
      <c r="E194" s="23">
        <v>1.0200000000000001E-2</v>
      </c>
      <c r="F194" s="23">
        <v>8.0000000000000002E-3</v>
      </c>
      <c r="G194" s="23">
        <v>7.1000000000000004E-3</v>
      </c>
      <c r="H194" s="23">
        <v>7.3000000000000001E-3</v>
      </c>
      <c r="I194" s="23">
        <v>4.7000000000000002E-3</v>
      </c>
      <c r="J194" s="23">
        <v>6.7999999999999996E-3</v>
      </c>
      <c r="K194" s="23">
        <v>1.0699999999999999E-2</v>
      </c>
    </row>
    <row r="195" spans="1:11" ht="13.4" customHeight="1">
      <c r="A195" t="s">
        <v>131</v>
      </c>
      <c r="B195" t="s">
        <v>308</v>
      </c>
      <c r="C195" s="23">
        <v>1.6000000000000001E-3</v>
      </c>
      <c r="D195" s="23">
        <v>2.2000000000000001E-3</v>
      </c>
      <c r="E195" s="23">
        <v>2E-3</v>
      </c>
      <c r="F195" s="23">
        <v>1E-3</v>
      </c>
      <c r="G195" s="23">
        <v>8.9999999999999998E-4</v>
      </c>
      <c r="H195" s="23">
        <v>5.9999999999999995E-4</v>
      </c>
      <c r="I195" s="23">
        <v>2.9999999999999997E-4</v>
      </c>
      <c r="J195" s="23">
        <v>6.9999999999999999E-4</v>
      </c>
      <c r="K195" s="23">
        <v>3.0999999999999999E-3</v>
      </c>
    </row>
    <row r="196" spans="1:11" ht="13.4" customHeight="1">
      <c r="A196" t="s">
        <v>132</v>
      </c>
      <c r="B196" t="s">
        <v>307</v>
      </c>
      <c r="C196" s="23">
        <v>2.2000000000000001E-3</v>
      </c>
      <c r="D196" s="23">
        <v>2.7000000000000001E-3</v>
      </c>
      <c r="E196" s="23">
        <v>2.3999999999999998E-3</v>
      </c>
      <c r="F196" s="23">
        <v>2E-3</v>
      </c>
      <c r="G196" s="23">
        <v>1.6999999999999999E-3</v>
      </c>
      <c r="H196" s="23">
        <v>1.2999999999999999E-3</v>
      </c>
      <c r="I196" s="23">
        <v>1.1000000000000001E-3</v>
      </c>
      <c r="J196" s="23">
        <v>1.1000000000000001E-3</v>
      </c>
      <c r="K196" s="23">
        <v>2.0999999999999999E-3</v>
      </c>
    </row>
    <row r="197" spans="1:11" ht="13.4" customHeight="1">
      <c r="A197" t="s">
        <v>133</v>
      </c>
      <c r="B197" t="s">
        <v>307</v>
      </c>
      <c r="C197" s="23">
        <v>5.9999999999999995E-4</v>
      </c>
      <c r="D197" s="23">
        <v>6.9999999999999999E-4</v>
      </c>
      <c r="E197" s="23">
        <v>8.0000000000000004E-4</v>
      </c>
      <c r="F197" s="23">
        <v>5.0000000000000001E-4</v>
      </c>
      <c r="G197" s="23">
        <v>6.9999999999999999E-4</v>
      </c>
      <c r="H197" s="23">
        <v>4.0000000000000002E-4</v>
      </c>
      <c r="I197" s="23">
        <v>2.9999999999999997E-4</v>
      </c>
      <c r="J197" s="23">
        <v>4.0000000000000002E-4</v>
      </c>
      <c r="K197" s="23">
        <v>5.9999999999999995E-4</v>
      </c>
    </row>
    <row r="198" spans="1:11" ht="13.4" customHeight="1">
      <c r="A198" t="s">
        <v>134</v>
      </c>
      <c r="B198" t="s">
        <v>306</v>
      </c>
      <c r="C198" s="23">
        <v>-9.4000000000000004E-3</v>
      </c>
      <c r="D198" s="23">
        <v>-7.9000000000000008E-3</v>
      </c>
      <c r="E198" s="23">
        <v>-8.9999999999999993E-3</v>
      </c>
      <c r="F198" s="23">
        <v>-8.6E-3</v>
      </c>
      <c r="G198" s="23">
        <v>-9.5999999999999992E-3</v>
      </c>
      <c r="H198" s="23">
        <v>-5.7000000000000002E-3</v>
      </c>
      <c r="I198" s="23">
        <v>-1.41E-2</v>
      </c>
      <c r="J198" s="23">
        <v>-1.84E-2</v>
      </c>
      <c r="K198" s="23">
        <v>-6.2600000000000003E-2</v>
      </c>
    </row>
    <row r="199" spans="1:11" ht="13.4" customHeight="1">
      <c r="A199" t="s">
        <v>135</v>
      </c>
      <c r="B199" t="s">
        <v>306</v>
      </c>
      <c r="C199" s="23">
        <v>-4.1999999999999997E-3</v>
      </c>
      <c r="D199" s="23">
        <v>-3.7000000000000002E-3</v>
      </c>
      <c r="E199" s="23">
        <v>-4.1999999999999997E-3</v>
      </c>
      <c r="F199" s="23">
        <v>-4.1999999999999997E-3</v>
      </c>
      <c r="G199" s="23">
        <v>-5.1999999999999998E-3</v>
      </c>
      <c r="H199" s="23">
        <v>-2.8E-3</v>
      </c>
      <c r="I199" s="23">
        <v>-5.5999999999999999E-3</v>
      </c>
      <c r="J199" s="23">
        <v>-7.7000000000000002E-3</v>
      </c>
      <c r="K199" s="23">
        <v>-1.72E-2</v>
      </c>
    </row>
    <row r="200" spans="1:11" ht="13.4" customHeight="1">
      <c r="A200" t="s">
        <v>136</v>
      </c>
      <c r="B200" t="s">
        <v>306</v>
      </c>
      <c r="C200" s="23">
        <v>-2.8999999999999998E-3</v>
      </c>
      <c r="D200" s="23">
        <v>-2.5000000000000001E-3</v>
      </c>
      <c r="E200" s="23">
        <v>-3.3E-3</v>
      </c>
      <c r="F200" s="23">
        <v>-3.0000000000000001E-3</v>
      </c>
      <c r="G200" s="23">
        <v>-3.3999999999999998E-3</v>
      </c>
      <c r="H200" s="23">
        <v>-2.5999999999999999E-3</v>
      </c>
      <c r="I200" s="23">
        <v>-3.5999999999999999E-3</v>
      </c>
      <c r="J200" s="23">
        <v>-5.4999999999999997E-3</v>
      </c>
      <c r="K200" s="23">
        <v>-5.4000000000000003E-3</v>
      </c>
    </row>
    <row r="201" spans="1:11" ht="13.4" customHeight="1">
      <c r="A201" t="s">
        <v>137</v>
      </c>
      <c r="B201" t="s">
        <v>305</v>
      </c>
      <c r="C201" s="23">
        <v>-6.8999999999999999E-3</v>
      </c>
      <c r="D201" s="23">
        <v>-6.7999999999999996E-3</v>
      </c>
      <c r="E201" s="23">
        <v>-6.8999999999999999E-3</v>
      </c>
      <c r="F201" s="23">
        <v>-7.6E-3</v>
      </c>
      <c r="G201" s="23">
        <v>-9.1000000000000004E-3</v>
      </c>
      <c r="H201" s="23">
        <v>-5.1999999999999998E-3</v>
      </c>
      <c r="I201" s="23">
        <v>-8.8999999999999999E-3</v>
      </c>
      <c r="J201" s="23">
        <v>-8.6E-3</v>
      </c>
      <c r="K201" s="23">
        <v>-6.1000000000000004E-3</v>
      </c>
    </row>
    <row r="202" spans="1:11" ht="13.4" customHeight="1">
      <c r="A202" t="s">
        <v>138</v>
      </c>
      <c r="B202" t="s">
        <v>305</v>
      </c>
      <c r="C202" s="23">
        <v>6.9999999999999999E-4</v>
      </c>
      <c r="D202" s="23">
        <v>6.9999999999999999E-4</v>
      </c>
      <c r="E202" s="23">
        <v>8.0000000000000004E-4</v>
      </c>
      <c r="F202" s="23">
        <v>6.9999999999999999E-4</v>
      </c>
      <c r="G202" s="23">
        <v>8.9999999999999998E-4</v>
      </c>
      <c r="H202" s="23">
        <v>4.0000000000000002E-4</v>
      </c>
      <c r="I202" s="23">
        <v>8.9999999999999998E-4</v>
      </c>
      <c r="J202" s="23">
        <v>5.9999999999999995E-4</v>
      </c>
      <c r="K202" s="23">
        <v>1.2999999999999999E-3</v>
      </c>
    </row>
    <row r="203" spans="1:11" ht="13.4" customHeight="1">
      <c r="A203" t="s">
        <v>139</v>
      </c>
      <c r="B203" t="s">
        <v>304</v>
      </c>
      <c r="C203" s="23">
        <v>2.0000000000000001E-4</v>
      </c>
      <c r="D203" s="23">
        <v>2.0000000000000001E-4</v>
      </c>
      <c r="E203" s="23">
        <v>2.0000000000000001E-4</v>
      </c>
      <c r="F203" s="23">
        <v>2.0000000000000001E-4</v>
      </c>
      <c r="G203" s="23">
        <v>2.9999999999999997E-4</v>
      </c>
      <c r="H203" s="23">
        <v>1E-4</v>
      </c>
      <c r="I203" s="23">
        <v>2.0000000000000001E-4</v>
      </c>
      <c r="J203" s="23">
        <v>2.0000000000000001E-4</v>
      </c>
      <c r="K203" s="23">
        <v>2.9999999999999997E-4</v>
      </c>
    </row>
    <row r="204" spans="1:11" ht="13.4" customHeight="1">
      <c r="A204" t="s">
        <v>140</v>
      </c>
      <c r="B204" t="s">
        <v>304</v>
      </c>
      <c r="C204" s="23">
        <v>-9.5999999999999992E-3</v>
      </c>
      <c r="D204" s="23">
        <v>-8.3000000000000001E-3</v>
      </c>
      <c r="E204" s="23">
        <v>-1.01E-2</v>
      </c>
      <c r="F204" s="23">
        <v>-1.0800000000000001E-2</v>
      </c>
      <c r="G204" s="23">
        <v>-1.3100000000000001E-2</v>
      </c>
      <c r="H204" s="23">
        <v>-7.4000000000000003E-3</v>
      </c>
      <c r="I204" s="23">
        <v>-1.4800000000000001E-2</v>
      </c>
      <c r="J204" s="23">
        <v>-1.15E-2</v>
      </c>
      <c r="K204" s="23">
        <v>-1.2800000000000001E-2</v>
      </c>
    </row>
    <row r="205" spans="1:11" ht="13.4" customHeight="1">
      <c r="A205" t="s">
        <v>141</v>
      </c>
      <c r="B205" t="s">
        <v>304</v>
      </c>
      <c r="C205" s="23">
        <v>-9.5999999999999992E-3</v>
      </c>
      <c r="D205" s="23">
        <v>-9.1000000000000004E-3</v>
      </c>
      <c r="E205" s="23">
        <v>-1.04E-2</v>
      </c>
      <c r="F205" s="23">
        <v>-9.4000000000000004E-3</v>
      </c>
      <c r="G205" s="23">
        <v>-1.41E-2</v>
      </c>
      <c r="H205" s="23">
        <v>-6.6E-3</v>
      </c>
      <c r="I205" s="23">
        <v>-1.83E-2</v>
      </c>
      <c r="J205" s="23">
        <v>-9.2999999999999992E-3</v>
      </c>
      <c r="K205" s="23">
        <v>-1.0800000000000001E-2</v>
      </c>
    </row>
    <row r="206" spans="1:11" ht="13.4" customHeight="1">
      <c r="A206" t="s">
        <v>142</v>
      </c>
      <c r="B206" t="s">
        <v>303</v>
      </c>
      <c r="C206" s="23">
        <v>-2.9999999999999997E-4</v>
      </c>
      <c r="D206" s="23">
        <v>-4.0000000000000002E-4</v>
      </c>
      <c r="E206" s="23">
        <v>-4.0000000000000002E-4</v>
      </c>
      <c r="F206" s="23">
        <v>-2.0000000000000001E-4</v>
      </c>
      <c r="G206" s="23">
        <v>-2.0000000000000001E-4</v>
      </c>
      <c r="H206" s="23">
        <v>-1E-4</v>
      </c>
      <c r="I206" s="23">
        <v>-5.0000000000000001E-4</v>
      </c>
      <c r="J206" s="23">
        <v>-5.9999999999999995E-4</v>
      </c>
      <c r="K206" s="23">
        <v>-5.0000000000000001E-4</v>
      </c>
    </row>
    <row r="207" spans="1:11" ht="13.4" customHeight="1">
      <c r="A207" t="s">
        <v>143</v>
      </c>
      <c r="B207" t="s">
        <v>303</v>
      </c>
      <c r="C207" s="23">
        <v>2.0000000000000001E-4</v>
      </c>
      <c r="D207" s="23">
        <v>2.0000000000000001E-4</v>
      </c>
      <c r="E207" s="23">
        <v>2.9999999999999997E-4</v>
      </c>
      <c r="F207" s="23">
        <v>2.0000000000000001E-4</v>
      </c>
      <c r="G207" s="23">
        <v>2.0000000000000001E-4</v>
      </c>
      <c r="H207" s="23">
        <v>1E-4</v>
      </c>
      <c r="I207" s="23">
        <v>2.0000000000000001E-4</v>
      </c>
      <c r="J207" s="23">
        <v>2.0000000000000001E-4</v>
      </c>
      <c r="K207" s="23">
        <v>2.0000000000000001E-4</v>
      </c>
    </row>
    <row r="208" spans="1:11" ht="13.4" customHeight="1">
      <c r="A208" t="s">
        <v>144</v>
      </c>
      <c r="B208" t="s">
        <v>303</v>
      </c>
      <c r="C208" s="23">
        <v>2.9999999999999997E-4</v>
      </c>
      <c r="D208" s="23">
        <v>2.9999999999999997E-4</v>
      </c>
      <c r="E208" s="23">
        <v>4.0000000000000002E-4</v>
      </c>
      <c r="F208" s="23">
        <v>2.9999999999999997E-4</v>
      </c>
      <c r="G208" s="23">
        <v>2.0000000000000001E-4</v>
      </c>
      <c r="H208" s="23">
        <v>2.0000000000000001E-4</v>
      </c>
      <c r="I208" s="23">
        <v>2.9999999999999997E-4</v>
      </c>
      <c r="J208" s="23">
        <v>5.9999999999999995E-4</v>
      </c>
      <c r="K208" s="23">
        <v>0</v>
      </c>
    </row>
    <row r="209" spans="1:11" ht="13.4" customHeight="1">
      <c r="A209" t="s">
        <v>145</v>
      </c>
      <c r="B209" t="s">
        <v>302</v>
      </c>
      <c r="C209" s="23">
        <v>2.0999999999999999E-3</v>
      </c>
      <c r="D209" s="23">
        <v>2E-3</v>
      </c>
      <c r="E209" s="23">
        <v>2.2000000000000001E-3</v>
      </c>
      <c r="F209" s="23">
        <v>2.2000000000000001E-3</v>
      </c>
      <c r="G209" s="23">
        <v>2.3999999999999998E-3</v>
      </c>
      <c r="H209" s="23">
        <v>1.6999999999999999E-3</v>
      </c>
      <c r="I209" s="23">
        <v>1.9E-3</v>
      </c>
      <c r="J209" s="23">
        <v>1.9E-3</v>
      </c>
      <c r="K209" s="23">
        <v>1.6000000000000001E-3</v>
      </c>
    </row>
    <row r="210" spans="1:11" ht="13.4" customHeight="1">
      <c r="A210" t="s">
        <v>146</v>
      </c>
      <c r="B210" t="s">
        <v>302</v>
      </c>
      <c r="C210" s="23">
        <v>1.1999999999999999E-3</v>
      </c>
      <c r="D210" s="23">
        <v>1.1000000000000001E-3</v>
      </c>
      <c r="E210" s="23">
        <v>1E-3</v>
      </c>
      <c r="F210" s="23">
        <v>1.4E-3</v>
      </c>
      <c r="G210" s="23">
        <v>1.1999999999999999E-3</v>
      </c>
      <c r="H210" s="23">
        <v>1.2999999999999999E-3</v>
      </c>
      <c r="I210" s="23">
        <v>8.9999999999999998E-4</v>
      </c>
      <c r="J210" s="23">
        <v>1.4E-3</v>
      </c>
      <c r="K210" s="23">
        <v>6.9999999999999999E-4</v>
      </c>
    </row>
    <row r="211" spans="1:11" ht="13.4" customHeight="1">
      <c r="A211" t="s">
        <v>147</v>
      </c>
      <c r="B211" t="s">
        <v>302</v>
      </c>
      <c r="C211" s="23">
        <v>2.0000000000000001E-4</v>
      </c>
      <c r="D211" s="23">
        <v>1E-4</v>
      </c>
      <c r="E211" s="23">
        <v>2.0000000000000001E-4</v>
      </c>
      <c r="F211" s="23">
        <v>2.0000000000000001E-4</v>
      </c>
      <c r="G211" s="23">
        <v>2.0000000000000001E-4</v>
      </c>
      <c r="H211" s="23">
        <v>1E-4</v>
      </c>
      <c r="I211" s="23">
        <v>2.0000000000000001E-4</v>
      </c>
      <c r="J211" s="23">
        <v>1E-4</v>
      </c>
      <c r="K211" s="23">
        <v>2.0000000000000001E-4</v>
      </c>
    </row>
    <row r="212" spans="1:11" ht="13.4" customHeight="1">
      <c r="A212" t="s">
        <v>148</v>
      </c>
      <c r="B212" t="s">
        <v>302</v>
      </c>
      <c r="C212" s="23">
        <v>0</v>
      </c>
      <c r="D212" s="23">
        <v>0</v>
      </c>
      <c r="E212" s="23">
        <v>0</v>
      </c>
      <c r="F212" s="23">
        <v>0</v>
      </c>
      <c r="G212" s="23">
        <v>0</v>
      </c>
      <c r="H212" s="23">
        <v>0</v>
      </c>
      <c r="I212" s="23">
        <v>0</v>
      </c>
      <c r="J212" s="23">
        <v>0</v>
      </c>
      <c r="K212" s="23">
        <v>-1E-4</v>
      </c>
    </row>
    <row r="213" spans="1:11" ht="13.4" customHeight="1">
      <c r="A213" s="1" t="s">
        <v>301</v>
      </c>
      <c r="B213" s="1"/>
      <c r="C213" s="22">
        <v>0.20710000000000001</v>
      </c>
      <c r="D213" s="22">
        <v>0.13719999999999999</v>
      </c>
      <c r="E213" s="22">
        <v>9.64E-2</v>
      </c>
      <c r="F213" s="22">
        <v>0.249</v>
      </c>
      <c r="G213" s="22">
        <v>0.1232</v>
      </c>
      <c r="H213" s="22">
        <v>0.53859999999999997</v>
      </c>
      <c r="I213" s="22">
        <v>0.12540000000000001</v>
      </c>
      <c r="J213" s="22">
        <v>0.32450000000000001</v>
      </c>
      <c r="K213" s="22">
        <v>-2.81E-2</v>
      </c>
    </row>
    <row r="214" spans="1:11" ht="13.4" customHeight="1">
      <c r="A214" t="s">
        <v>300</v>
      </c>
      <c r="C214" s="23">
        <v>-4.1999999999999997E-3</v>
      </c>
      <c r="D214" s="23">
        <v>-1E-4</v>
      </c>
      <c r="E214" s="23">
        <v>2.5000000000000001E-3</v>
      </c>
      <c r="F214" s="23">
        <v>-7.0000000000000001E-3</v>
      </c>
      <c r="G214" s="23">
        <v>1.6000000000000001E-3</v>
      </c>
      <c r="H214" s="23">
        <v>-1.72E-2</v>
      </c>
      <c r="I214" s="23">
        <v>2.3E-3</v>
      </c>
      <c r="J214" s="23">
        <v>-7.7000000000000002E-3</v>
      </c>
      <c r="K214" s="23">
        <v>8.6999999999999994E-3</v>
      </c>
    </row>
    <row r="215" spans="1:11" ht="13.4" customHeight="1">
      <c r="A215" s="1" t="s">
        <v>299</v>
      </c>
      <c r="B215" s="1"/>
      <c r="C215" s="22">
        <v>0.2029</v>
      </c>
      <c r="D215" s="22">
        <v>0.1371</v>
      </c>
      <c r="E215" s="22">
        <v>9.8900000000000002E-2</v>
      </c>
      <c r="F215" s="22">
        <v>0.24199999999999999</v>
      </c>
      <c r="G215" s="22">
        <v>0.12479999999999999</v>
      </c>
      <c r="H215" s="22">
        <v>0.52129999999999999</v>
      </c>
      <c r="I215" s="22">
        <v>0.1278</v>
      </c>
      <c r="J215" s="22">
        <v>0.31669999999999998</v>
      </c>
      <c r="K215" s="22">
        <v>-1.9400000000000001E-2</v>
      </c>
    </row>
  </sheetData>
  <pageMargins left="0.7" right="0.7" top="0.75" bottom="0.75" header="0.3" footer="0.3"/>
  <pageSetup paperSize="9" orientation="portrait" r:id="rId1"/>
  <headerFooter>
    <oddHeader>&amp;C&amp;"Calibri"&amp;12&amp;KFF0000  OFFICIAL // Sensitive&amp;1#_x000D_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eedd9d-5d09-4955-98ca-973f1a202fb4">
      <Value>2</Value>
    </TaxCatchAll>
    <i0f84bba906045b4af568ee102a52dcb xmlns="bceedd9d-5d09-4955-98ca-973f1a202fb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lcf76f155ced4ddcb4097134ff3c332f xmlns="b60a9a79-264f-4d69-861a-af5550b3667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9FD345AE333C4AAB18F1149118D2EC" ma:contentTypeVersion="15" ma:contentTypeDescription="Create a new document." ma:contentTypeScope="" ma:versionID="dc9834b88f74930cec1b8ffbfdf5fdbc">
  <xsd:schema xmlns:xsd="http://www.w3.org/2001/XMLSchema" xmlns:xs="http://www.w3.org/2001/XMLSchema" xmlns:p="http://schemas.microsoft.com/office/2006/metadata/properties" xmlns:ns2="bceedd9d-5d09-4955-98ca-973f1a202fb4" xmlns:ns3="b60a9a79-264f-4d69-861a-af5550b36673" targetNamespace="http://schemas.microsoft.com/office/2006/metadata/properties" ma:root="true" ma:fieldsID="9903438581b11db65f794c10813aac85" ns2:_="" ns3:_="">
    <xsd:import namespace="bceedd9d-5d09-4955-98ca-973f1a202fb4"/>
    <xsd:import namespace="b60a9a79-264f-4d69-861a-af5550b36673"/>
    <xsd:element name="properties">
      <xsd:complexType>
        <xsd:sequence>
          <xsd:element name="documentManagement">
            <xsd:complexType>
              <xsd:all>
                <xsd:element ref="ns2:i0f84bba906045b4af568ee102a52dcb"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eedd9d-5d09-4955-98ca-973f1a202fb4" elementFormDefault="qualified">
    <xsd:import namespace="http://schemas.microsoft.com/office/2006/documentManagement/types"/>
    <xsd:import namespace="http://schemas.microsoft.com/office/infopath/2007/PartnerControls"/>
    <xsd:element name="i0f84bba906045b4af568ee102a52dcb" ma:index="9" nillable="true" ma:taxonomy="true" ma:internalName="i0f84bba906045b4af568ee102a52dcb" ma:taxonomyFieldName="RevIMBCS" ma:displayName="Record" ma:indexed="true" ma:default="2;#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3990c824-118c-4c66-836e-5294c40d7954}" ma:internalName="TaxCatchAll" ma:showField="CatchAllData" ma:web="bceedd9d-5d09-4955-98ca-973f1a202fb4">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0a9a79-264f-4d69-861a-af5550b366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e7832e3-0c1d-4697-8be2-0d137dca2da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FB1744-6E6C-4252-9489-3AD0985F8EAD}">
  <ds:schemaRefs>
    <ds:schemaRef ds:uri="http://purl.org/dc/dcmitype/"/>
    <ds:schemaRef ds:uri="http://schemas.openxmlformats.org/package/2006/metadata/core-properties"/>
    <ds:schemaRef ds:uri="http://purl.org/dc/elements/1.1/"/>
    <ds:schemaRef ds:uri="http://purl.org/dc/terms/"/>
    <ds:schemaRef ds:uri="bceedd9d-5d09-4955-98ca-973f1a202fb4"/>
    <ds:schemaRef ds:uri="http://schemas.microsoft.com/office/2006/documentManagement/types"/>
    <ds:schemaRef ds:uri="http://www.w3.org/XML/1998/namespace"/>
    <ds:schemaRef ds:uri="http://schemas.microsoft.com/office/infopath/2007/PartnerControls"/>
    <ds:schemaRef ds:uri="b60a9a79-264f-4d69-861a-af5550b36673"/>
    <ds:schemaRef ds:uri="http://schemas.microsoft.com/office/2006/metadata/properties"/>
  </ds:schemaRefs>
</ds:datastoreItem>
</file>

<file path=customXml/itemProps2.xml><?xml version="1.0" encoding="utf-8"?>
<ds:datastoreItem xmlns:ds="http://schemas.openxmlformats.org/officeDocument/2006/customXml" ds:itemID="{3185A82C-A43E-4D00-B8C2-48BF65BBBAB2}">
  <ds:schemaRefs>
    <ds:schemaRef ds:uri="http://schemas.microsoft.com/sharepoint/v3/contenttype/forms"/>
  </ds:schemaRefs>
</ds:datastoreItem>
</file>

<file path=customXml/itemProps3.xml><?xml version="1.0" encoding="utf-8"?>
<ds:datastoreItem xmlns:ds="http://schemas.openxmlformats.org/officeDocument/2006/customXml" ds:itemID="{B458C9BE-033E-427A-8540-1EBD6D228E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eedd9d-5d09-4955-98ca-973f1a202fb4"/>
    <ds:schemaRef ds:uri="b60a9a79-264f-4d69-861a-af5550b366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10</vt:i4>
      </vt:variant>
    </vt:vector>
  </HeadingPairs>
  <TitlesOfParts>
    <vt:vector size="57" baseType="lpstr">
      <vt:lpstr>About</vt:lpstr>
      <vt:lpstr>Contents</vt:lpstr>
      <vt:lpstr>Initial data</vt:lpstr>
      <vt:lpstr>Dynamic business environment -&gt;</vt:lpstr>
      <vt:lpstr>B2</vt:lpstr>
      <vt:lpstr>B3</vt:lpstr>
      <vt:lpstr>B7ice</vt:lpstr>
      <vt:lpstr>B7tar</vt:lpstr>
      <vt:lpstr>B7tar_lower</vt:lpstr>
      <vt:lpstr>B7tar_higher</vt:lpstr>
      <vt:lpstr>B8</vt:lpstr>
      <vt:lpstr>B9rc</vt:lpstr>
      <vt:lpstr>B9nrc</vt:lpstr>
      <vt:lpstr>B9 - Linearity sensitivity test</vt:lpstr>
      <vt:lpstr>Net zero --&gt;</vt:lpstr>
      <vt:lpstr>NZ1rep</vt:lpstr>
      <vt:lpstr>NZ1agr</vt:lpstr>
      <vt:lpstr>NZ3aml</vt:lpstr>
      <vt:lpstr>NZ3aml_lower</vt:lpstr>
      <vt:lpstr>NZ3pir</vt:lpstr>
      <vt:lpstr>NZ3tar</vt:lpstr>
      <vt:lpstr>NZ5</vt:lpstr>
      <vt:lpstr>Labour mobility --&gt;</vt:lpstr>
      <vt:lpstr>L1</vt:lpstr>
      <vt:lpstr>L2</vt:lpstr>
      <vt:lpstr>L2_lower</vt:lpstr>
      <vt:lpstr>L2 - Linearity sensitivity test</vt:lpstr>
      <vt:lpstr>Human services --&gt;</vt:lpstr>
      <vt:lpstr>H1</vt:lpstr>
      <vt:lpstr>H1_lower</vt:lpstr>
      <vt:lpstr>H2nur</vt:lpstr>
      <vt:lpstr>H2nur_lower</vt:lpstr>
      <vt:lpstr>H2pha</vt:lpstr>
      <vt:lpstr>H3reg</vt:lpstr>
      <vt:lpstr>H3reg_lower</vt:lpstr>
      <vt:lpstr>H3hlt</vt:lpstr>
      <vt:lpstr>H4</vt:lpstr>
      <vt:lpstr>H5</vt:lpstr>
      <vt:lpstr>Data and digital --&gt;</vt:lpstr>
      <vt:lpstr>D2</vt:lpstr>
      <vt:lpstr>D3</vt:lpstr>
      <vt:lpstr>D4hl</vt:lpstr>
      <vt:lpstr>D4hl_lower</vt:lpstr>
      <vt:lpstr>D4bl</vt:lpstr>
      <vt:lpstr>D5</vt:lpstr>
      <vt:lpstr>D5_lower</vt:lpstr>
      <vt:lpstr>D4hl Linearity sensitivity test</vt:lpstr>
      <vt:lpstr>'Initial data'!SdCt4006f7c444f84b5c8fda42d6aada9dbe_0</vt:lpstr>
      <vt:lpstr>'Initial data'!SdCt4006f7c444f84b5c8fda42d6aada9dbe_1</vt:lpstr>
      <vt:lpstr>'Initial data'!SdCt4c8edeb5c7594413977380422f328919_0</vt:lpstr>
      <vt:lpstr>'Initial data'!SdCt4c8edeb5c7594413977380422f328919_1</vt:lpstr>
      <vt:lpstr>'Initial data'!SdCt7255cab9e9934f94b881b1d248a41474_0</vt:lpstr>
      <vt:lpstr>'Initial data'!SdCt7255cab9e9934f94b881b1d248a41474_1</vt:lpstr>
      <vt:lpstr>'Initial data'!SdCt7cd139e13f5a4cd2aaaa1ce386302ace_0</vt:lpstr>
      <vt:lpstr>'Initial data'!SdCt7cd139e13f5a4cd2aaaa1ce386302ace_1</vt:lpstr>
      <vt:lpstr>'Initial data'!SdCtc7fc9de7ae244a57b2b1c81bc37a9930_0</vt:lpstr>
      <vt:lpstr>'Initial data'!SdCtc7fc9de7ae244a57b2b1c81bc37a9930_1</vt:lpstr>
    </vt:vector>
  </TitlesOfParts>
  <Manager/>
  <Company>Productivity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 national modelling</dc:title>
  <dc:subject/>
  <dc:creator>Productivity Commission</dc:creator>
  <cp:keywords/>
  <dc:description/>
  <cp:lastModifiedBy>Chris Alston</cp:lastModifiedBy>
  <cp:revision/>
  <dcterms:created xsi:type="dcterms:W3CDTF">2024-10-03T03:04:56Z</dcterms:created>
  <dcterms:modified xsi:type="dcterms:W3CDTF">2024-11-28T05:55:30Z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9d8a32-f3e2-418b-9b9c-185dd69abda4_Enabled">
    <vt:lpwstr>true</vt:lpwstr>
  </property>
  <property fmtid="{D5CDD505-2E9C-101B-9397-08002B2CF9AE}" pid="3" name="MSIP_Label_619d8a32-f3e2-418b-9b9c-185dd69abda4_SetDate">
    <vt:lpwstr>2024-10-03T04:17:53Z</vt:lpwstr>
  </property>
  <property fmtid="{D5CDD505-2E9C-101B-9397-08002B2CF9AE}" pid="4" name="MSIP_Label_619d8a32-f3e2-418b-9b9c-185dd69abda4_Method">
    <vt:lpwstr>Privileged</vt:lpwstr>
  </property>
  <property fmtid="{D5CDD505-2E9C-101B-9397-08002B2CF9AE}" pid="5" name="MSIP_Label_619d8a32-f3e2-418b-9b9c-185dd69abda4_Name">
    <vt:lpwstr>OFFICIAL Sensitive</vt:lpwstr>
  </property>
  <property fmtid="{D5CDD505-2E9C-101B-9397-08002B2CF9AE}" pid="6" name="MSIP_Label_619d8a32-f3e2-418b-9b9c-185dd69abda4_SiteId">
    <vt:lpwstr>29f9330b-c0fe-4244-830e-ba9f275d6c34</vt:lpwstr>
  </property>
  <property fmtid="{D5CDD505-2E9C-101B-9397-08002B2CF9AE}" pid="7" name="MSIP_Label_619d8a32-f3e2-418b-9b9c-185dd69abda4_ActionId">
    <vt:lpwstr>6c89090c-dba5-41a1-9249-6cf071f80c35</vt:lpwstr>
  </property>
  <property fmtid="{D5CDD505-2E9C-101B-9397-08002B2CF9AE}" pid="8" name="MSIP_Label_619d8a32-f3e2-418b-9b9c-185dd69abda4_ContentBits">
    <vt:lpwstr>1</vt:lpwstr>
  </property>
  <property fmtid="{D5CDD505-2E9C-101B-9397-08002B2CF9AE}" pid="9" name="ContentTypeId">
    <vt:lpwstr>0x010100FD9FD345AE333C4AAB18F1149118D2EC</vt:lpwstr>
  </property>
  <property fmtid="{D5CDD505-2E9C-101B-9397-08002B2CF9AE}" pid="10" name="MediaServiceImageTags">
    <vt:lpwstr/>
  </property>
  <property fmtid="{D5CDD505-2E9C-101B-9397-08002B2CF9AE}" pid="11" name="RevIMBCS">
    <vt:lpwstr>2;#Unclassified|3955eeb1-2d18-4582-aeb2-00144ec3aaf5</vt:lpwstr>
  </property>
</Properties>
</file>