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mc:AlternateContent xmlns:mc="http://schemas.openxmlformats.org/markup-compatibility/2006">
    <mc:Choice Requires="x15">
      <x15ac:absPath xmlns:x15ac="http://schemas.microsoft.com/office/spreadsheetml/2010/11/ac" url="H:\Monitor\05 Current Report - WIP\2021 Report\11. Mid year release\05_Finalised for Public Release\"/>
    </mc:Choice>
  </mc:AlternateContent>
  <xr:revisionPtr revIDLastSave="0" documentId="13_ncr:1_{ECFDFCC3-74E6-4954-A8BE-79F4CF442320}" xr6:coauthVersionLast="46" xr6:coauthVersionMax="46" xr10:uidLastSave="{00000000-0000-0000-0000-000000000000}"/>
  <bookViews>
    <workbookView xWindow="-108" yWindow="-108" windowWidth="30936" windowHeight="16896" xr2:uid="{00000000-000D-0000-FFFF-FFFF00000000}"/>
  </bookViews>
  <sheets>
    <sheet name="Contents" sheetId="1" r:id="rId1"/>
    <sheet name="Table 18A.1" sheetId="2" r:id="rId2"/>
    <sheet name="Table 18A.2" sheetId="3" r:id="rId3"/>
    <sheet name="Table 18A.3" sheetId="4" r:id="rId4"/>
    <sheet name="Table 18A.4" sheetId="5" r:id="rId5"/>
    <sheet name="Table 18A.5" sheetId="6" r:id="rId6"/>
    <sheet name="Table 18A.6" sheetId="7" r:id="rId7"/>
    <sheet name="Table 18A.7" sheetId="8" r:id="rId8"/>
    <sheet name="Table 18A.8" sheetId="9" r:id="rId9"/>
    <sheet name="Table 18A.9" sheetId="10" r:id="rId10"/>
    <sheet name="Table 18A.10" sheetId="11" r:id="rId11"/>
    <sheet name="Table 18A.11" sheetId="12" r:id="rId12"/>
    <sheet name="Table 18A.12" sheetId="13" r:id="rId13"/>
    <sheet name="Table 18A.13" sheetId="14" r:id="rId14"/>
    <sheet name="Table 18A.14" sheetId="15" r:id="rId15"/>
    <sheet name="Table 18A.15" sheetId="16" r:id="rId16"/>
    <sheet name="Table 18A.16" sheetId="17" r:id="rId17"/>
    <sheet name="Table 18A.17" sheetId="18" r:id="rId18"/>
    <sheet name="Table 18A.18" sheetId="19" r:id="rId19"/>
    <sheet name="Table 18A.19" sheetId="20" r:id="rId20"/>
    <sheet name="Table 18A.20" sheetId="21" r:id="rId21"/>
    <sheet name="Table 18A.21" sheetId="22" r:id="rId22"/>
    <sheet name="Table 18A.22" sheetId="23" r:id="rId23"/>
    <sheet name="Table 18A.23" sheetId="24" r:id="rId24"/>
    <sheet name="Table 18A.24" sheetId="25" r:id="rId25"/>
    <sheet name="Table 18A.25" sheetId="26" r:id="rId26"/>
    <sheet name="Table 18A.26" sheetId="27" r:id="rId27"/>
    <sheet name="Table 18A.27" sheetId="28" r:id="rId28"/>
    <sheet name="Table 18A.28" sheetId="29" r:id="rId29"/>
    <sheet name="Table 18A.29" sheetId="30" r:id="rId30"/>
    <sheet name="Table 18A.30" sheetId="31" r:id="rId31"/>
    <sheet name="Table 18A.31" sheetId="32" r:id="rId32"/>
    <sheet name="Table 18A.32" sheetId="33" r:id="rId33"/>
    <sheet name="Table 18A.33" sheetId="34" r:id="rId34"/>
    <sheet name="Table 18A.34" sheetId="35" r:id="rId35"/>
    <sheet name="Table 18A.35" sheetId="36" r:id="rId36"/>
    <sheet name="Table 18A.36" sheetId="37" r:id="rId37"/>
    <sheet name="Table 18A.37" sheetId="38" r:id="rId38"/>
    <sheet name="Table 18A.38" sheetId="39" r:id="rId39"/>
    <sheet name="Table 18A.39" sheetId="40" r:id="rId40"/>
    <sheet name="Table 18A.40" sheetId="41" r:id="rId41"/>
    <sheet name="Table 18A.41" sheetId="42" r:id="rId42"/>
    <sheet name="Table 18A.42" sheetId="43" r:id="rId43"/>
    <sheet name="Table 18A.43" sheetId="44" r:id="rId44"/>
    <sheet name="Table 18A.44" sheetId="45" r:id="rId45"/>
    <sheet name="Table 18A.45" sheetId="46" r:id="rId46"/>
    <sheet name="Table 18A.46" sheetId="47" r:id="rId47"/>
    <sheet name="Table 18A.47" sheetId="48" r:id="rId48"/>
  </sheets>
  <definedNames>
    <definedName name="_xlnm.Print_Titles" localSheetId="1">'Table 18A.1'!$1:$2</definedName>
    <definedName name="_xlnm.Print_Titles" localSheetId="10">'Table 18A.10'!$1:$2</definedName>
    <definedName name="_xlnm.Print_Titles" localSheetId="11">'Table 18A.11'!$1:$2</definedName>
    <definedName name="_xlnm.Print_Titles" localSheetId="12">'Table 18A.12'!$1:$2</definedName>
    <definedName name="_xlnm.Print_Titles" localSheetId="13">'Table 18A.13'!$1:$2</definedName>
    <definedName name="_xlnm.Print_Titles" localSheetId="14">'Table 18A.14'!$1:$2</definedName>
    <definedName name="_xlnm.Print_Titles" localSheetId="15">'Table 18A.15'!$1:$2</definedName>
    <definedName name="_xlnm.Print_Titles" localSheetId="16">'Table 18A.16'!$1:$2</definedName>
    <definedName name="_xlnm.Print_Titles" localSheetId="17">'Table 18A.17'!$2:$3</definedName>
    <definedName name="_xlnm.Print_Titles" localSheetId="18">'Table 18A.18'!$1:$2</definedName>
    <definedName name="_xlnm.Print_Titles" localSheetId="19">'Table 18A.19'!$1:$2</definedName>
    <definedName name="_xlnm.Print_Titles" localSheetId="2">'Table 18A.2'!$1:$2</definedName>
    <definedName name="_xlnm.Print_Titles" localSheetId="20">'Table 18A.20'!$1:$2</definedName>
    <definedName name="_xlnm.Print_Titles" localSheetId="21">'Table 18A.21'!$1:$2</definedName>
    <definedName name="_xlnm.Print_Titles" localSheetId="22">'Table 18A.22'!$1:$2</definedName>
    <definedName name="_xlnm.Print_Titles" localSheetId="23">'Table 18A.23'!$1:$2</definedName>
    <definedName name="_xlnm.Print_Titles" localSheetId="24">'Table 18A.24'!$1:$2</definedName>
    <definedName name="_xlnm.Print_Titles" localSheetId="25">'Table 18A.25'!$1:$2</definedName>
    <definedName name="_xlnm.Print_Titles" localSheetId="26">'Table 18A.26'!$1:$2</definedName>
    <definedName name="_xlnm.Print_Titles" localSheetId="27">'Table 18A.27'!$1:$2</definedName>
    <definedName name="_xlnm.Print_Titles" localSheetId="28">'Table 18A.28'!$1:$2</definedName>
    <definedName name="_xlnm.Print_Titles" localSheetId="29">'Table 18A.29'!$1:$2</definedName>
    <definedName name="_xlnm.Print_Titles" localSheetId="3">'Table 18A.3'!$1:$2</definedName>
    <definedName name="_xlnm.Print_Titles" localSheetId="30">'Table 18A.30'!$1:$2</definedName>
    <definedName name="_xlnm.Print_Titles" localSheetId="31">'Table 18A.31'!$1:$2</definedName>
    <definedName name="_xlnm.Print_Titles" localSheetId="32">'Table 18A.32'!$1:$2</definedName>
    <definedName name="_xlnm.Print_Titles" localSheetId="33">'Table 18A.33'!$1:$2</definedName>
    <definedName name="_xlnm.Print_Titles" localSheetId="34">'Table 18A.34'!$1:$2</definedName>
    <definedName name="_xlnm.Print_Titles" localSheetId="35">'Table 18A.35'!$1:$2</definedName>
    <definedName name="_xlnm.Print_Titles" localSheetId="36">'Table 18A.36'!$1:$2</definedName>
    <definedName name="_xlnm.Print_Titles" localSheetId="37">'Table 18A.37'!$1:$2</definedName>
    <definedName name="_xlnm.Print_Titles" localSheetId="38">'Table 18A.38'!$1:$2</definedName>
    <definedName name="_xlnm.Print_Titles" localSheetId="39">'Table 18A.39'!$1:$2</definedName>
    <definedName name="_xlnm.Print_Titles" localSheetId="4">'Table 18A.4'!$1:$2</definedName>
    <definedName name="_xlnm.Print_Titles" localSheetId="40">'Table 18A.40'!$1:$2</definedName>
    <definedName name="_xlnm.Print_Titles" localSheetId="41">'Table 18A.41'!$1:$2</definedName>
    <definedName name="_xlnm.Print_Titles" localSheetId="42">'Table 18A.42'!$1:$2</definedName>
    <definedName name="_xlnm.Print_Titles" localSheetId="43">'Table 18A.43'!$1:$2</definedName>
    <definedName name="_xlnm.Print_Titles" localSheetId="44">'Table 18A.44'!$1:$2</definedName>
    <definedName name="_xlnm.Print_Titles" localSheetId="45">'Table 18A.45'!$1:$2</definedName>
    <definedName name="_xlnm.Print_Titles" localSheetId="46">'Table 18A.46'!$1:$2</definedName>
    <definedName name="_xlnm.Print_Titles" localSheetId="47">'Table 18A.47'!$1:$2</definedName>
    <definedName name="_xlnm.Print_Titles" localSheetId="5">'Table 18A.5'!$1:$2</definedName>
    <definedName name="_xlnm.Print_Titles" localSheetId="6">'Table 18A.6'!$1:$2</definedName>
    <definedName name="_xlnm.Print_Titles" localSheetId="7">'Table 18A.7'!$2:$3</definedName>
    <definedName name="_xlnm.Print_Titles" localSheetId="8">'Table 18A.8'!$1:$2</definedName>
    <definedName name="_xlnm.Print_Titles" localSheetId="9">'Table 18A.9'!$1:$2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9" i="1" l="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alcChain>
</file>

<file path=xl/sharedStrings.xml><?xml version="1.0" encoding="utf-8"?>
<sst xmlns="http://schemas.openxmlformats.org/spreadsheetml/2006/main" count="6682" uniqueCount="1030">
  <si>
    <t>18A</t>
  </si>
  <si>
    <t>Housing — Data tables contents</t>
  </si>
  <si>
    <t/>
  </si>
  <si>
    <t>Definitions for the indicators and descriptors in these data tables are in the interpretative material. Unsourced information was obtained from the Australian, State and Territory governments. Information on the comparability and completeness of the data for the performance indicators and measures is in the interpretative material and on the indicator results tab.</t>
  </si>
  <si>
    <t>Data in this Report are examined by the Housing and Homelessness Working Group, but have not been formally audited by the Secretariat.</t>
  </si>
  <si>
    <t>Data reported in the data tables are the most accurate available at the time of data collection. Historical data may have been updated since the last edition of the Report on Government Services.</t>
  </si>
  <si>
    <t>This file is available on the Review web page (https://www.pc.gov.au/research/ongoing/report-on-government-services).</t>
  </si>
  <si>
    <t>Impact of COVID-19 on data for the Housing section</t>
  </si>
  <si>
    <t>COVID-19 may affect data in this Report in a number of ways. This includes in respect of actual performance (that is, the impact of COVID-19 on service delivery in 2020 which is reflected in the data results), and the collection and processing of data (that is, the ability of data providers to undertake data collection and process results for inclusion in the Report).</t>
  </si>
  <si>
    <t>For the Housing section, rent freezes due to the impacts of COVID-19 affected affordability indicator data in some jurisdictions. There were also increases in waiting lists due to decreased exits from social housing.</t>
  </si>
  <si>
    <t>LATEST UPDATE</t>
  </si>
  <si>
    <t>Jan-21</t>
  </si>
  <si>
    <t>State and Territory Government expenditure on social housing</t>
  </si>
  <si>
    <t>Property transferred from State and Territory housing authorities to community housing organisations</t>
  </si>
  <si>
    <t>Descriptive data - number of social housing dwellings, at 30 June</t>
  </si>
  <si>
    <t>Descriptive data - number of households in social housing, at 30 June</t>
  </si>
  <si>
    <t>Descriptive data - public housing, at 30 June</t>
  </si>
  <si>
    <t>Descriptive data - State owned and managed Indigenous housing, at 30 June</t>
  </si>
  <si>
    <t>Descriptive data - community housing, at 30 June</t>
  </si>
  <si>
    <t>Descriptive data - Indigenous community housing, at 30 June</t>
  </si>
  <si>
    <t>Proportion of dwellings occupied at 30 June - Public housing</t>
  </si>
  <si>
    <t>Proportion of dwellings occupied at 30 June - SOMIH</t>
  </si>
  <si>
    <t>Proportion of dwellings occupied at 30 June - Community housing</t>
  </si>
  <si>
    <t>Proportion of dwellings occupied at 30 June - Indigenous community housing</t>
  </si>
  <si>
    <t>Average turnaround times for vacant stock - public housing</t>
  </si>
  <si>
    <t>Average turnaround times for vacant stock - SOMIH</t>
  </si>
  <si>
    <t>Greatest need allocations as a proportion of all new allocations - public housing</t>
  </si>
  <si>
    <t>Greatest need allocations as a proportion of all new allocations - SOMIH</t>
  </si>
  <si>
    <t>Greatest need allocations as a proportion of all new allocations - community housing</t>
  </si>
  <si>
    <t>Proportion of new tenancies allocated to households with special needs - public housing</t>
  </si>
  <si>
    <t>Proportion of new tenancies allocated to households with special needs - SOMIH</t>
  </si>
  <si>
    <t>Proportion of new tenancies allocated to households with special needs - community housing</t>
  </si>
  <si>
    <t>Low income households in social housing, at 30 June</t>
  </si>
  <si>
    <t>Proportion of gross household income spent on rent - low income households in public housing, at 30 June</t>
  </si>
  <si>
    <t>Proportion of household gross income spent on rent - low income households in SOMIH, at 30 June</t>
  </si>
  <si>
    <t>Proportion of household income spent on rent - low income households in community housing, at 30 June</t>
  </si>
  <si>
    <t>Proportion of overcrowded households at 30 June - public housing</t>
  </si>
  <si>
    <t>Proportion of overcrowded households at 30 June - SOMIH</t>
  </si>
  <si>
    <t>Proportion of overcrowded households at 30 June - community housing</t>
  </si>
  <si>
    <t>Proportion of overcrowded households at 30 June - Indigenous community housing</t>
  </si>
  <si>
    <t>Aboriginal and Torres Strait Islander households living in overcrowded conditions at 30 June, by housing program</t>
  </si>
  <si>
    <t>Proportion of Aboriginal and Torres Strait Islander households in public housing living in overcrowded conditions, by remoteness</t>
  </si>
  <si>
    <t>Proportion of Aboriginal and Torres Strait Islander households in SOMIH living in overcrowded conditions, by remoteness</t>
  </si>
  <si>
    <t>Proportion of households with underutilisation in social housing at 30 June</t>
  </si>
  <si>
    <t>Proportion of public housing tenants rating amenity and location aspects as important and meeting their needs</t>
  </si>
  <si>
    <t>Proportion of SOMIH tenants rating amenity and location aspects as important and meeting their needs</t>
  </si>
  <si>
    <t>Proportion of community housing tenants rating amenity and location aspects as important and meeting their needs</t>
  </si>
  <si>
    <t>Dwelling condition, public housing</t>
  </si>
  <si>
    <t>Dwelling condition, SOMIH</t>
  </si>
  <si>
    <t>Dwelling condition, community housing</t>
  </si>
  <si>
    <t>Dwelling condition, Indigenous community housing</t>
  </si>
  <si>
    <t>Customer satisfaction - public housing</t>
  </si>
  <si>
    <t>Customer satisfaction - SOMIH</t>
  </si>
  <si>
    <t>Customer satisfaction - community housing</t>
  </si>
  <si>
    <t>Government recurrent expenditure per dwelling, public housing</t>
  </si>
  <si>
    <t>Government recurrent expenditure per dwelling, SOMIH</t>
  </si>
  <si>
    <t>Government recurrent expenditure per tenancy rental unit, community housing</t>
  </si>
  <si>
    <t>Government recurrent expenditure per dwelling, Indigenous community housing</t>
  </si>
  <si>
    <t>Community housing survey response rates and associated information</t>
  </si>
  <si>
    <t>Table 18A.1</t>
  </si>
  <si>
    <t>State and Territory Government expenditure on social housing, 2019-20 dollars (a), (b), (c)</t>
  </si>
  <si>
    <t>Unit</t>
  </si>
  <si>
    <r>
      <rPr>
        <i/>
        <sz val="10"/>
        <color rgb="FF000000"/>
        <rFont val="Arial"/>
        <family val="2"/>
      </rPr>
      <t>NSW</t>
    </r>
    <r>
      <rPr>
        <sz val="10"/>
        <color rgb="FF000000"/>
        <rFont val="Arial"/>
        <family val="2"/>
      </rPr>
      <t xml:space="preserve"> (d)</t>
    </r>
  </si>
  <si>
    <r>
      <rPr>
        <i/>
        <sz val="10"/>
        <color rgb="FF000000"/>
        <rFont val="Arial"/>
        <family val="2"/>
      </rPr>
      <t>Vic</t>
    </r>
    <r>
      <rPr>
        <sz val="10"/>
        <color rgb="FF000000"/>
        <rFont val="Arial"/>
        <family val="2"/>
      </rPr>
      <t xml:space="preserve"> (e)</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</si>
  <si>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</si>
  <si>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xml:space="preserve"> (f)</t>
    </r>
  </si>
  <si>
    <r>
      <rPr>
        <i/>
        <sz val="10"/>
        <color rgb="FF000000"/>
        <rFont val="Arial"/>
        <family val="2"/>
      </rPr>
      <t>SA</t>
    </r>
    <r>
      <rPr>
        <sz val="10"/>
        <color rgb="FF000000"/>
        <rFont val="Arial"/>
        <family val="2"/>
      </rPr>
      <t xml:space="preserve"> (g)</t>
    </r>
  </si>
  <si>
    <r>
      <rPr>
        <i/>
        <sz val="10"/>
        <color rgb="FF000000"/>
        <rFont val="Arial"/>
        <family val="2"/>
      </rPr>
      <t>Tas</t>
    </r>
    <r>
      <rPr>
        <sz val="10"/>
        <color rgb="FF000000"/>
        <rFont val="Arial"/>
        <family val="2"/>
      </rPr>
      <t xml:space="preserve"> (h)</t>
    </r>
  </si>
  <si>
    <r>
      <rPr>
        <i/>
        <sz val="10"/>
        <color rgb="FF000000"/>
        <rFont val="Arial"/>
        <family val="2"/>
      </rPr>
      <t>ACT</t>
    </r>
    <r>
      <rPr>
        <sz val="10"/>
        <color rgb="FF000000"/>
        <rFont val="Arial"/>
        <family val="2"/>
      </rPr>
      <t xml:space="preserve"> (i)</t>
    </r>
  </si>
  <si>
    <r>
      <rPr>
        <i/>
        <sz val="10"/>
        <color rgb="FF000000"/>
        <rFont val="Arial"/>
        <family val="2"/>
      </rPr>
      <t>NT</t>
    </r>
    <r>
      <rPr>
        <sz val="10"/>
        <color rgb="FF000000"/>
        <rFont val="Arial"/>
        <family val="2"/>
      </rPr>
      <t xml:space="preserve"> (j)</t>
    </r>
  </si>
  <si>
    <r>
      <rPr>
        <i/>
        <sz val="10"/>
        <color rgb="FF000000"/>
        <rFont val="Arial"/>
        <family val="2"/>
      </rPr>
      <t>Aust</t>
    </r>
    <r>
      <rPr>
        <sz val="10"/>
        <color rgb="FF000000"/>
        <rFont val="Arial"/>
        <family val="2"/>
      </rPr>
      <t xml:space="preserve"> (k)</t>
    </r>
  </si>
  <si>
    <t>2019-20</t>
  </si>
  <si>
    <t>Net recurrent expenditure</t>
  </si>
  <si>
    <t>Public housing</t>
  </si>
  <si>
    <t>$m</t>
  </si>
  <si>
    <t>State owned and managed Indigenous housing</t>
  </si>
  <si>
    <t>..</t>
  </si>
  <si>
    <t>All social housing (l)</t>
  </si>
  <si>
    <t>Capital expenditure</t>
  </si>
  <si>
    <t>Total</t>
  </si>
  <si>
    <t>per person in the population</t>
  </si>
  <si>
    <t>$</t>
  </si>
  <si>
    <t>2018-19</t>
  </si>
  <si>
    <t>2017-18</t>
  </si>
  <si>
    <t>2016-17</t>
  </si>
  <si>
    <t>na</t>
  </si>
  <si>
    <t>2015-16</t>
  </si>
  <si>
    <t>(a)</t>
  </si>
  <si>
    <t>(b)</t>
  </si>
  <si>
    <t>(c)</t>
  </si>
  <si>
    <t>(d)</t>
  </si>
  <si>
    <t>(e)</t>
  </si>
  <si>
    <t>(f)</t>
  </si>
  <si>
    <t>(g)</t>
  </si>
  <si>
    <t>(h)</t>
  </si>
  <si>
    <t>(i)</t>
  </si>
  <si>
    <t>(j)</t>
  </si>
  <si>
    <t>(k)</t>
  </si>
  <si>
    <t>(l)</t>
  </si>
  <si>
    <r>
      <t xml:space="preserve">$m = Millions of dollars. </t>
    </r>
    <r>
      <rPr>
        <b/>
        <sz val="10"/>
        <color rgb="FF000000"/>
        <rFont val="Arial"/>
        <family val="2"/>
      </rPr>
      <t>na</t>
    </r>
    <r>
      <rPr>
        <sz val="10"/>
        <color rgb="FF000000"/>
        <rFont val="Arial"/>
        <family val="2"/>
      </rPr>
      <t xml:space="preserve"> Not available. .. Not applicable.</t>
    </r>
  </si>
  <si>
    <t>Time series financial data are adjusted to 2019-20 dollars (i.e. 2019-20=100) using the General Government Final Consumption Expenditure (GGFCE) chain price deflator (table 2A.26).</t>
  </si>
  <si>
    <t>Grants and subsidies are excluded from public housing and SOMIH expenditure data but are included in data for total recurrent and capital expenditure on social housing.</t>
  </si>
  <si>
    <t>NPARIH expenditure is included for NSW and Tasmania in public housing, SOMIH, total net recurrent expenditure and capital expenditure. For Victoria, SA and WA, NPARIH expenditure is excluded from public housing and SOMIH (where applicable) but included in capital expenditure and total net recurrent expenditure. For Queensland NPARIH expenditure is excluded for public housing, SOMIH, total net recurrent expenditure and capital expenditure. For the NT, NPARIH expenditure is included from 2017-18. NPARIH does not apply in the ACT.</t>
  </si>
  <si>
    <t>For NSW, the decrease in net recurrent expenditure between 2018-19 and 2019-20 is mainly due to operating leases that are now recognised in the balance sheet and reduced repairs and maintenance costs associated with management transfers. These are in part offset by increased depreciation and amortisation costs related to right of use assets and Covid-19 Stimulus Package Funding for Together Home (a community housing sector program). The reduction in capital expenditure between 2018-19 and 2019-20 is due mainly to reduced expenditure on maintenance and new supply, largely offset by Covid-19 Stimulus Package Funding. The decrease in net recurrent expenditure between 2017-18 and 2018-19 is mainly due to completion of a major public housing repair and maintenance program undertaken in 2016-17 and 2017-18 (associated with increased net recurrent expenditure for those years), following which around 9000 dwellings were transferred to the community housing sector (see table 18A.2). The decrease in capital expenditure between 2017-18 and 2018-19 is mainly due to completed new residential dwelling construction in 2017-18 and a decrease in land held for sale (see table 18A.2).</t>
  </si>
  <si>
    <t>For Victoria - the Rapid Housing Initiative for clients experiencing family violence is included in recurrent and capital expenditure for social housing.</t>
  </si>
  <si>
    <t>For WA, the decrease in net recurrent expenditure for 2018-19 is mainly due to delayed Aboriginal Housing essential services works and the finalisation in 2017-18 of stock transfer to the community housing sector. Decreased capital expenditure on social housing for 2017-18 and 2018-19 is also associated with an increased focus on affordable housing options.</t>
  </si>
  <si>
    <t>For SA, the decrease in net recurrent expenditure in 2017-18 is mainly due to increased reimbursement of state land tax.</t>
  </si>
  <si>
    <t>For Tasmania, historical public housing expenditure data have been revised. The increase in recurrent expenditure between 2016-17 and 2017-18 is due to additional capital investment and increased grants and subsidies related to the transfer of stock to the community sector.</t>
  </si>
  <si>
    <t>For the ACT, the increase in recurrent expenditure for 2018-19 is in part due to reassessment of residual value and useful lives of buildings identified under the Public Housing Renewal Program and accelerated depreciation of those buildings. Proceeds from sales exceeded capital expenditure on purchases and construction for 2017-18.</t>
  </si>
  <si>
    <t>For the NT, increased expenditure in 2017-18 and 2018-19 is associated with programs of repair and maintenance for a) public housing (under the Urban Public Housing Stimulus) and b) SOMIH (remote housing). Decreased expenditure in 2019-20 is associated with the Urban Public Housing Stimulus nearing completion and a reduction in preventative repairs and maintenance for SOMIH dwellings due to fiscal constraints. Historical recurrent expenditure data have been revised to include administrative costs and overheads previously excluded.</t>
  </si>
  <si>
    <t>Australian total includes jurisdictions reporting only.</t>
  </si>
  <si>
    <t>Includes expenditure on public housing, SOMIH, community housing, Indigenous community housing, transitional housing and grants to community housing under the National Building and Economic Stimulus Plan - Social Housing Initiative package. Expenditure for SHS agencies, other homelessness services and home purchase assistance is excluded.</t>
  </si>
  <si>
    <t>Source:</t>
  </si>
  <si>
    <r>
      <t xml:space="preserve">State and Territory governments (unpublished); Australian Bureau of Statistics (ABS) 2020, </t>
    </r>
    <r>
      <rPr>
        <i/>
        <sz val="10"/>
        <color rgb="FF000000"/>
        <rFont val="Arial"/>
        <family val="2"/>
      </rPr>
      <t>Australian National Accounts: National Income, Expenditure and Product, June 2020,</t>
    </r>
    <r>
      <rPr>
        <sz val="10"/>
        <color rgb="FF000000"/>
        <rFont val="Arial"/>
        <family val="2"/>
      </rPr>
      <t xml:space="preserve"> Cat. no. 5206.0, Canberra; ABS 2020 (and previous issues), </t>
    </r>
    <r>
      <rPr>
        <i/>
        <sz val="10"/>
        <color rgb="FF000000"/>
        <rFont val="Arial"/>
        <family val="2"/>
      </rPr>
      <t>Quarterly Population Estimates (ERP), Australia, December 2019</t>
    </r>
    <r>
      <rPr>
        <sz val="10"/>
        <color rgb="FF000000"/>
        <rFont val="Arial"/>
        <family val="2"/>
      </rPr>
      <t xml:space="preserve"> (and previous years), Cat. no. 3101.0, Canberra.</t>
    </r>
  </si>
  <si>
    <t>Table 18A.2</t>
  </si>
  <si>
    <t>Property transferred from State and Territory housing authorities to community housing organisations, 2019-20 dollars (a), (b)</t>
  </si>
  <si>
    <r>
      <rPr>
        <i/>
        <sz val="10"/>
        <color rgb="FF000000"/>
        <rFont val="Arial"/>
        <family val="2"/>
      </rPr>
      <t>NSW</t>
    </r>
    <r>
      <rPr>
        <sz val="10"/>
        <color rgb="FF000000"/>
        <rFont val="Arial"/>
        <family val="2"/>
      </rPr>
      <t xml:space="preserve"> (c)</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</si>
  <si>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</si>
  <si>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</si>
  <si>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</si>
  <si>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</si>
  <si>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</si>
  <si>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</si>
  <si>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</si>
  <si>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t>Value of property transferred</t>
  </si>
  <si>
    <t>–</t>
  </si>
  <si>
    <t>Number of dwellings transferred</t>
  </si>
  <si>
    <t>no.</t>
  </si>
  <si>
    <r>
      <t xml:space="preserve">$m = Millions of dollars. </t>
    </r>
    <r>
      <rPr>
        <b/>
        <sz val="10"/>
        <color rgb="FF000000"/>
        <rFont val="Arial"/>
        <family val="2"/>
      </rPr>
      <t>na</t>
    </r>
    <r>
      <rPr>
        <sz val="10"/>
        <color rgb="FF000000"/>
        <rFont val="Arial"/>
        <family val="2"/>
      </rPr>
      <t xml:space="preserve"> Not available. .. Not applicable. – Nil or rounded to zero.</t>
    </r>
  </si>
  <si>
    <t>State/territory-government owned dwellings (public housing and/or SOMIH) transferred to the community sector for the purpose of providing social housing services. Transfers may be of ownership (title) and management or, more commonly, management only. Such transfers reflect the jurisdictional policy focus on growing the community social housing sector to progress social housing reform. Most states/territories are undertaking or planning to undertake such transfers in the short-to-medium term. These dwellings are no longer available for the provision of public housing/SOMIH services.</t>
  </si>
  <si>
    <t>For NSW for 2018-19, the value of property transferred includes land transfers valued at $13.2m. Management of an additional 213 head-lease dwellings was also transferred from the state housing authority to community housing organisations.</t>
  </si>
  <si>
    <r>
      <t xml:space="preserve">State and Territory governments (unpublished); ABS 2020, </t>
    </r>
    <r>
      <rPr>
        <i/>
        <sz val="10"/>
        <color rgb="FF000000"/>
        <rFont val="Arial"/>
        <family val="2"/>
      </rPr>
      <t>Australian National Accounts: National Income, Expenditure and Product, June 2020,</t>
    </r>
    <r>
      <rPr>
        <sz val="10"/>
        <color rgb="FF000000"/>
        <rFont val="Arial"/>
        <family val="2"/>
      </rPr>
      <t xml:space="preserve"> Cat. no. 5206.0, Canberra.</t>
    </r>
  </si>
  <si>
    <t>Table 18A.3</t>
  </si>
  <si>
    <t>Descriptive data - number of social housing dwellings, at 30 June (a), (b)</t>
  </si>
  <si>
    <r>
      <rPr>
        <i/>
        <sz val="10"/>
        <color rgb="FF000000"/>
        <rFont val="Arial"/>
        <family val="2"/>
      </rPr>
      <t>NSW</t>
    </r>
    <r>
      <rPr>
        <sz val="10"/>
        <color rgb="FF000000"/>
        <rFont val="Arial"/>
        <family val="2"/>
      </rPr>
      <t xml:space="preserve"> (c)</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</si>
  <si>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</si>
  <si>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</si>
  <si>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</si>
  <si>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xml:space="preserve"> (d)</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</si>
  <si>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</si>
  <si>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xml:space="preserve"> (e)</t>
    </r>
  </si>
  <si>
    <r>
      <rPr>
        <i/>
        <sz val="10"/>
        <color rgb="FF000000"/>
        <rFont val="Arial"/>
        <family val="2"/>
      </rPr>
      <t>NT</t>
    </r>
    <r>
      <rPr>
        <sz val="10"/>
        <color rgb="FF000000"/>
        <rFont val="Arial"/>
        <family val="2"/>
      </rPr>
      <t xml:space="preserve"> (f)</t>
    </r>
  </si>
  <si>
    <r>
      <rPr>
        <i/>
        <sz val="10"/>
        <color rgb="FF000000"/>
        <rFont val="Arial"/>
        <family val="2"/>
      </rPr>
      <t>Aust</t>
    </r>
    <r>
      <rPr>
        <sz val="10"/>
        <color rgb="FF000000"/>
        <rFont val="Arial"/>
        <family val="2"/>
      </rPr>
      <t/>
    </r>
  </si>
  <si>
    <t>Public housing (g), (h)</t>
  </si>
  <si>
    <t>2020</t>
  </si>
  <si>
    <t>2019</t>
  </si>
  <si>
    <t>2018</t>
  </si>
  <si>
    <t>2017</t>
  </si>
  <si>
    <t>2016</t>
  </si>
  <si>
    <t>2015</t>
  </si>
  <si>
    <t>2014</t>
  </si>
  <si>
    <t>2013</t>
  </si>
  <si>
    <t>2012</t>
  </si>
  <si>
    <t>2011</t>
  </si>
  <si>
    <t>State owned and managed Indigenous housing (g), (h)</t>
  </si>
  <si>
    <t>Community housing</t>
  </si>
  <si>
    <t>Number of Tenancy (Rental) Units (i), (j)</t>
  </si>
  <si>
    <t>Number of dwellings (g)</t>
  </si>
  <si>
    <t>Indigenous community housing</t>
  </si>
  <si>
    <r>
      <rPr>
        <b/>
        <sz val="10"/>
        <color rgb="FF000000"/>
        <rFont val="Arial"/>
        <family val="2"/>
      </rPr>
      <t>na</t>
    </r>
    <r>
      <rPr>
        <sz val="10"/>
        <color rgb="FF000000"/>
        <rFont val="Arial"/>
        <family val="2"/>
      </rPr>
      <t xml:space="preserve"> Not available. .. Not applicable.</t>
    </r>
  </si>
  <si>
    <t>Further information on data quality for social housing data collections in the National Housing Assistance Data Repository is available on the AIHW website https://www.aihw.gov.au/reports-statistics/health-welfare-services/housing-assistance/data-sources.</t>
  </si>
  <si>
    <t>Data may not be comparable across jurisdictions and over time and comparisons could be misleading.</t>
  </si>
  <si>
    <t>For NSW, substantive numbers of dwellings were transferred from public housing (PH) to community housing (CH) in 2018-19 and 2019-20 (see table 18A.2 for further detail). PH and SOMIH data from 2017-18 include dwellings identified for disposal and dwellings leased to a community organisation. These dwellings are excluded from data for previous years and data may differ from NSW reporting. CH data exclude crisis accommodation and include, from 2016, CH tenancy rental units and dwellings under the affordable housing National Rental Affordability Scheme. The decrease in Indigenous community housing (ICH) data for 2020 reflects a reduction in the number of funded ICH organisations, associated with a change in registration. ICH data from 2016-17 include properties owned by the NSW Aboriginal Housing Office. The NSW Department of Communities and Justice has advised that the number of public dwellings reported by NSW in 2011 (111 547) is understated due to issues with the administrative reporting system at the time, and that the correct number is 112 747.</t>
  </si>
  <si>
    <t>For SA, due to implementation of a new data collection system in 2020, dwelling and tenancy details at 30 June 2020 were not able to be provided for 173 public housing dwellings (121 occupied and 52 vacant). Between 1 July 2017 and 30 June 2018, 3820 public housing dwellings and 225 SOMIH dwellings were transferred to the community housing sector, as were 1087 public housing dwellings between 30 June 2015 and 30 June 2016. ICH data from 2018-19 exclude approximately 24 dwellings that are not within scope, but are included in data for previous years.</t>
  </si>
  <si>
    <t>For the ACT, the decrease in number of PH dwellings for 2019 is due to some dwellings redeveloped under the Public Housing Renewal Program not being available as at 30 June.</t>
  </si>
  <si>
    <t>The ACT reported no in-scope ICH providers for 2013 and subsequent years.</t>
  </si>
  <si>
    <t>For the NT, ICH data exclude outstation dwellings for 2014 and subsequent years. The NT relies on information collected by ICH organisations and there is a shared understanding that it is not always possible for these organisations to have current information on outstation locations, due to distance and access issues. See table 18A.8 for additional information on ICH.</t>
  </si>
  <si>
    <t>Number of social housing dwellings as at 30 June are: for public housing and SOMIH — total dwellings owned and managed by state/territory housing authorities. Number of community housing dwellings includes dwellings owned by state/territory housing authorities and managed by CH organisations.</t>
  </si>
  <si>
    <t>For public housing and SOMIH, the number of dwellings at 30 June may differ from tables 18A.43 and 18A.44, where the number of dwellings is averaged over the year to account for transfer of stock to the community sector. See tables 18A.43 and 18A.44 for more information.</t>
  </si>
  <si>
    <t>A tenancy rental unit is a dwelling or part of a dwelling that can be allocated to a household. A single community housing dwelling may include several tenancy rental units, for example, with shared kitchen and bathroom facilities.</t>
  </si>
  <si>
    <t>Data for the number of tenancy rental units for jurisdictions other than the NT reflect the number of tenancies reported by community housing organisations participating in the data collection. For the NT, this reflects government administrative data. See table 18A.47 for further information.</t>
  </si>
  <si>
    <r>
      <t xml:space="preserve">Australian Institute of Health and Welfare (AIHW) (unpublished) </t>
    </r>
    <r>
      <rPr>
        <i/>
        <sz val="10"/>
        <color rgb="FF000000"/>
        <rFont val="Arial"/>
        <family val="2"/>
      </rPr>
      <t>National Housing Assistance Data Repository.</t>
    </r>
    <r>
      <rPr>
        <sz val="10"/>
        <color rgb="FF000000"/>
        <rFont val="Arial"/>
        <family val="2"/>
      </rPr>
      <t/>
    </r>
  </si>
  <si>
    <t>Table 18A.4</t>
  </si>
  <si>
    <t>Descriptive data - number of households in social housing, at 30 June (a), (b), (c)</t>
  </si>
  <si>
    <r>
      <rPr>
        <i/>
        <sz val="10"/>
        <color rgb="FF000000"/>
        <rFont val="Arial"/>
        <family val="2"/>
      </rPr>
      <t>NSW</t>
    </r>
    <r>
      <rPr>
        <sz val="10"/>
        <color rgb="FF000000"/>
        <rFont val="Arial"/>
        <family val="2"/>
      </rPr>
      <t xml:space="preserve"> (d)</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</si>
  <si>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</si>
  <si>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</si>
  <si>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</si>
  <si>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xml:space="preserve"> (e)</t>
    </r>
  </si>
  <si>
    <r>
      <rPr>
        <i/>
        <sz val="10"/>
        <color rgb="FF000000"/>
        <rFont val="Arial"/>
        <family val="2"/>
      </rPr>
      <t>Tas</t>
    </r>
    <r>
      <rPr>
        <sz val="10"/>
        <color rgb="FF000000"/>
        <rFont val="Arial"/>
        <family val="2"/>
      </rPr>
      <t xml:space="preserve"> (f)</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</si>
  <si>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</si>
  <si>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</si>
  <si>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</si>
  <si>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r>
      <rPr>
        <b/>
        <sz val="10"/>
        <color rgb="FF000000"/>
        <rFont val="Arial"/>
        <family val="2"/>
      </rPr>
      <t>na</t>
    </r>
    <r>
      <rPr>
        <sz val="10"/>
        <color rgb="FF000000"/>
        <rFont val="Arial"/>
        <family val="2"/>
      </rPr>
      <t xml:space="preserve"> Not available. .. Not applicable.</t>
    </r>
  </si>
  <si>
    <t>Data for Indigenous community housing were not available for this Report.</t>
  </si>
  <si>
    <t>For NSW, the decrease in PH households and increase in CH households in 2018-19 and 2019-20 is largely due to the transfer of a substantive number of dwellings from PH to CH (see table 18A.2 for further detail). PH and SOMIH data do not include households in dwellings identified for disposal and dwellings leased to a community organisation, as household information is not available for these dwellings. CH data for 2019 is understated due to under-reporting resulting from management transfer arrangements. CH data do not include households in National rental affordability scheme (NRAS) community housing tenancy rental units, as household information is currently unavailable for these units.</t>
  </si>
  <si>
    <t>For SA, due to implementation of a new data collection system in 2020, dwelling and tenancy details at 30 June 2020 were not able to be provided for 173 public housing dwellings (121 occupied and 52 vacant). The increase in number of households for community housing between 30 June 2017 and 30 June 2018 reflects the transfer of 4045 dwellings from public housing and SOMIH.</t>
  </si>
  <si>
    <t>For Tasmania 2014-15: on 14 July 2014 the management of the final tranche of about 1100 public housing dwellings and associated tenancies were transferred to the community sector, accounting for a 14 per cent decrease in the public housing portfolio.</t>
  </si>
  <si>
    <r>
      <t xml:space="preserve">AIHW (unpublished) </t>
    </r>
    <r>
      <rPr>
        <i/>
        <sz val="10"/>
        <color rgb="FF000000"/>
        <rFont val="Arial"/>
        <family val="2"/>
      </rPr>
      <t>National Housing Assistance Data Repository.</t>
    </r>
    <r>
      <rPr>
        <sz val="10"/>
        <color rgb="FF000000"/>
        <rFont val="Arial"/>
        <family val="2"/>
      </rPr>
      <t/>
    </r>
  </si>
  <si>
    <t>Table 18A.5</t>
  </si>
  <si>
    <t>Descriptive data - public housing, at 30 June (a), (b)</t>
  </si>
  <si>
    <r>
      <rPr>
        <i/>
        <sz val="10"/>
        <color rgb="FF000000"/>
        <rFont val="Arial"/>
        <family val="2"/>
      </rPr>
      <t>NSW</t>
    </r>
    <r>
      <rPr>
        <sz val="10"/>
        <color rgb="FF000000"/>
        <rFont val="Arial"/>
        <family val="2"/>
      </rPr>
      <t xml:space="preserve"> (c)</t>
    </r>
  </si>
  <si>
    <r>
      <rPr>
        <i/>
        <sz val="10"/>
        <color rgb="FF000000"/>
        <rFont val="Arial"/>
        <family val="2"/>
      </rPr>
      <t>Vic</t>
    </r>
    <r>
      <rPr>
        <sz val="10"/>
        <color rgb="FF000000"/>
        <rFont val="Arial"/>
        <family val="2"/>
      </rPr>
      <t xml:space="preserve"> (d)</t>
    </r>
  </si>
  <si>
    <r>
      <rPr>
        <i/>
        <sz val="10"/>
        <color rgb="FF000000"/>
        <rFont val="Arial"/>
        <family val="2"/>
      </rPr>
      <t>Qld</t>
    </r>
    <r>
      <rPr>
        <sz val="10"/>
        <color rgb="FF000000"/>
        <rFont val="Arial"/>
        <family val="2"/>
      </rPr>
      <t xml:space="preserve"> (e)</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</si>
  <si>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</si>
  <si>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xml:space="preserve"> (f)</t>
    </r>
  </si>
  <si>
    <r>
      <rPr>
        <i/>
        <sz val="10"/>
        <color rgb="FF000000"/>
        <rFont val="Arial"/>
        <family val="2"/>
      </rPr>
      <t>Tas</t>
    </r>
    <r>
      <rPr>
        <sz val="10"/>
        <color rgb="FF000000"/>
        <rFont val="Arial"/>
        <family val="2"/>
      </rPr>
      <t xml:space="preserve"> (g)</t>
    </r>
  </si>
  <si>
    <r>
      <rPr>
        <i/>
        <sz val="10"/>
        <color rgb="FF000000"/>
        <rFont val="Arial"/>
        <family val="2"/>
      </rPr>
      <t>ACT</t>
    </r>
    <r>
      <rPr>
        <sz val="10"/>
        <color rgb="FF000000"/>
        <rFont val="Arial"/>
        <family val="2"/>
      </rPr>
      <t xml:space="preserve"> (h)</t>
    </r>
  </si>
  <si>
    <r>
      <rPr>
        <i/>
        <sz val="10"/>
        <color rgb="FF000000"/>
        <rFont val="Arial"/>
        <family val="2"/>
      </rPr>
      <t>NT</t>
    </r>
    <r>
      <rPr>
        <sz val="10"/>
        <color rgb="FF000000"/>
        <rFont val="Arial"/>
        <family val="2"/>
      </rPr>
      <t xml:space="preserve"> (i)</t>
    </r>
  </si>
  <si>
    <r>
      <rPr>
        <i/>
        <sz val="10"/>
        <color rgb="FF000000"/>
        <rFont val="Arial"/>
        <family val="2"/>
      </rPr>
      <t>Aust</t>
    </r>
    <r>
      <rPr>
        <sz val="10"/>
        <color rgb="FF000000"/>
        <rFont val="Arial"/>
        <family val="2"/>
      </rPr>
      <t/>
    </r>
  </si>
  <si>
    <t>Households, at 30 June</t>
  </si>
  <si>
    <t>Paying less than market rent</t>
  </si>
  <si>
    <t>New households assisted</t>
  </si>
  <si>
    <t>2019-20 (j)</t>
  </si>
  <si>
    <t>Aboriginal and Torres Strait Islander</t>
  </si>
  <si>
    <t>Relocating from one public housing dwelling to another</t>
  </si>
  <si>
    <t>Aboriginal and Torres Strait Islander households</t>
  </si>
  <si>
    <t>Total rent charged in real terms (k), (l)</t>
  </si>
  <si>
    <t>$'000</t>
  </si>
  <si>
    <t>Applicants on waiting list, at 30 June</t>
  </si>
  <si>
    <t>New greatest need applicants</t>
  </si>
  <si>
    <t>2020 (j)</t>
  </si>
  <si>
    <t>Total (excluding applicants for transfer)</t>
  </si>
  <si>
    <t>Applicants for transfer</t>
  </si>
  <si>
    <t>Dwellings, at 30 June</t>
  </si>
  <si>
    <t>Tenantable</t>
  </si>
  <si>
    <t>Untenantable</t>
  </si>
  <si>
    <t>Undergoing major redevelopment</t>
  </si>
  <si>
    <t>Rents for week of 30 June (k), (l)</t>
  </si>
  <si>
    <t>Total rents charged in real terms</t>
  </si>
  <si>
    <t>Total market rent value of all dwellings for which rent was charged in real terms</t>
  </si>
  <si>
    <t>Dwellings by remoteness, at 30 June (l), (m)</t>
  </si>
  <si>
    <t>Major cities</t>
  </si>
  <si>
    <t>Inner regional</t>
  </si>
  <si>
    <t>Outer regional</t>
  </si>
  <si>
    <t>Remote</t>
  </si>
  <si>
    <t>Very remote</t>
  </si>
  <si>
    <t>(m)</t>
  </si>
  <si>
    <t>.. Not applicable. – Nil or rounded to zero.</t>
  </si>
  <si>
    <t>Further information on data quality for the public housing data collection is available on the AIHW website https://meteor.aihw.gov.au/content/index.phtml/itemId/731009.</t>
  </si>
  <si>
    <t>For NSW, substantive numbers of dwellings were transferred from PH to CH in 2018-19 and 2019-20 (see table 18A.2 for further detail). Data from 2017-18 for number of dwellings include dwellings identified for disposal and dwellings leased to a community organisation (household information is not available for these dwellings). From 2016-17, data exclude suspended applicants. Data for 'Total Aboriginal and Torres Strait Islander households' are Census-based estimates provided by NSW (due to an undercount in unit record data — estimates from 2016-17 onward are 2016 Census-based and estimates for 2015-16 are 2011 Census-based). A single integrated social housing waiting list is used for public housing, SOMIH and community housing. Caution should be used in interpreting public housing waitlist data due to the inclusion of those who also apply for community housing and, from 2018-19, SOMIH applicants who are still waiting at 30 June — this results in overcounting. Fewer waitlist applications were closed in 2015-16 because a review and redesign of the annual Housing Eligibility Review (HER) process delayed its completion until 2016-17. Data for 2016-17 may not be comparable to 2015-16 due to outstanding data remediation at that time.</t>
  </si>
  <si>
    <t>For Victoria, the increase in applicants on the waiting list from 2018 to 2019 is largely due to inclusion of the community housing sector waitlist in the Victorian Housing Register. From 2016 to 2017 the increase, in particular for those with 'greatest need', is likely to reflect coverage of and response to Victoria's Royal Commission on Family Violence. The further increase in 2017-18 stems from the addition of new priority categories, particularly people over 55 years.</t>
  </si>
  <si>
    <t>For Queensland, there is one Housing Register for all social housing. As applicants can be eligible for multiple housing programs, caution should be used when interpreting totals due to overlap. Applicants who are registered for both public housing and SOMIH are counted against the SOMIH (but not public housing) program. However, applicants registered for community housing as well as for public housing and/or SOMIH, are also counted against the community housing program.</t>
  </si>
  <si>
    <t>For SA, due to implementation of a new data collection system in 2020, dwelling and tenancy details at 30 June 2020 were not able to be provided for 173 public housing dwellings (121 occupied and 52 vacant). Data for new greatest need applicants is likely to be an undercount due to a data migration error. Between 1 July 2017 and 30 June 2018, 3820 public housing dwellings were transferred to the community housing sector.</t>
  </si>
  <si>
    <t>For Tasmania from 2017-18, data for new households assisted do not include departmental transfer applicants. These were included in data for previous years.</t>
  </si>
  <si>
    <t>For the ACT, total rent charged for 2018-19 has been revised. The decrease in number of new households assisted and household reallocations in 2019 stems from addition to the portfolio of many Public Housing Renewal Program dwellings (new and redeveloped) toward the end of the financial year, with insufficient time to allocate tenants.</t>
  </si>
  <si>
    <t>For the NT, the fluctuations in numbers of a) new households assisted and b) applicants for transfer between 2017-18 and 2019-20 stem from changes to counting rules for reinstated applicants in 2018-19 and in 2019-20.</t>
  </si>
  <si>
    <t>Due to the impacts of COVID-19, there were less exits from dwellings in all jurisdictions in the last 6 months of 2019-20. As a result, there was less turnover of stock and therefore a decrease in new allocations and transfers. Waiting lists have increased in some jurisdictions as a result.</t>
  </si>
  <si>
    <t>Due to rounding the national total may not equal the sum of jurisdictions' data items.</t>
  </si>
  <si>
    <t>Data by remoteness are based on the Australian Statistical Geography Standard (ASGS) remoteness area structure (RA). Not all remoteness areas are represented in each State or Territory. From 2018, the ABS 2016 RA is used. For previous years, the ABS 2011 RA is used. Care is required when comparing remoteness data across time.</t>
  </si>
  <si>
    <r>
      <t xml:space="preserve">State and Territory governments (unpublished); AIHW (unpublished) </t>
    </r>
    <r>
      <rPr>
        <i/>
        <sz val="10"/>
        <color rgb="FF000000"/>
        <rFont val="Arial"/>
        <family val="2"/>
      </rPr>
      <t>National Housing Assistance Data Repository;</t>
    </r>
    <r>
      <rPr>
        <sz val="10"/>
        <color rgb="FF000000"/>
        <rFont val="Arial"/>
        <family val="2"/>
      </rPr>
      <t xml:space="preserve"> ABS 2020, </t>
    </r>
    <r>
      <rPr>
        <i/>
        <sz val="10"/>
        <color rgb="FF000000"/>
        <rFont val="Arial"/>
        <family val="2"/>
      </rPr>
      <t>Australian National Accounts: National Income, Expenditure and Product, June 2020,</t>
    </r>
    <r>
      <rPr>
        <sz val="10"/>
        <color rgb="FF000000"/>
        <rFont val="Arial"/>
        <family val="2"/>
      </rPr>
      <t xml:space="preserve"> Cat. no. 5206.0, Canberra.</t>
    </r>
  </si>
  <si>
    <t>Table 18A.6</t>
  </si>
  <si>
    <t>Descriptive data - State owned and managed Indigenous housing, at 30 June (a), (b), (c)</t>
  </si>
  <si>
    <r>
      <rPr>
        <i/>
        <sz val="10"/>
        <color rgb="FF000000"/>
        <rFont val="Arial"/>
        <family val="2"/>
      </rPr>
      <t>NSW</t>
    </r>
    <r>
      <rPr>
        <sz val="10"/>
        <color rgb="FF000000"/>
        <rFont val="Arial"/>
        <family val="2"/>
      </rPr>
      <t xml:space="preserve"> (d)</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</si>
  <si>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</si>
  <si>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(e)</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</si>
  <si>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</si>
  <si>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xml:space="preserve"> (f)</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</si>
  <si>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</si>
  <si>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</si>
  <si>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(g)</t>
    </r>
  </si>
  <si>
    <r>
      <rPr>
        <i/>
        <sz val="10"/>
        <color rgb="FF000000"/>
        <rFont val="Arial"/>
        <family val="2"/>
      </rPr>
      <t>Total</t>
    </r>
    <r>
      <rPr>
        <sz val="10"/>
        <color rgb="FF000000"/>
        <rFont val="Arial"/>
        <family val="2"/>
      </rPr>
      <t/>
    </r>
  </si>
  <si>
    <t>2019-20 (h)</t>
  </si>
  <si>
    <t>Relocating from one State owned and managed Indigenous housing dwelling to another</t>
  </si>
  <si>
    <t>Total rent charged in real terms (i), (j)</t>
  </si>
  <si>
    <t>2020 (h)</t>
  </si>
  <si>
    <t>Rents for week of 30 June (i), (j)</t>
  </si>
  <si>
    <t>Dwellings by remoteness, at 30 June (j), (k)</t>
  </si>
  <si>
    <r>
      <rPr>
        <b/>
        <sz val="10"/>
        <color rgb="FF000000"/>
        <rFont val="Arial"/>
        <family val="2"/>
      </rPr>
      <t>na</t>
    </r>
    <r>
      <rPr>
        <sz val="10"/>
        <color rgb="FF000000"/>
        <rFont val="Arial"/>
        <family val="2"/>
      </rPr>
      <t xml:space="preserve"> Not available. .. Not applicable. – Nil or rounded to zero.</t>
    </r>
  </si>
  <si>
    <t>Further information on data quality for the SOMIH data collection is available on the AIHW website https://meteor.aihw.gov.au/content/index.phtml/itemId/731016.</t>
  </si>
  <si>
    <t>Waitlist data are reported separately for each social housing program. Where states and territories have an integrated waitlist (for example, Queensland), applicants may be counted for each program for which they are applying. In some states and territories, Community Housing Organisations may additionally maintain and allocate housing to households on their own waiting list.</t>
  </si>
  <si>
    <t>For NSW, from 2016-17, data exclude suspended applicants. From 2017-18, data for number of dwellings include dwellings identified for disposal and dwellings leased to a community organisation. Household information is not available for these dwellings. From 2010, NSW uses a single integrated social housing waiting list for public housing, SOMIH and community housing. Applicants can specify multiple housing types in their requests. All applicants listing SOMIH as a choice are waitlisted for SOMIH.</t>
  </si>
  <si>
    <t>For SA, a new data collection system was implemented in 2020. Data for new greatest need applicants is likely to be an undercount due to a data migration error. Between 1 July 2017 and 30 June 2018, 225 SOMIH dwellings were transferred to the community housing sector.</t>
  </si>
  <si>
    <r>
      <t xml:space="preserve">State and Territory governments (unpublished); AIHW (unpublished) </t>
    </r>
    <r>
      <rPr>
        <i/>
        <sz val="10"/>
        <color rgb="FF000000"/>
        <rFont val="Arial"/>
        <family val="2"/>
      </rPr>
      <t>National Housing Assistance Data Repository;</t>
    </r>
    <r>
      <rPr>
        <sz val="10"/>
        <color rgb="FF000000"/>
        <rFont val="Arial"/>
        <family val="2"/>
      </rPr>
      <t xml:space="preserve"> ABS 2020, </t>
    </r>
    <r>
      <rPr>
        <i/>
        <sz val="10"/>
        <color rgb="FF000000"/>
        <rFont val="Arial"/>
        <family val="2"/>
      </rPr>
      <t>Australian National Accounts: National Income, Expenditure and Product, June 2020,</t>
    </r>
    <r>
      <rPr>
        <sz val="10"/>
        <color rgb="FF000000"/>
        <rFont val="Arial"/>
        <family val="2"/>
      </rPr>
      <t xml:space="preserve"> Cat. no. 5206.0, Canberra.</t>
    </r>
  </si>
  <si>
    <t>Table 18A.7</t>
  </si>
  <si>
    <t>Descriptive data - community housing, at 30 June (a), (b)</t>
  </si>
  <si>
    <r>
      <rPr>
        <i/>
        <sz val="10"/>
        <color rgb="FF000000"/>
        <rFont val="Arial"/>
        <family val="2"/>
      </rPr>
      <t>NSW</t>
    </r>
    <r>
      <rPr>
        <sz val="10"/>
        <color rgb="FF000000"/>
        <rFont val="Arial"/>
        <family val="2"/>
      </rPr>
      <t xml:space="preserve"> (c)</t>
    </r>
  </si>
  <si>
    <r>
      <rPr>
        <i/>
        <sz val="10"/>
        <color rgb="FF000000"/>
        <rFont val="Arial"/>
        <family val="2"/>
      </rPr>
      <t>Vic</t>
    </r>
    <r>
      <rPr>
        <sz val="10"/>
        <color rgb="FF000000"/>
        <rFont val="Arial"/>
        <family val="2"/>
      </rPr>
      <t xml:space="preserve"> (d)</t>
    </r>
  </si>
  <si>
    <r>
      <rPr>
        <i/>
        <sz val="10"/>
        <color rgb="FF000000"/>
        <rFont val="Arial"/>
        <family val="2"/>
      </rPr>
      <t>Qld</t>
    </r>
    <r>
      <rPr>
        <sz val="10"/>
        <color rgb="FF000000"/>
        <rFont val="Arial"/>
        <family val="2"/>
      </rPr>
      <t xml:space="preserve"> (e)</t>
    </r>
  </si>
  <si>
    <r>
      <rPr>
        <i/>
        <sz val="10"/>
        <color rgb="FF000000"/>
        <rFont val="Arial"/>
        <family val="2"/>
      </rPr>
      <t>WA</t>
    </r>
    <r>
      <rPr>
        <sz val="10"/>
        <color rgb="FF000000"/>
        <rFont val="Arial"/>
        <family val="2"/>
      </rPr>
      <t xml:space="preserve"> (f)</t>
    </r>
  </si>
  <si>
    <r>
      <rPr>
        <i/>
        <sz val="10"/>
        <color rgb="FF000000"/>
        <rFont val="Arial"/>
        <family val="2"/>
      </rPr>
      <t>SA</t>
    </r>
    <r>
      <rPr>
        <sz val="10"/>
        <color rgb="FF000000"/>
        <rFont val="Arial"/>
        <family val="2"/>
      </rPr>
      <t xml:space="preserve"> (g)</t>
    </r>
  </si>
  <si>
    <r>
      <rPr>
        <i/>
        <sz val="10"/>
        <color rgb="FF000000"/>
        <rFont val="Arial"/>
        <family val="2"/>
      </rPr>
      <t>Tas</t>
    </r>
    <r>
      <rPr>
        <sz val="10"/>
        <color rgb="FF000000"/>
        <rFont val="Arial"/>
        <family val="2"/>
      </rPr>
      <t xml:space="preserve"> (h)</t>
    </r>
  </si>
  <si>
    <r>
      <rPr>
        <i/>
        <sz val="10"/>
        <color rgb="FF000000"/>
        <rFont val="Arial"/>
        <family val="2"/>
      </rPr>
      <t>ACT</t>
    </r>
    <r>
      <rPr>
        <sz val="10"/>
        <color rgb="FF000000"/>
        <rFont val="Arial"/>
        <family val="2"/>
      </rPr>
      <t xml:space="preserve"> (i)</t>
    </r>
  </si>
  <si>
    <r>
      <rPr>
        <i/>
        <sz val="10"/>
        <color rgb="FF000000"/>
        <rFont val="Arial"/>
        <family val="2"/>
      </rPr>
      <t>NT</t>
    </r>
    <r>
      <rPr>
        <sz val="10"/>
        <color rgb="FF000000"/>
        <rFont val="Arial"/>
        <family val="2"/>
      </rPr>
      <t xml:space="preserve"> (j)</t>
    </r>
  </si>
  <si>
    <r>
      <rPr>
        <i/>
        <sz val="10"/>
        <color rgb="FF000000"/>
        <rFont val="Arial"/>
        <family val="2"/>
      </rPr>
      <t>Total</t>
    </r>
    <r>
      <rPr>
        <sz val="10"/>
        <color rgb="FF000000"/>
        <rFont val="Arial"/>
        <family val="2"/>
      </rPr>
      <t xml:space="preserve"> (k)</t>
    </r>
  </si>
  <si>
    <t>Aboriginal and Torres Strait Islander (l)</t>
  </si>
  <si>
    <t>Aboriginal and Torres Strait Islander households (l)</t>
  </si>
  <si>
    <t>Total rent charged in real terms (m), (n)</t>
  </si>
  <si>
    <t>Dwellings, at 30 June (o)</t>
  </si>
  <si>
    <t>Total rents charged for week (at 30 June) in real terms, where both rent charged and household income are known (m)</t>
  </si>
  <si>
    <t>Dwellings by remoteness, at 30 June (n), (o), (p)</t>
  </si>
  <si>
    <t>Providers, at 30 June</t>
  </si>
  <si>
    <t>(n)</t>
  </si>
  <si>
    <t>(o)</t>
  </si>
  <si>
    <t>(p)</t>
  </si>
  <si>
    <r>
      <rPr>
        <b/>
        <sz val="10"/>
        <color rgb="FF000000"/>
        <rFont val="Arial"/>
        <family val="2"/>
      </rPr>
      <t>na</t>
    </r>
    <r>
      <rPr>
        <sz val="10"/>
        <color rgb="FF000000"/>
        <rFont val="Arial"/>
        <family val="2"/>
      </rPr>
      <t xml:space="preserve"> Not available. .. Not applicable. – Nil or rounded to zero.</t>
    </r>
  </si>
  <si>
    <t>Further information on data quality for the community housing data collection is available on the AIHW website https://meteor.aihw.gov.au/content/index.phtml/itemId/731020.</t>
  </si>
  <si>
    <t>Some community housing organisations provide incomplete data about the dwellings they manage for the community housing data collection and some provide no data at all. Data are undercounted to the extent that dwelling information is missing. Information on response rates by jurisdiction is available in table 18A.47. Data may not be comparable across jurisdictions or over time and comparisons could be misleading. In addition, differences relating to the inclusion of the National Rental Affordability Scheme (NRAS) allocations and in the treatment of Commonwealth Rent Assistance (CRA) entitlements, across time and across jurisdictions, mean care should be taken in interpreting these figures.</t>
  </si>
  <si>
    <t>For NSW, a substantive number of dwellings were transferred from public housing to community housing in 2018-19 and 2019-20 (see table 18A.2 for further detail). Data for 'number of dwellings' may differ from NSW reporting, for which dwellings are counted (see footnote (o)). A decrease in response rate was observed for 2015-16. The increase in number of new households assisted data from 2015-16 to 2017-18 is partly due to the transfer of tenancy management for public rental housing dwellings to the community housing sector. NSW uses a single integrated social housing waiting list for public housing, SOMIH and community housing. Community housing waitlist information is not separately available.</t>
  </si>
  <si>
    <t>For Victoria, the increase in untenantable tenancy rental units (at 30 June) from 2018 to 2019 is due to some organisations undertaking large maintenance programs. Waitlist data include applicants who are also on public housing waiting lists. Using this list to report against community housing alone leads to an overestimate of the number of households waiting to be allocated a community housing dwelling.</t>
  </si>
  <si>
    <t>For Queensland, decreases in the number of community housing providers between 30 June 2016 and 30 June 2020 are due to organisations being identified as no longer providing social housing, and merging of several other (small) providers.</t>
  </si>
  <si>
    <t>For WA, a new organisation responding to the survey for the first time in 2017-18 added nearly 600 applicants to the waitlist.</t>
  </si>
  <si>
    <t>For SA, the significant increase in new households assisted from 2016-17 to 2017-18 and subsequent decrease in 2018-19, and the increase in tenancy (rental) units from 2016-17 to 2017-18, are due to the substantive transfer of dwellings to the community sector in 2017-18. This is also the reason for the rise in rent charged from 2016-17 to 2017-18. Waitlist data include NRAS housing applicants. In 2016-17, a single housing register was implemented for public and community housing resulting in an increase in the number of applicants on the waiting list. Caution is advised when comparing data from 2016-17 onwards with previous years.</t>
  </si>
  <si>
    <t>For Tasmania, waitlist data represents information captured by Community Housing Organisations and not the shared waitlist. Caution should be used when comparing data to previous years. Data for total tenancy rental units by remoteness is greater than total tenancy rental units due to discrepancies between the data sources from which the tenancy rental units by remoteness are calculated.</t>
  </si>
  <si>
    <t>For the ACT, the increase in untenantable tenancy (rental) units from 30 June 2018 to 2019 may be due to a change in CH provider reporting for share dwellings, to include rooms that may be reserved for carers or medical and therapeutic equipment. Data for total applicants on waiting list include applicants for transfer to a different community housing organisation, as they can't be separately identified on the integrated waitlist. From 2018-19, data for applicants for transfer are based on information provided by community housing organisations (not the integrated waitlist).</t>
  </si>
  <si>
    <t>For the NT, data are submitted as finalised aggregate data for the community housing data collection. This includes dwelling- and organisational-level data, but not information on individual tenancies or persons.</t>
  </si>
  <si>
    <t>National totals reported reflect data for the jurisdictions and/or organisations for which data are available. Due to missing data, totals may not reflect the national community housing sector. National totals may not equal the sum of individual cells due to rounding.</t>
  </si>
  <si>
    <t>Data for new and total Aboriginal and Torres Strait Islander households assisted should be interpreted with caution. These data may undercount Aboriginal and Torres Strait Islander households due to how data are collected and recorded.</t>
  </si>
  <si>
    <t>'Number of tenancy rental units' is reported for 'number of dwellings' for community housing. A tenancy rental unit is a dwelling or part of a dwelling that can be allocated to a household. A single community housing dwelling may include several tenancy rental units, for example, with shared kitchen and bathroom facilities.</t>
  </si>
  <si>
    <r>
      <t xml:space="preserve">AIHW (unpublished) </t>
    </r>
    <r>
      <rPr>
        <i/>
        <sz val="10"/>
        <color rgb="FF000000"/>
        <rFont val="Arial"/>
        <family val="2"/>
      </rPr>
      <t>National Housing Assistance Data Repository;</t>
    </r>
    <r>
      <rPr>
        <sz val="10"/>
        <color rgb="FF000000"/>
        <rFont val="Arial"/>
        <family val="2"/>
      </rPr>
      <t xml:space="preserve"> ABS 2020, </t>
    </r>
    <r>
      <rPr>
        <i/>
        <sz val="10"/>
        <color rgb="FF000000"/>
        <rFont val="Arial"/>
        <family val="2"/>
      </rPr>
      <t>Australian National Accounts: National Income, Expenditure and Product, June 2020,</t>
    </r>
    <r>
      <rPr>
        <sz val="10"/>
        <color rgb="FF000000"/>
        <rFont val="Arial"/>
        <family val="2"/>
      </rPr>
      <t xml:space="preserve"> Cat. no. 5206.0, Canberra.</t>
    </r>
  </si>
  <si>
    <t>Table 18A.8</t>
  </si>
  <si>
    <t>Descriptive data - Indigenous community housing, at 30 June (a), (b)</t>
  </si>
  <si>
    <r>
      <rPr>
        <i/>
        <sz val="10"/>
        <color rgb="FF000000"/>
        <rFont val="Arial"/>
        <family val="2"/>
      </rPr>
      <t>NSW</t>
    </r>
    <r>
      <rPr>
        <sz val="10"/>
        <color rgb="FF000000"/>
        <rFont val="Arial"/>
        <family val="2"/>
      </rPr>
      <t xml:space="preserve"> (c)</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</si>
  <si>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</si>
  <si>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(d)</t>
    </r>
  </si>
  <si>
    <r>
      <rPr>
        <i/>
        <sz val="10"/>
        <color rgb="FF000000"/>
        <rFont val="Arial"/>
        <family val="2"/>
      </rPr>
      <t>WA</t>
    </r>
    <r>
      <rPr>
        <sz val="10"/>
        <color rgb="FF000000"/>
        <rFont val="Arial"/>
        <family val="2"/>
      </rPr>
      <t xml:space="preserve"> (e)</t>
    </r>
  </si>
  <si>
    <r>
      <rPr>
        <i/>
        <sz val="10"/>
        <color rgb="FF000000"/>
        <rFont val="Arial"/>
        <family val="2"/>
      </rPr>
      <t>SA</t>
    </r>
    <r>
      <rPr>
        <sz val="10"/>
        <color rgb="FF000000"/>
        <rFont val="Arial"/>
        <family val="2"/>
      </rPr>
      <t xml:space="preserve"> (f)</t>
    </r>
  </si>
  <si>
    <r>
      <rPr>
        <i/>
        <sz val="10"/>
        <color rgb="FF000000"/>
        <rFont val="Arial"/>
        <family val="2"/>
      </rPr>
      <t>Tas</t>
    </r>
    <r>
      <rPr>
        <sz val="10"/>
        <color rgb="FF000000"/>
        <rFont val="Arial"/>
        <family val="2"/>
      </rPr>
      <t xml:space="preserve"> (g)</t>
    </r>
  </si>
  <si>
    <r>
      <rPr>
        <i/>
        <sz val="10"/>
        <color rgb="FF000000"/>
        <rFont val="Arial"/>
        <family val="2"/>
      </rPr>
      <t>ACT</t>
    </r>
    <r>
      <rPr>
        <sz val="10"/>
        <color rgb="FF000000"/>
        <rFont val="Arial"/>
        <family val="2"/>
      </rPr>
      <t xml:space="preserve"> (h)</t>
    </r>
  </si>
  <si>
    <r>
      <rPr>
        <i/>
        <sz val="10"/>
        <color rgb="FF000000"/>
        <rFont val="Arial"/>
        <family val="2"/>
      </rPr>
      <t>NT</t>
    </r>
    <r>
      <rPr>
        <sz val="10"/>
        <color rgb="FF000000"/>
        <rFont val="Arial"/>
        <family val="2"/>
      </rPr>
      <t xml:space="preserve"> (i)</t>
    </r>
  </si>
  <si>
    <r>
      <rPr>
        <i/>
        <sz val="10"/>
        <color rgb="FF000000"/>
        <rFont val="Arial"/>
        <family val="2"/>
      </rPr>
      <t>Aust</t>
    </r>
    <r>
      <rPr>
        <sz val="10"/>
        <color rgb="FF000000"/>
        <rFont val="Arial"/>
        <family val="2"/>
      </rPr>
      <t/>
    </r>
  </si>
  <si>
    <t>Funded Indigenous community housing organisations</t>
  </si>
  <si>
    <t>Funded and unfunded Indigenous community housing organisations (j), (k), (l)</t>
  </si>
  <si>
    <t>2020 (k), (l)</t>
  </si>
  <si>
    <t>2019 (k), (l)</t>
  </si>
  <si>
    <t>2018 (k), (l)</t>
  </si>
  <si>
    <t>2017 (k), (l)</t>
  </si>
  <si>
    <t>2016 (k), (l)</t>
  </si>
  <si>
    <t>Total rent collected in real terms (m)</t>
  </si>
  <si>
    <t>Total rent charged in real terms (m)</t>
  </si>
  <si>
    <t>Expenditure (m)</t>
  </si>
  <si>
    <t>Real recurrent expenditure</t>
  </si>
  <si>
    <t>Real capital expenditure</t>
  </si>
  <si>
    <t>Real net recurrent expenditure</t>
  </si>
  <si>
    <t>Dwellings, at 30 June (k), (l)</t>
  </si>
  <si>
    <t>Occupied</t>
  </si>
  <si>
    <t>Households, at 30 June (k), (l)</t>
  </si>
  <si>
    <t>Requiring two or more additional bedrooms</t>
  </si>
  <si>
    <t>Requiring one or more additional bedrooms</t>
  </si>
  <si>
    <t>For which household groups and dwelling details were known</t>
  </si>
  <si>
    <t>Additional bedrooms required</t>
  </si>
  <si>
    <t>Total bedrooms</t>
  </si>
  <si>
    <t>Total occupants</t>
  </si>
  <si>
    <r>
      <rPr>
        <b/>
        <sz val="10"/>
        <color rgb="FF000000"/>
        <rFont val="Arial"/>
        <family val="2"/>
      </rPr>
      <t>na</t>
    </r>
    <r>
      <rPr>
        <sz val="10"/>
        <color rgb="FF000000"/>
        <rFont val="Arial"/>
        <family val="2"/>
      </rPr>
      <t xml:space="preserve"> Not available. .. Not applicable.</t>
    </r>
  </si>
  <si>
    <t>Further information on data quality for the Indigenous community housing data collection is available on the AIHW website https://meteor.aihw.gov.au/content/index.phtml/itemId/731023.</t>
  </si>
  <si>
    <t>Data provided may not be comparable across jurisdictions and over time due to variations in response rates and completeness. Caution should be used when comparing data across jurisdictions and years. Accurate and timely ICH data are difficult to obtain due to, for example, challenges in collecting information in remote areas.</t>
  </si>
  <si>
    <t>For NSW, a reduction in the number of funded ICH organisations in 2019-20 associated with a change in registration category is reflected in decreases for several items. A substantial number of organisations did not provide financial data, which is also reflected in the decreases in rent and expenditure data. Total recurrent expenditure is underreported by ICHOs for dwellings that they own and is not reported for state-owned dwellings that they manage. From 2016-17, the number of permanent dwellings includes dwellings owned by the Aboriginal Housing Organisation (AHO) that are managed on its behalf by mainstream community housing organisations. These dwellings were not previously reported for any social housing program. Thus, caution is advised when comparing data from 2016-17 with data for previous years. Other data items do not include these dwellings as data are not available. The scope of the collection is dwellings managed by Aboriginal Community Housing providers that are registered with the AHO as approved providers or head lease providers or transitionally registered and that provided data as at June. Household data only reflect information for funded ICH organisations that provided data. The increase in household numbers for 2016-17 is associated with higher ICH organisation response rates.</t>
  </si>
  <si>
    <t>For Queensland, an increase in number of households for 2018-19 reflects improved coverage and data quality — a decrease in 2019-20 is mainly due to decreased coverage. Caution should be used when using household data, which are incomplete. Expenditure and rent data are available predominantly for dwellings / tenancies funded and managed by the State Housing Authority, and not those managed by ICH organisations. From 2017-18, recurrent expenditure includes apportioned indirect costs. Decreased capital expenditure in 2016-17 is mainly due to a decrease in capital grants for National Partnership on Remote Housing (NPRH) new construction programs. NPRH completion in 2017-18 is associated with the decrease for 2018-19 and 2019-20. NPRH deferrals were processed from 2016-17 to 2017-18 due to delays reaching agreement with Indigenous councils, securing construction sites, and design and development approval. For net recurrent expenditure: maintenance was excluded for 2016-17, and the increase for 2018-19 is mainly due to an increase in maintenance costs for leased properties and properties under the Deed of Grants in Trust program.</t>
  </si>
  <si>
    <t>For WA, changes in capital expenditure between 2016-17 and 2018-19 are related to the national partnership 2016–18 capital works program: a decrease in 2016-17 resulting from delayed commencement, an increase in 2017-18 from commencement in May 2017, and a decrease in 2018-19 resulting mainly from completion of the program. Total expenditure excludes depreciation. WA was unable to distinguish between net and recurrent expenditure for 2018-19.</t>
  </si>
  <si>
    <t>For SA, data quality may be affected by the following factors: from March 2020, SA Housing Authority (SAHA) staff were unable to visit remote Aboriginal areas due to COVID-19 restrictions, in April 2020, ICH dwelling and person data were migrated to the new SAHA data system to better align with public housing and SOMIH data, a tenancy audit was not undertaken in 2019-20. Decreased capital expenditure for 2019-20 is mainly due to completion of the National Partnership on Remote Housing program and delayed commencement of the remote capital program under the new agreement. ICH data do not represent the entire ICH sector, as only tenancies managed by SAHA are reported, tenancies managed by ICH organisations are not reported (with the exception of an estimated count of dwellings).</t>
  </si>
  <si>
    <t>For Tasmania, the increase in capital expenditure for 2018-19 is attributed to upgrades of existing dwellings. For 2018-19, one ICH organisation did not provide household data and both did not provide occupant data. As there are only two ICH organisations, fluctuations in the financial data reported may appear as significant when comparing figures from previous years.</t>
  </si>
  <si>
    <t>The NT relies on information collected by ICH organisations. There is a shared understanding that it is not always possible for these organisations to have current information on homeland dwellings due to distance and access issues. Rent is not charged. Dwellings on homelands are privately owned and ICH organisations do not have ownership of them. They may ask for a voluntary service delivery contribution (reported as rent collected), but have no jurisdiction to charge rent.</t>
  </si>
  <si>
    <t>Unfunded ICH organisations are ICH organisations not funded by government, and are excluded from all other data reported in Section 18. Data for number of dwellings should be considered as indicative for NSW and SA and potentially undercounts for other jurisdictions, as jurisdictions may not have access to complete information for these providers. (Estimates for the number of dwellings managed by unfunded ICHOs may improve as National Regulatory System for Community Housing registrar records data become available).</t>
  </si>
  <si>
    <t>Under the NPARIH reforms, there have been significant transfers of property and tenancy management functions from ICH organisations to state/territory housing authorities.</t>
  </si>
  <si>
    <t>Data availability and completeness varies. Caution should be used when comparing data across jurisdictions and years. National totals are not reported for items where insufficient data are available for jurisdictions. National totals may not equal the sum of individual cells due to rounding. Not all jurisdictions are able to report how many households reside in a dwelling.</t>
  </si>
  <si>
    <r>
      <t xml:space="preserve">AIHW (unpublished) </t>
    </r>
    <r>
      <rPr>
        <i/>
        <sz val="10"/>
        <color rgb="FF000000"/>
        <rFont val="Arial"/>
        <family val="2"/>
      </rPr>
      <t>National Housing Assistance Data Repository;</t>
    </r>
    <r>
      <rPr>
        <sz val="10"/>
        <color rgb="FF000000"/>
        <rFont val="Arial"/>
        <family val="2"/>
      </rPr>
      <t xml:space="preserve"> ABS 2020, </t>
    </r>
    <r>
      <rPr>
        <i/>
        <sz val="10"/>
        <color rgb="FF000000"/>
        <rFont val="Arial"/>
        <family val="2"/>
      </rPr>
      <t>Australian National Accounts: National Income, Expenditure and Product, June 2020,</t>
    </r>
    <r>
      <rPr>
        <sz val="10"/>
        <color rgb="FF000000"/>
        <rFont val="Arial"/>
        <family val="2"/>
      </rPr>
      <t xml:space="preserve"> Cat. no. 5206.0, Canberra.</t>
    </r>
  </si>
  <si>
    <t>Table 18A.9</t>
  </si>
  <si>
    <t>Proportion of dwellings occupied at 30 June - Public housing (a), (b), (c)</t>
  </si>
  <si>
    <t>NSW</t>
  </si>
  <si>
    <t>Vic</t>
  </si>
  <si>
    <t>Qld</t>
  </si>
  <si>
    <t>WA</t>
  </si>
  <si>
    <t>SA</t>
  </si>
  <si>
    <t>Tas</t>
  </si>
  <si>
    <t>ACT</t>
  </si>
  <si>
    <t>NT</t>
  </si>
  <si>
    <t>Aust</t>
  </si>
  <si>
    <t>%</t>
  </si>
  <si>
    <t>Data exclude dwellings with missing occupancy status information from 2018. For previous years, data are calculated using the numerator 'number of households' reported in table 18A.4 and denominator 'number of dwellings' reported in table 18A.3.</t>
  </si>
  <si>
    <r>
      <t xml:space="preserve">AIHW (unpublished) </t>
    </r>
    <r>
      <rPr>
        <i/>
        <sz val="10"/>
        <color rgb="FF000000"/>
        <rFont val="Arial"/>
        <family val="2"/>
      </rPr>
      <t>National Housing Assistance Data Repository.</t>
    </r>
    <r>
      <rPr>
        <sz val="10"/>
        <color rgb="FF000000"/>
        <rFont val="Arial"/>
        <family val="2"/>
      </rPr>
      <t/>
    </r>
  </si>
  <si>
    <t>Table 18A.10</t>
  </si>
  <si>
    <t>Proportion of dwellings occupied at 30 June - SOMIH (a), (b), (c)</t>
  </si>
  <si>
    <r>
      <rPr>
        <b/>
        <sz val="10"/>
        <color rgb="FF000000"/>
        <rFont val="Arial"/>
        <family val="2"/>
      </rPr>
      <t>na</t>
    </r>
    <r>
      <rPr>
        <sz val="10"/>
        <color rgb="FF000000"/>
        <rFont val="Arial"/>
        <family val="2"/>
      </rPr>
      <t xml:space="preserve"> Not available. .. Not applicable.</t>
    </r>
  </si>
  <si>
    <r>
      <t xml:space="preserve">AIHW (unpublished) </t>
    </r>
    <r>
      <rPr>
        <i/>
        <sz val="10"/>
        <color rgb="FF000000"/>
        <rFont val="Arial"/>
        <family val="2"/>
      </rPr>
      <t>National Housing Assistance Data Repository.</t>
    </r>
    <r>
      <rPr>
        <sz val="10"/>
        <color rgb="FF000000"/>
        <rFont val="Arial"/>
        <family val="2"/>
      </rPr>
      <t/>
    </r>
  </si>
  <si>
    <t>Table 18A.11</t>
  </si>
  <si>
    <t>Proportion of dwellings occupied at 30 June - Community housing (a), (b), (c)</t>
  </si>
  <si>
    <r>
      <rPr>
        <i/>
        <sz val="10"/>
        <color rgb="FF000000"/>
        <rFont val="Arial"/>
        <family val="2"/>
      </rPr>
      <t>NSW</t>
    </r>
    <r>
      <rPr>
        <sz val="10"/>
        <color rgb="FF000000"/>
        <rFont val="Arial"/>
        <family val="2"/>
      </rPr>
      <t xml:space="preserve"> (d)</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</si>
  <si>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</si>
  <si>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</si>
  <si>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xml:space="preserve"> (e)</t>
    </r>
  </si>
  <si>
    <r>
      <rPr>
        <i/>
        <sz val="10"/>
        <color rgb="FF000000"/>
        <rFont val="Arial"/>
        <family val="2"/>
      </rPr>
      <t>SA</t>
    </r>
    <r>
      <rPr>
        <sz val="10"/>
        <color rgb="FF000000"/>
        <rFont val="Arial"/>
        <family val="2"/>
      </rPr>
      <t xml:space="preserve"> (f)</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</si>
  <si>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</si>
  <si>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</si>
  <si>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(g)</t>
    </r>
  </si>
  <si>
    <r>
      <rPr>
        <i/>
        <sz val="10"/>
        <color rgb="FF000000"/>
        <rFont val="Arial"/>
        <family val="2"/>
      </rPr>
      <t>Total</t>
    </r>
    <r>
      <rPr>
        <sz val="10"/>
        <color rgb="FF000000"/>
        <rFont val="Arial"/>
        <family val="2"/>
      </rPr>
      <t xml:space="preserve"> (h)</t>
    </r>
  </si>
  <si>
    <t>Data may not be comparable across jurisdictions and over time and comparisons could be misleading. Data may exclude some new dwellings for which tenancy units are not yet available for rent e.g. new constructions, purchases and dwellings newly managed by community organisations, for example, due to transfers of dwelling management and new headlease agreements.</t>
  </si>
  <si>
    <t>Data exclude tenancy rental units with missing occupancy status information from 2018. For previous years, occupancy rate is calculated using the numerator 'total occupied tenancy rental units' and denominator 'total tenancy rental units' as reported in table 18A.7 (except for NSW for 2016 and 2017, see footnote (d)). Data should be considered underestimates as occupancy status information is not available for all tenancy rental units (to an extent that varies across jurisdictions). Jurisdictions are working to improve community housing data collection over time.</t>
  </si>
  <si>
    <t>For NSW, national rental affordability scheme (NRAS) community housing tenancy rental units are excluded from data for 2017 (numbering 5219) and 2016 (numbering 3611). Occupancy status information is not currently available for NRAS community housing dwellings. Inclusion of these dwellings resulted in an occupancy rate for NSW of 83.4 per cent for 2016 and 86.6 per cent for 2017. The date that residents left the household is included from 2015-16 in the NSW community housing data submission, improving the accuracy of occupancy rates data.</t>
  </si>
  <si>
    <t>Includes one occupied tenancy (rental) unit used to provide additional housing support. The number of households at 30 June may be overstated due to underlying data quality issues. This may also result in a higher rate of occupancy.</t>
  </si>
  <si>
    <t>The number of households at 30 June may be understated whilst the number of tenancy (rental) units may be overstated due to underlying data quality issues. This may also result in a lower rate of occupancy.</t>
  </si>
  <si>
    <t>In the NT, it is assumed that all dwellings allocated to a community housing organisation are occupied. Data for 2018 and subsequent years include dwellings set aside for community housing but not yet allocated to a community housing organisation. Data for 2017 and previous years include only dwellings that are allocated to a community housing organisation.</t>
  </si>
  <si>
    <t>Totals for Australia reflect data for those jurisdictions and/or organisations where data have been reported. Due to missing data, totals may not reflect the national community housing sector.</t>
  </si>
  <si>
    <r>
      <t xml:space="preserve">AIHW (unpublished) </t>
    </r>
    <r>
      <rPr>
        <i/>
        <sz val="10"/>
        <color rgb="FF000000"/>
        <rFont val="Arial"/>
        <family val="2"/>
      </rPr>
      <t>National Housing Assistance Data Repository.</t>
    </r>
    <r>
      <rPr>
        <sz val="10"/>
        <color rgb="FF000000"/>
        <rFont val="Arial"/>
        <family val="2"/>
      </rPr>
      <t/>
    </r>
  </si>
  <si>
    <t>Table 18A.12</t>
  </si>
  <si>
    <t>Proportion of dwellings occupied at 30 June - Indigenous community housing (a), (b), (c), (d)</t>
  </si>
  <si>
    <r>
      <rPr>
        <i/>
        <sz val="10"/>
        <color rgb="FF000000"/>
        <rFont val="Arial"/>
        <family val="2"/>
      </rPr>
      <t>NSW</t>
    </r>
    <r>
      <rPr>
        <sz val="10"/>
        <color rgb="FF000000"/>
        <rFont val="Arial"/>
        <family val="2"/>
      </rPr>
      <t xml:space="preserve"> (e)</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</si>
  <si>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</si>
  <si>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</si>
  <si>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</si>
  <si>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</si>
  <si>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</si>
  <si>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</si>
  <si>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</si>
  <si>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(f)</t>
    </r>
  </si>
  <si>
    <r>
      <rPr>
        <b/>
        <sz val="10"/>
        <color rgb="FF000000"/>
        <rFont val="Arial"/>
        <family val="2"/>
      </rPr>
      <t>na</t>
    </r>
    <r>
      <rPr>
        <sz val="10"/>
        <color rgb="FF000000"/>
        <rFont val="Arial"/>
        <family val="2"/>
      </rPr>
      <t xml:space="preserve"> Not available. .. Not applicable.</t>
    </r>
  </si>
  <si>
    <t>Data may not be comparable across jurisdictions or over time and comparisons could be misleading. Data in this table are not complete and do not represent all ICH organisations for each jurisdiction. Quality issues associated with Indigenous community housing data affect the interpretation of results.</t>
  </si>
  <si>
    <t>Data exclude dwellings with missing occupancy status information.</t>
  </si>
  <si>
    <t>Data exclude dwellings managed by unfunded ICH organisations.</t>
  </si>
  <si>
    <t>Data for ICH organisations in NSW include not funded/registered providers that responded to the NSW annual data collection. The data may not be comparable to data for funded organisations that are participating in NSW's Build and Grow Aboriginal Community Housing Strategy reforms.</t>
  </si>
  <si>
    <t>Australian totals may not represent national totals where data are not available for all jurisdictions.</t>
  </si>
  <si>
    <r>
      <t xml:space="preserve">AIHW (unpublished) </t>
    </r>
    <r>
      <rPr>
        <i/>
        <sz val="10"/>
        <color rgb="FF000000"/>
        <rFont val="Arial"/>
        <family val="2"/>
      </rPr>
      <t>National Housing Assistance Data Repository.</t>
    </r>
    <r>
      <rPr>
        <sz val="10"/>
        <color rgb="FF000000"/>
        <rFont val="Arial"/>
        <family val="2"/>
      </rPr>
      <t/>
    </r>
  </si>
  <si>
    <t>Table 18A.13</t>
  </si>
  <si>
    <t>Average turnaround times for vacant stock - public housing (a), (b)</t>
  </si>
  <si>
    <r>
      <rPr>
        <i/>
        <sz val="10"/>
        <color rgb="FF000000"/>
        <rFont val="Arial"/>
        <family val="2"/>
      </rPr>
      <t>NSW</t>
    </r>
    <r>
      <rPr>
        <sz val="10"/>
        <color rgb="FF000000"/>
        <rFont val="Arial"/>
        <family val="2"/>
      </rPr>
      <t xml:space="preserve"> (c)</t>
    </r>
  </si>
  <si>
    <r>
      <rPr>
        <i/>
        <sz val="10"/>
        <color rgb="FF000000"/>
        <rFont val="Arial"/>
        <family val="2"/>
      </rPr>
      <t>Vic</t>
    </r>
    <r>
      <rPr>
        <sz val="10"/>
        <color rgb="FF000000"/>
        <rFont val="Arial"/>
        <family val="2"/>
      </rPr>
      <t xml:space="preserve"> (d)</t>
    </r>
  </si>
  <si>
    <r>
      <rPr>
        <i/>
        <sz val="10"/>
        <color rgb="FF000000"/>
        <rFont val="Arial"/>
        <family val="2"/>
      </rPr>
      <t>Qld</t>
    </r>
    <r>
      <rPr>
        <sz val="10"/>
        <color rgb="FF000000"/>
        <rFont val="Arial"/>
        <family val="2"/>
      </rPr>
      <t xml:space="preserve"> (e)</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</si>
  <si>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</si>
  <si>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</si>
  <si>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</si>
  <si>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xml:space="preserve"> (f)</t>
    </r>
  </si>
  <si>
    <r>
      <rPr>
        <i/>
        <sz val="10"/>
        <color rgb="FF000000"/>
        <rFont val="Arial"/>
        <family val="2"/>
      </rPr>
      <t>NT</t>
    </r>
    <r>
      <rPr>
        <sz val="10"/>
        <color rgb="FF000000"/>
        <rFont val="Arial"/>
        <family val="2"/>
      </rPr>
      <t xml:space="preserve"> (g)</t>
    </r>
  </si>
  <si>
    <r>
      <rPr>
        <i/>
        <sz val="10"/>
        <color rgb="FF000000"/>
        <rFont val="Arial"/>
        <family val="2"/>
      </rPr>
      <t>Aust</t>
    </r>
    <r>
      <rPr>
        <sz val="10"/>
        <color rgb="FF000000"/>
        <rFont val="Arial"/>
        <family val="2"/>
      </rPr>
      <t/>
    </r>
  </si>
  <si>
    <t>days</t>
  </si>
  <si>
    <r>
      <rPr>
        <b/>
        <sz val="10"/>
        <color rgb="FF000000"/>
        <rFont val="Arial"/>
        <family val="2"/>
      </rPr>
      <t>na</t>
    </r>
    <r>
      <rPr>
        <sz val="10"/>
        <color rgb="FF000000"/>
        <rFont val="Arial"/>
        <family val="2"/>
      </rPr>
      <t xml:space="preserve"> Not available.</t>
    </r>
  </si>
  <si>
    <t>Data are not comparable across jurisdictions. Data for previous years may not be comparable over time. Comparisons could be misleading. There is considerable variation across jurisdictions in the allocation of dwellings to vacancy categories and the length of vacancies in those categories.</t>
  </si>
  <si>
    <t>For NSW 2015-16 data, issues impacting unit record data affected data quality and hence the data needs to be used with caution.</t>
  </si>
  <si>
    <t>Data for Victoria from 2017-18 onwards are not comparable with data for previous years due to a change in recording of vacancy information.</t>
  </si>
  <si>
    <t>For Queensland, a data system change in 2019-20 improved the categorisation of vacancy reasons used in the calculation of turnaround time. Caution should be used when comparing 2019-20 data with previous years.</t>
  </si>
  <si>
    <t>For the ACT, the increase in turnaround time for 2019-20 has a number of reasons including the captal redevelopment program, longer allocation times for new dwellings to ensure they meet both housing and community needs of applicants, and time taken to determine management arrangements for new dwellings (e.g. properties to be managed by NGOs). In 2018-19, a change in the facilities management provider (for maintenance and property upgrades) led to miscoding of vacancies, impacting the accuracy of turnaround time calculations.</t>
  </si>
  <si>
    <t>For the NT for 2018-19, dwellings returning to service after receiving major upgrades under stimulus programs are a contributing factor to high turnaround times.</t>
  </si>
  <si>
    <r>
      <t xml:space="preserve">AIHW (unpublished) </t>
    </r>
    <r>
      <rPr>
        <i/>
        <sz val="10"/>
        <color rgb="FF000000"/>
        <rFont val="Arial"/>
        <family val="2"/>
      </rPr>
      <t>National Housing Assistance Data Repository.</t>
    </r>
    <r>
      <rPr>
        <sz val="10"/>
        <color rgb="FF000000"/>
        <rFont val="Arial"/>
        <family val="2"/>
      </rPr>
      <t/>
    </r>
  </si>
  <si>
    <t>Table 18A.14</t>
  </si>
  <si>
    <t>Average turnaround times for vacant stock - SOMIH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</si>
  <si>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</si>
  <si>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</si>
  <si>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(c)</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</si>
  <si>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</si>
  <si>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</si>
  <si>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</si>
  <si>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</si>
  <si>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</si>
  <si>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Total</t>
    </r>
    <r>
      <rPr>
        <sz val="10"/>
        <color rgb="FF000000"/>
        <rFont val="Arial"/>
        <family val="2"/>
      </rPr>
      <t/>
    </r>
  </si>
  <si>
    <t>np</t>
  </si>
  <si>
    <r>
      <rPr>
        <b/>
        <sz val="10"/>
        <color rgb="FF000000"/>
        <rFont val="Arial"/>
        <family val="2"/>
      </rPr>
      <t>na</t>
    </r>
    <r>
      <rPr>
        <sz val="10"/>
        <color rgb="FF000000"/>
        <rFont val="Arial"/>
        <family val="2"/>
      </rPr>
      <t xml:space="preserve"> Not available. </t>
    </r>
    <r>
      <rPr>
        <b/>
        <sz val="10"/>
        <color rgb="FF000000"/>
        <rFont val="Arial"/>
        <family val="2"/>
      </rPr>
      <t>np</t>
    </r>
    <r>
      <rPr>
        <sz val="10"/>
        <color rgb="FF000000"/>
        <rFont val="Arial"/>
        <family val="2"/>
      </rPr>
      <t xml:space="preserve"> Not published. .. Not applicable.</t>
    </r>
  </si>
  <si>
    <t>Data are not comparable across jurisdictions and may not be comparable over time. Comparisons could be misleading. There is considerable variation across jurisdictions in the allocation of dwellings to vacancy categories and the length of vacancies in those categories.</t>
  </si>
  <si>
    <r>
      <t xml:space="preserve">AIHW (unpublished) </t>
    </r>
    <r>
      <rPr>
        <i/>
        <sz val="10"/>
        <color rgb="FF000000"/>
        <rFont val="Arial"/>
        <family val="2"/>
      </rPr>
      <t>National Housing Assistance Data Repository.</t>
    </r>
    <r>
      <rPr>
        <sz val="10"/>
        <color rgb="FF000000"/>
        <rFont val="Arial"/>
        <family val="2"/>
      </rPr>
      <t/>
    </r>
  </si>
  <si>
    <t>Table 18A.15</t>
  </si>
  <si>
    <t>Greatest need allocations as a proportion of all new allocations - public housing (a), (b)</t>
  </si>
  <si>
    <r>
      <rPr>
        <i/>
        <sz val="10"/>
        <color rgb="FF000000"/>
        <rFont val="Arial"/>
        <family val="2"/>
      </rPr>
      <t>NSW</t>
    </r>
    <r>
      <rPr>
        <sz val="10"/>
        <color rgb="FF000000"/>
        <rFont val="Arial"/>
        <family val="2"/>
      </rPr>
      <t xml:space="preserve"> (c)</t>
    </r>
  </si>
  <si>
    <r>
      <rPr>
        <i/>
        <sz val="10"/>
        <color rgb="FF000000"/>
        <rFont val="Arial"/>
        <family val="2"/>
      </rPr>
      <t>Vic</t>
    </r>
    <r>
      <rPr>
        <sz val="10"/>
        <color rgb="FF000000"/>
        <rFont val="Arial"/>
        <family val="2"/>
      </rPr>
      <t xml:space="preserve"> (d)</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</si>
  <si>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</si>
  <si>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xml:space="preserve"> (d)</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</si>
  <si>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</si>
  <si>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</si>
  <si>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</si>
  <si>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</si>
  <si>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</si>
  <si>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Greatest need allocations in:</t>
  </si>
  <si>
    <t>&lt; 3 months</t>
  </si>
  <si>
    <t>3 months to &lt; 6 months</t>
  </si>
  <si>
    <t>6 months to &lt;1 year</t>
  </si>
  <si>
    <t>1 year to &lt; 2 years</t>
  </si>
  <si>
    <t>2+ years</t>
  </si>
  <si>
    <t>Overall total</t>
  </si>
  <si>
    <t>Data are not comparable across public housing, SOMIH and community housing and not comparable across jurisdictions or within some jurisdictions over time (see caveats).</t>
  </si>
  <si>
    <t>Data are complete (subject to caveats) for the current reporting period.</t>
  </si>
  <si>
    <t>Excludes households for which complete information was not available.</t>
  </si>
  <si>
    <t>In NSW, provision of information about current rental costs is not mandatory for social housing applicants. The number of allocations to households in greatest need is underestimated due to the exclusion of households with very high rental costs.</t>
  </si>
  <si>
    <t>For Victoria and WA from 2016-17, the number of new allocations to households in greatest need is underestimated due to exclusion of households with high rental housing costs (WA does not collect information about rent for waitlist applicants) and missing data for allocations to greatest need households that are made from the general waitlist rather than the priority waitlist.</t>
  </si>
  <si>
    <r>
      <t xml:space="preserve">AIHW (unpublished) </t>
    </r>
    <r>
      <rPr>
        <i/>
        <sz val="10"/>
        <color rgb="FF000000"/>
        <rFont val="Arial"/>
        <family val="2"/>
      </rPr>
      <t>National Housing Assistance Data Repository.</t>
    </r>
    <r>
      <rPr>
        <sz val="10"/>
        <color rgb="FF000000"/>
        <rFont val="Arial"/>
        <family val="2"/>
      </rPr>
      <t/>
    </r>
  </si>
  <si>
    <t>Table 18A.16</t>
  </si>
  <si>
    <t>Greatest need allocations as a proportion of all new allocations - SOMIH (a), (b)</t>
  </si>
  <si>
    <r>
      <rPr>
        <i/>
        <sz val="10"/>
        <color rgb="FF000000"/>
        <rFont val="Arial"/>
        <family val="2"/>
      </rPr>
      <t>NSW</t>
    </r>
    <r>
      <rPr>
        <sz val="10"/>
        <color rgb="FF000000"/>
        <rFont val="Arial"/>
        <family val="2"/>
      </rPr>
      <t xml:space="preserve"> (c)</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</si>
  <si>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</si>
  <si>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</si>
  <si>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</si>
  <si>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</si>
  <si>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xml:space="preserve"> (d)</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</si>
  <si>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</si>
  <si>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</si>
  <si>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Total</t>
    </r>
    <r>
      <rPr>
        <sz val="10"/>
        <color rgb="FF000000"/>
        <rFont val="Arial"/>
        <family val="2"/>
      </rPr>
      <t/>
    </r>
  </si>
  <si>
    <r>
      <rPr>
        <b/>
        <sz val="10"/>
        <color rgb="FF000000"/>
        <rFont val="Arial"/>
        <family val="2"/>
      </rPr>
      <t>na</t>
    </r>
    <r>
      <rPr>
        <sz val="10"/>
        <color rgb="FF000000"/>
        <rFont val="Arial"/>
        <family val="2"/>
      </rPr>
      <t xml:space="preserve"> Not available. .. Not applicable. – Nil or rounded to zero.</t>
    </r>
  </si>
  <si>
    <t>Data are incomplete for the current reporting period.</t>
  </si>
  <si>
    <t>Needs assessments are conducted for SOMIH applicants in Tasmania. However, these are not captured in the data information system and so data are not available for Tasmania.</t>
  </si>
  <si>
    <r>
      <t xml:space="preserve">AIHW (unpublished) </t>
    </r>
    <r>
      <rPr>
        <i/>
        <sz val="10"/>
        <color rgb="FF000000"/>
        <rFont val="Arial"/>
        <family val="2"/>
      </rPr>
      <t>National Housing Assistance Data Repository.</t>
    </r>
    <r>
      <rPr>
        <sz val="10"/>
        <color rgb="FF000000"/>
        <rFont val="Arial"/>
        <family val="2"/>
      </rPr>
      <t/>
    </r>
  </si>
  <si>
    <t>Table 18A.17</t>
  </si>
  <si>
    <t>Greatest need allocations as a proportion of all new allocations - community housing (a), (b)</t>
  </si>
  <si>
    <r>
      <rPr>
        <i/>
        <sz val="10"/>
        <color rgb="FF000000"/>
        <rFont val="Arial"/>
        <family val="2"/>
      </rPr>
      <t>NSW</t>
    </r>
    <r>
      <rPr>
        <sz val="10"/>
        <color rgb="FF000000"/>
        <rFont val="Arial"/>
        <family val="2"/>
      </rPr>
      <t xml:space="preserve"> (c)</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</si>
  <si>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</si>
  <si>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(d)</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</si>
  <si>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</si>
  <si>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</si>
  <si>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</si>
  <si>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xml:space="preserve"> (d)</t>
    </r>
  </si>
  <si>
    <r>
      <rPr>
        <i/>
        <sz val="10"/>
        <color rgb="FF000000"/>
        <rFont val="Arial"/>
        <family val="2"/>
      </rPr>
      <t>NT</t>
    </r>
    <r>
      <rPr>
        <sz val="10"/>
        <color rgb="FF000000"/>
        <rFont val="Arial"/>
        <family val="2"/>
      </rPr>
      <t xml:space="preserve"> (d)</t>
    </r>
  </si>
  <si>
    <r>
      <rPr>
        <i/>
        <sz val="10"/>
        <color rgb="FF000000"/>
        <rFont val="Arial"/>
        <family val="2"/>
      </rPr>
      <t>Total</t>
    </r>
    <r>
      <rPr>
        <sz val="10"/>
        <color rgb="FF000000"/>
        <rFont val="Arial"/>
        <family val="2"/>
      </rPr>
      <t xml:space="preserve"> (e)</t>
    </r>
  </si>
  <si>
    <r>
      <rPr>
        <b/>
        <sz val="10"/>
        <color rgb="FF000000"/>
        <rFont val="Arial"/>
        <family val="2"/>
      </rPr>
      <t>na</t>
    </r>
    <r>
      <rPr>
        <sz val="10"/>
        <color rgb="FF000000"/>
        <rFont val="Arial"/>
        <family val="2"/>
      </rPr>
      <t xml:space="preserve"> Not available.</t>
    </r>
  </si>
  <si>
    <t>For NSW, the large decrease in the proportion of greatest needs allocations from 2017-18 to 2018-19 is influenced by the inclusion of dwellings already housing more than 7000 households in the substantive transfer of stock from PH to CH (see also tables 18A.2 and 3).</t>
  </si>
  <si>
    <t>For Queensland, the ACT and the NT, data exclude National Rental Affordability Scheme (NRAS) properties managed by community housing organisations.</t>
  </si>
  <si>
    <r>
      <t xml:space="preserve">AIHW (unpublished) </t>
    </r>
    <r>
      <rPr>
        <i/>
        <sz val="10"/>
        <color rgb="FF000000"/>
        <rFont val="Arial"/>
        <family val="2"/>
      </rPr>
      <t>National Housing Assistance Data Repository.</t>
    </r>
    <r>
      <rPr>
        <sz val="10"/>
        <color rgb="FF000000"/>
        <rFont val="Arial"/>
        <family val="2"/>
      </rPr>
      <t/>
    </r>
  </si>
  <si>
    <t>Table 18A.18</t>
  </si>
  <si>
    <t>Proportion of new tenancies allocated to households with special needs - public housing (a), (b), (c)</t>
  </si>
  <si>
    <t>These data are calculated using the numerator 'number of newly allocated households with special needs' and the denominator 'total number of newly allocated households' (denominator reported in table 18A.5).</t>
  </si>
  <si>
    <r>
      <t xml:space="preserve">AIHW (unpublished) </t>
    </r>
    <r>
      <rPr>
        <i/>
        <sz val="10"/>
        <color rgb="FF000000"/>
        <rFont val="Arial"/>
        <family val="2"/>
      </rPr>
      <t>National Housing Assistance Data Repository.</t>
    </r>
    <r>
      <rPr>
        <sz val="10"/>
        <color rgb="FF000000"/>
        <rFont val="Arial"/>
        <family val="2"/>
      </rPr>
      <t/>
    </r>
  </si>
  <si>
    <t>Table 18A.19</t>
  </si>
  <si>
    <t>Proportion of new tenancies allocated to households with special needs - SOMIH (a), (b), (c)</t>
  </si>
  <si>
    <r>
      <rPr>
        <b/>
        <sz val="10"/>
        <color rgb="FF000000"/>
        <rFont val="Arial"/>
        <family val="2"/>
      </rPr>
      <t>na</t>
    </r>
    <r>
      <rPr>
        <sz val="10"/>
        <color rgb="FF000000"/>
        <rFont val="Arial"/>
        <family val="2"/>
      </rPr>
      <t xml:space="preserve"> Not available. .. Not applicable.</t>
    </r>
  </si>
  <si>
    <t>These data are calculated using the numerator 'number of newly allocated households with special needs' and the denominator 'total number of newly allocated households' (denominator reported in table 18A.6).</t>
  </si>
  <si>
    <r>
      <t xml:space="preserve">AIHW (unpublished) </t>
    </r>
    <r>
      <rPr>
        <i/>
        <sz val="10"/>
        <color rgb="FF000000"/>
        <rFont val="Arial"/>
        <family val="2"/>
      </rPr>
      <t>National Housing Assistance Data Repository.</t>
    </r>
    <r>
      <rPr>
        <sz val="10"/>
        <color rgb="FF000000"/>
        <rFont val="Arial"/>
        <family val="2"/>
      </rPr>
      <t/>
    </r>
  </si>
  <si>
    <t>Table 18A.20</t>
  </si>
  <si>
    <t>Proportion of new tenancies allocated to households with special needs - community housing (a), (b), (c), (d)</t>
  </si>
  <si>
    <r>
      <rPr>
        <i/>
        <sz val="10"/>
        <color rgb="FF000000"/>
        <rFont val="Arial"/>
        <family val="2"/>
      </rPr>
      <t>NSW</t>
    </r>
    <r>
      <rPr>
        <sz val="10"/>
        <color rgb="FF000000"/>
        <rFont val="Arial"/>
        <family val="2"/>
      </rPr>
      <t xml:space="preserve"> (e)</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</si>
  <si>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</si>
  <si>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(e)</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</si>
  <si>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</si>
  <si>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</si>
  <si>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</si>
  <si>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xml:space="preserve"> (e)</t>
    </r>
  </si>
  <si>
    <r>
      <rPr>
        <i/>
        <sz val="10"/>
        <color rgb="FF000000"/>
        <rFont val="Arial"/>
        <family val="2"/>
      </rPr>
      <t>NT</t>
    </r>
    <r>
      <rPr>
        <sz val="10"/>
        <color rgb="FF000000"/>
        <rFont val="Arial"/>
        <family val="2"/>
      </rPr>
      <t xml:space="preserve"> (e)</t>
    </r>
  </si>
  <si>
    <r>
      <rPr>
        <i/>
        <sz val="10"/>
        <color rgb="FF000000"/>
        <rFont val="Arial"/>
        <family val="2"/>
      </rPr>
      <t>Total</t>
    </r>
    <r>
      <rPr>
        <sz val="10"/>
        <color rgb="FF000000"/>
        <rFont val="Arial"/>
        <family val="2"/>
      </rPr>
      <t xml:space="preserve"> (f)</t>
    </r>
  </si>
  <si>
    <r>
      <rPr>
        <b/>
        <sz val="10"/>
        <color rgb="FF000000"/>
        <rFont val="Arial"/>
        <family val="2"/>
      </rPr>
      <t>na</t>
    </r>
    <r>
      <rPr>
        <sz val="10"/>
        <color rgb="FF000000"/>
        <rFont val="Arial"/>
        <family val="2"/>
      </rPr>
      <t xml:space="preserve"> Not available.</t>
    </r>
  </si>
  <si>
    <t>These data are calculated using the numerator 'number of newly allocated households with special needs- and the denominator -total number of newly allocated households- (denominator reported in table 18A.7).</t>
  </si>
  <si>
    <t>Households for which: Aboriginal or Torres Strait Islander or disability status, or age of main tenant, is unknown, and for which 'special needs' status could not be determined, are excluded from this indicator.</t>
  </si>
  <si>
    <r>
      <t xml:space="preserve">AIHW (unpublished) </t>
    </r>
    <r>
      <rPr>
        <i/>
        <sz val="10"/>
        <color rgb="FF000000"/>
        <rFont val="Arial"/>
        <family val="2"/>
      </rPr>
      <t>National Housing Assistance Data Repository.</t>
    </r>
    <r>
      <rPr>
        <sz val="10"/>
        <color rgb="FF000000"/>
        <rFont val="Arial"/>
        <family val="2"/>
      </rPr>
      <t/>
    </r>
  </si>
  <si>
    <t>Table 18A.21</t>
  </si>
  <si>
    <t>Low income households in social housing, at 30 June (a), (b), (c)</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</si>
  <si>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</si>
  <si>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</si>
  <si>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</si>
  <si>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</si>
  <si>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xml:space="preserve"> (d)</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</si>
  <si>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</si>
  <si>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</si>
  <si>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</si>
  <si>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(e)</t>
    </r>
  </si>
  <si>
    <r>
      <rPr>
        <b/>
        <sz val="10"/>
        <color rgb="FF000000"/>
        <rFont val="Arial"/>
        <family val="2"/>
      </rPr>
      <t>na</t>
    </r>
    <r>
      <rPr>
        <sz val="10"/>
        <color rgb="FF000000"/>
        <rFont val="Arial"/>
        <family val="2"/>
      </rPr>
      <t xml:space="preserve"> Not available. .. Not applicable.</t>
    </r>
  </si>
  <si>
    <t>For further information on data quality, including collection methodologies and data limitations for social housing data collections in the National Housing Assistance Data Repository, see the AIHW website https://www.aihw.gov.au/reports-statistics/health-welfare-services/housing-assistance/data-sources.</t>
  </si>
  <si>
    <t>Low income households are those in the bottom 40 per cent of equivalised gross household income. The low income cut-off is derived by the ABS from its biennial Survey of Income and Housing (SIH) data and provided to the AIHW. Data from June 2015 are based on the 30 June 2014 cut-off from the 2013-14 SIH. Data from June 2018 are based on the 30 June 2016 cut-off from the 2015-16 SIH. Data from June 2019 are based on the 30 June 2018 cut-off from the 2017-18 SIH. As the lag between cut-off date and reporting year increases, a deflationary effect on the number of low income households is anticipated. Note that a different definition applies for 'lower' income households in rental stress reported in sector overview data tables GA.3 and GA.4.</t>
  </si>
  <si>
    <t>Data exclude households for which gross household income and household member ages (used to determine equivalised household income) could not be determined.</t>
  </si>
  <si>
    <t>For SA, changes in the number of low income households for public housing and community housing reflect, in part, transfer of public housing dwellings to the community sector between 30 June 2015 and 30 June 2016, and between 30 June 2017 and 30 June 2018.</t>
  </si>
  <si>
    <r>
      <t xml:space="preserve">AIHW (unpublished) </t>
    </r>
    <r>
      <rPr>
        <i/>
        <sz val="10"/>
        <color rgb="FF000000"/>
        <rFont val="Arial"/>
        <family val="2"/>
      </rPr>
      <t>National Housing Assistance Data Repository.</t>
    </r>
    <r>
      <rPr>
        <sz val="10"/>
        <color rgb="FF000000"/>
        <rFont val="Arial"/>
        <family val="2"/>
      </rPr>
      <t/>
    </r>
  </si>
  <si>
    <t>Table 18A.22</t>
  </si>
  <si>
    <t>Proportion of gross household income spent on rent - low income households in public housing, at 30 June (a), (b), (c)</t>
  </si>
  <si>
    <r>
      <rPr>
        <i/>
        <sz val="10"/>
        <color rgb="FF000000"/>
        <rFont val="Arial"/>
        <family val="2"/>
      </rPr>
      <t>NSW</t>
    </r>
    <r>
      <rPr>
        <sz val="10"/>
        <color rgb="FF000000"/>
        <rFont val="Arial"/>
        <family val="2"/>
      </rPr>
      <t xml:space="preserve"> (d)</t>
    </r>
  </si>
  <si>
    <r>
      <rPr>
        <i/>
        <sz val="10"/>
        <color rgb="FF000000"/>
        <rFont val="Arial"/>
        <family val="2"/>
      </rPr>
      <t>Vic</t>
    </r>
    <r>
      <rPr>
        <sz val="10"/>
        <color rgb="FF000000"/>
        <rFont val="Arial"/>
        <family val="2"/>
      </rPr>
      <t xml:space="preserve"> (e)</t>
    </r>
  </si>
  <si>
    <r>
      <rPr>
        <i/>
        <sz val="10"/>
        <color rgb="FF000000"/>
        <rFont val="Arial"/>
        <family val="2"/>
      </rPr>
      <t>Qld</t>
    </r>
    <r>
      <rPr>
        <sz val="10"/>
        <color rgb="FF000000"/>
        <rFont val="Arial"/>
        <family val="2"/>
      </rPr>
      <t xml:space="preserve"> (e)</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</si>
  <si>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</si>
  <si>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xml:space="preserve"> (e), (f)</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</si>
  <si>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</si>
  <si>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xml:space="preserve"> (e)</t>
    </r>
  </si>
  <si>
    <r>
      <rPr>
        <i/>
        <sz val="10"/>
        <color rgb="FF000000"/>
        <rFont val="Arial"/>
        <family val="2"/>
      </rPr>
      <t>NT</t>
    </r>
    <r>
      <rPr>
        <sz val="10"/>
        <color rgb="FF000000"/>
        <rFont val="Arial"/>
        <family val="2"/>
      </rPr>
      <t xml:space="preserve"> (e), (g)</t>
    </r>
  </si>
  <si>
    <r>
      <rPr>
        <i/>
        <sz val="10"/>
        <color rgb="FF000000"/>
        <rFont val="Arial"/>
        <family val="2"/>
      </rPr>
      <t>Aust</t>
    </r>
    <r>
      <rPr>
        <sz val="10"/>
        <color rgb="FF000000"/>
        <rFont val="Arial"/>
        <family val="2"/>
      </rPr>
      <t/>
    </r>
  </si>
  <si>
    <t>Less than or equal to 20 per cent</t>
  </si>
  <si>
    <t>More than 20 per cent but not more than 25 per cent</t>
  </si>
  <si>
    <t>More than 25 per cent but not more than 30 per cent</t>
  </si>
  <si>
    <t>More than 30 per cent</t>
  </si>
  <si>
    <t>– Nil or rounded to zero.</t>
  </si>
  <si>
    <t>Data are not comparable across public housing, SOMIH and community housing, but are comparable (subject to caveats) across jurisdictions and over time.</t>
  </si>
  <si>
    <t>Data exclude households where either gross income or rent charged is zero.</t>
  </si>
  <si>
    <t>For NSW, no household is charged more than 30 per cent of gross income for rent. Households in the category 'more than 30 per cent' are the result of rent and/or income details not having been updated. Data are derived using assessable income rather than gross income.</t>
  </si>
  <si>
    <t>For most states and territories, no household is charged more than 25 per cent of gross income for rent. Households falling into higher-paying categories are a result of tenants not providing updated rent and/or income details, or nominal rent being charged for households with zero income at the time of allocation.</t>
  </si>
  <si>
    <t>For SA, data are derived using assessable income rather than gross income.</t>
  </si>
  <si>
    <t>For the NT, the increased proportion of low income households paying more than 30 per cent of gross income on rent at 30 June 2020 is likely to reflect unverified income information and delays in rebate processing.</t>
  </si>
  <si>
    <t>Due to the impacts of COVID-19, there were rent freezes in some jurisdictions, which affected the proportion of income spent on rent.</t>
  </si>
  <si>
    <r>
      <t xml:space="preserve">AIHW (unpublished) </t>
    </r>
    <r>
      <rPr>
        <i/>
        <sz val="10"/>
        <color rgb="FF000000"/>
        <rFont val="Arial"/>
        <family val="2"/>
      </rPr>
      <t>National Housing Assistance Data Repository.</t>
    </r>
    <r>
      <rPr>
        <sz val="10"/>
        <color rgb="FF000000"/>
        <rFont val="Arial"/>
        <family val="2"/>
      </rPr>
      <t/>
    </r>
  </si>
  <si>
    <t>Table 18A.23</t>
  </si>
  <si>
    <t>Proportion of household gross income spent on rent - low income households in SOMIH, at 30 June (a), (b), (c)</t>
  </si>
  <si>
    <r>
      <rPr>
        <i/>
        <sz val="10"/>
        <color rgb="FF000000"/>
        <rFont val="Arial"/>
        <family val="2"/>
      </rPr>
      <t>NSW</t>
    </r>
    <r>
      <rPr>
        <sz val="10"/>
        <color rgb="FF000000"/>
        <rFont val="Arial"/>
        <family val="2"/>
      </rPr>
      <t xml:space="preserve"> (d)</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</si>
  <si>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</si>
  <si>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(e)</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</si>
  <si>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</si>
  <si>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</si>
  <si>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</si>
  <si>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</si>
  <si>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</si>
  <si>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Total</t>
    </r>
    <r>
      <rPr>
        <sz val="10"/>
        <color rgb="FF000000"/>
        <rFont val="Arial"/>
        <family val="2"/>
      </rPr>
      <t/>
    </r>
  </si>
  <si>
    <t>2020 (f)</t>
  </si>
  <si>
    <r>
      <rPr>
        <b/>
        <sz val="10"/>
        <color rgb="FF000000"/>
        <rFont val="Arial"/>
        <family val="2"/>
      </rPr>
      <t>na</t>
    </r>
    <r>
      <rPr>
        <sz val="10"/>
        <color rgb="FF000000"/>
        <rFont val="Arial"/>
        <family val="2"/>
      </rPr>
      <t xml:space="preserve"> Not available. </t>
    </r>
    <r>
      <rPr>
        <b/>
        <sz val="10"/>
        <color rgb="FF000000"/>
        <rFont val="Arial"/>
        <family val="2"/>
      </rPr>
      <t>np</t>
    </r>
    <r>
      <rPr>
        <sz val="10"/>
        <color rgb="FF000000"/>
        <rFont val="Arial"/>
        <family val="2"/>
      </rPr>
      <t xml:space="preserve"> Not published. .. Not applicable. – Nil or rounded to zero.</t>
    </r>
  </si>
  <si>
    <t>For NSW, no household is charged more than 30 per cent of gross income for rent. Households in the category 'more than 30 per cent' are the result of rent and/or income details not having been updated. Some SOMIH tenants are eligible to receive CRA and the CRA component of their income is assessed at 100 per cent for rent.</t>
  </si>
  <si>
    <t>For Queensland, no household is charged more than 25 per cent of gross income for rent. The increase in households paying more in 2019-20 is associated with a data system change and rent and/or income details having not been updated.</t>
  </si>
  <si>
    <r>
      <t xml:space="preserve">AIHW (unpublished) </t>
    </r>
    <r>
      <rPr>
        <i/>
        <sz val="10"/>
        <color rgb="FF000000"/>
        <rFont val="Arial"/>
        <family val="2"/>
      </rPr>
      <t>National Housing Assistance Data Repository.</t>
    </r>
    <r>
      <rPr>
        <sz val="10"/>
        <color rgb="FF000000"/>
        <rFont val="Arial"/>
        <family val="2"/>
      </rPr>
      <t/>
    </r>
  </si>
  <si>
    <t>Table 18A.24</t>
  </si>
  <si>
    <t>Proportion of household income spent on rent - low income households in community housing, at 30 June (a), (b), (c)</t>
  </si>
  <si>
    <r>
      <rPr>
        <i/>
        <sz val="10"/>
        <color rgb="FF000000"/>
        <rFont val="Arial"/>
        <family val="2"/>
      </rPr>
      <t>NSW</t>
    </r>
    <r>
      <rPr>
        <sz val="10"/>
        <color rgb="FF000000"/>
        <rFont val="Arial"/>
        <family val="2"/>
      </rPr>
      <t xml:space="preserve"> (d)</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</si>
  <si>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</si>
  <si>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</si>
  <si>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</si>
  <si>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xml:space="preserve"> (e)</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</si>
  <si>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</si>
  <si>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xml:space="preserve"> (f)</t>
    </r>
  </si>
  <si>
    <r>
      <rPr>
        <i/>
        <sz val="10"/>
        <color rgb="FF000000"/>
        <rFont val="Arial"/>
        <family val="2"/>
      </rPr>
      <t>NT</t>
    </r>
    <r>
      <rPr>
        <sz val="10"/>
        <color rgb="FF000000"/>
        <rFont val="Arial"/>
        <family val="2"/>
      </rPr>
      <t/>
    </r>
  </si>
  <si>
    <r>
      <rPr>
        <i/>
        <sz val="10"/>
        <color rgb="FF000000"/>
        <rFont val="Arial"/>
        <family val="2"/>
      </rPr>
      <t>Total</t>
    </r>
    <r>
      <rPr>
        <sz val="10"/>
        <color rgb="FF000000"/>
        <rFont val="Arial"/>
        <family val="2"/>
      </rPr>
      <t xml:space="preserve"> (g)</t>
    </r>
  </si>
  <si>
    <r>
      <rPr>
        <b/>
        <sz val="10"/>
        <color rgb="FF000000"/>
        <rFont val="Arial"/>
        <family val="2"/>
      </rPr>
      <t>na</t>
    </r>
    <r>
      <rPr>
        <sz val="10"/>
        <color rgb="FF000000"/>
        <rFont val="Arial"/>
        <family val="2"/>
      </rPr>
      <t xml:space="preserve"> Not available. – Nil or rounded to zero.</t>
    </r>
  </si>
  <si>
    <t>CRA amounts should be excluded from rent charged and household income data. However, it is evident that some community housing organisations may have included CRA as part of rent and income in their survey returns, which can affect the comparability of the results. In addition, other out of scope charges such as those for utilities may have also been included in rent charged amounts. This may result in a higher proportion of households that appear to be paying more than 30 per cent of their income in rent.</t>
  </si>
  <si>
    <t>For NSW, changes in data for 30 June 2019 compared to previous years are primarily due to improved data quality.</t>
  </si>
  <si>
    <t>For SA, the increase in proportion of households paying more than 30 per cent of their income on rent for 2018-19 is due to some tenants being charged 75 per cent of market rent (where they have not provided up-to-date income information).</t>
  </si>
  <si>
    <t>For the ACT, data for 2019 exclude households (with ending tenancies) who had a negative rent payment (refund) in the last week of the financial year.</t>
  </si>
  <si>
    <r>
      <t xml:space="preserve">AIHW (unpublished) </t>
    </r>
    <r>
      <rPr>
        <i/>
        <sz val="10"/>
        <color rgb="FF000000"/>
        <rFont val="Arial"/>
        <family val="2"/>
      </rPr>
      <t>National Housing Assistance Data Repository.</t>
    </r>
    <r>
      <rPr>
        <sz val="10"/>
        <color rgb="FF000000"/>
        <rFont val="Arial"/>
        <family val="2"/>
      </rPr>
      <t/>
    </r>
  </si>
  <si>
    <t>Table 18A.25</t>
  </si>
  <si>
    <t>Proportion of overcrowded households at 30 June - public housing (a), (b), (c)</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</si>
  <si>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</si>
  <si>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</si>
  <si>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</si>
  <si>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</si>
  <si>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</si>
  <si>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xml:space="preserve"> (d)</t>
    </r>
  </si>
  <si>
    <r>
      <rPr>
        <i/>
        <sz val="10"/>
        <color rgb="FF000000"/>
        <rFont val="Arial"/>
        <family val="2"/>
      </rPr>
      <t>ACT</t>
    </r>
    <r>
      <rPr>
        <sz val="10"/>
        <color rgb="FF000000"/>
        <rFont val="Arial"/>
        <family val="2"/>
      </rPr>
      <t xml:space="preserve"> (d)</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</si>
  <si>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</si>
  <si>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</si>
  <si>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Data are not comparable across public housing, SOMIH, community housing and ICH, but are comparable (subject to caveats) across jurisdictions and over time.</t>
  </si>
  <si>
    <t>Data are based on the Canadian National Occupancy Standard for overcrowding (where one or more additional bedrooms are required to meet the standard).</t>
  </si>
  <si>
    <t>For some jurisdictions, household information is not collected for tenancies not receiving a rental subsidy.</t>
  </si>
  <si>
    <t>For Tasmania and the ACT, relationship status for household members is not consistently recorded, resulting in a number of unknown values for overcrowding and underutilisation measures.</t>
  </si>
  <si>
    <r>
      <t xml:space="preserve">AIHW (unpublished) </t>
    </r>
    <r>
      <rPr>
        <i/>
        <sz val="10"/>
        <color rgb="FF000000"/>
        <rFont val="Arial"/>
        <family val="2"/>
      </rPr>
      <t>National Housing Assistance Data Repository.</t>
    </r>
    <r>
      <rPr>
        <sz val="10"/>
        <color rgb="FF000000"/>
        <rFont val="Arial"/>
        <family val="2"/>
      </rPr>
      <t/>
    </r>
  </si>
  <si>
    <t>Table 18A.26</t>
  </si>
  <si>
    <t>Proportion of overcrowded households at 30 June - SOMIH (a), (b), (c)</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</si>
  <si>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</si>
  <si>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</si>
  <si>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</si>
  <si>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</si>
  <si>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</si>
  <si>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xml:space="preserve"> (d)</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</si>
  <si>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</si>
  <si>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</si>
  <si>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</si>
  <si>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r>
      <rPr>
        <b/>
        <sz val="10"/>
        <color rgb="FF000000"/>
        <rFont val="Arial"/>
        <family val="2"/>
      </rPr>
      <t>na</t>
    </r>
    <r>
      <rPr>
        <sz val="10"/>
        <color rgb="FF000000"/>
        <rFont val="Arial"/>
        <family val="2"/>
      </rPr>
      <t xml:space="preserve"> Not available. .. Not applicable.</t>
    </r>
  </si>
  <si>
    <t>For Tasmania, relationship status for household members is not consistently recorded, resulting in a number of unknown values for overcrowding and underutilisation measures.</t>
  </si>
  <si>
    <r>
      <t xml:space="preserve">AIHW (unpublished) </t>
    </r>
    <r>
      <rPr>
        <i/>
        <sz val="10"/>
        <color rgb="FF000000"/>
        <rFont val="Arial"/>
        <family val="2"/>
      </rPr>
      <t>National Housing Assistance Data Repository.</t>
    </r>
    <r>
      <rPr>
        <sz val="10"/>
        <color rgb="FF000000"/>
        <rFont val="Arial"/>
        <family val="2"/>
      </rPr>
      <t/>
    </r>
  </si>
  <si>
    <t>Table 18A.27</t>
  </si>
  <si>
    <t>Proportion of overcrowded households at 30 June - community housing (a), (b)</t>
  </si>
  <si>
    <r>
      <rPr>
        <i/>
        <sz val="10"/>
        <color rgb="FF000000"/>
        <rFont val="Arial"/>
        <family val="2"/>
      </rPr>
      <t>NSW</t>
    </r>
    <r>
      <rPr>
        <sz val="10"/>
        <color rgb="FF000000"/>
        <rFont val="Arial"/>
        <family val="2"/>
      </rPr>
      <t xml:space="preserve"> (c)</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</si>
  <si>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</si>
  <si>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</si>
  <si>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</si>
  <si>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</si>
  <si>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</si>
  <si>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</si>
  <si>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</si>
  <si>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Total</t>
    </r>
    <r>
      <rPr>
        <sz val="10"/>
        <color rgb="FF000000"/>
        <rFont val="Arial"/>
        <family val="2"/>
      </rPr>
      <t xml:space="preserve"> (d)</t>
    </r>
  </si>
  <si>
    <r>
      <rPr>
        <b/>
        <sz val="10"/>
        <color rgb="FF000000"/>
        <rFont val="Arial"/>
        <family val="2"/>
      </rPr>
      <t>na</t>
    </r>
    <r>
      <rPr>
        <sz val="10"/>
        <color rgb="FF000000"/>
        <rFont val="Arial"/>
        <family val="2"/>
      </rPr>
      <t xml:space="preserve"> Not available.</t>
    </r>
  </si>
  <si>
    <r>
      <t xml:space="preserve">AIHW (unpublished) </t>
    </r>
    <r>
      <rPr>
        <i/>
        <sz val="10"/>
        <color rgb="FF000000"/>
        <rFont val="Arial"/>
        <family val="2"/>
      </rPr>
      <t>National Housing Assistance Data Repository.</t>
    </r>
    <r>
      <rPr>
        <sz val="10"/>
        <color rgb="FF000000"/>
        <rFont val="Arial"/>
        <family val="2"/>
      </rPr>
      <t/>
    </r>
  </si>
  <si>
    <t>Table 18A.28</t>
  </si>
  <si>
    <t>Proportion of overcrowded households at 30 June - Indigenous community housing (a), (b)</t>
  </si>
  <si>
    <r>
      <rPr>
        <i/>
        <sz val="10"/>
        <color rgb="FF000000"/>
        <rFont val="Arial"/>
        <family val="2"/>
      </rPr>
      <t>NSW</t>
    </r>
    <r>
      <rPr>
        <sz val="10"/>
        <color rgb="FF000000"/>
        <rFont val="Arial"/>
        <family val="2"/>
      </rPr>
      <t xml:space="preserve"> (c)</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</si>
  <si>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</si>
  <si>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</si>
  <si>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</si>
  <si>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</si>
  <si>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</si>
  <si>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</si>
  <si>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</si>
  <si>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Total</t>
    </r>
    <r>
      <rPr>
        <sz val="10"/>
        <color rgb="FF000000"/>
        <rFont val="Arial"/>
        <family val="2"/>
      </rPr>
      <t/>
    </r>
  </si>
  <si>
    <r>
      <rPr>
        <b/>
        <sz val="10"/>
        <color rgb="FF000000"/>
        <rFont val="Arial"/>
        <family val="2"/>
      </rPr>
      <t>na</t>
    </r>
    <r>
      <rPr>
        <sz val="10"/>
        <color rgb="FF000000"/>
        <rFont val="Arial"/>
        <family val="2"/>
      </rPr>
      <t xml:space="preserve"> Not available. .. Not applicable.</t>
    </r>
  </si>
  <si>
    <t>NSW has been unable to accurately collect overcrowding data through the ICH annual data collection survey for years other than 2019.</t>
  </si>
  <si>
    <r>
      <t xml:space="preserve">AIHW (unpublished) </t>
    </r>
    <r>
      <rPr>
        <i/>
        <sz val="10"/>
        <color rgb="FF000000"/>
        <rFont val="Arial"/>
        <family val="2"/>
      </rPr>
      <t>National Housing Assistance Data Repository.</t>
    </r>
    <r>
      <rPr>
        <sz val="10"/>
        <color rgb="FF000000"/>
        <rFont val="Arial"/>
        <family val="2"/>
      </rPr>
      <t/>
    </r>
  </si>
  <si>
    <t>Table 18A.29</t>
  </si>
  <si>
    <t>Aboriginal and Torres Strait Islander households living in overcrowded conditions at 30 June, by housing program (a), (b)</t>
  </si>
  <si>
    <r>
      <rPr>
        <i/>
        <sz val="10"/>
        <color rgb="FF000000"/>
        <rFont val="Arial"/>
        <family val="2"/>
      </rPr>
      <t>NSW</t>
    </r>
    <r>
      <rPr>
        <sz val="10"/>
        <color rgb="FF000000"/>
        <rFont val="Arial"/>
        <family val="2"/>
      </rPr>
      <t xml:space="preserve"> (c)</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</si>
  <si>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</si>
  <si>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</si>
  <si>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</si>
  <si>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</si>
  <si>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</si>
  <si>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</si>
  <si>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</si>
  <si>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</si>
  <si>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Total (with bedroom details known)</t>
  </si>
  <si>
    <t>Living in overcrowded conditions</t>
  </si>
  <si>
    <t>Community housing (d)</t>
  </si>
  <si>
    <r>
      <rPr>
        <b/>
        <sz val="10"/>
        <color rgb="FF000000"/>
        <rFont val="Arial"/>
        <family val="2"/>
      </rPr>
      <t>na</t>
    </r>
    <r>
      <rPr>
        <sz val="10"/>
        <color rgb="FF000000"/>
        <rFont val="Arial"/>
        <family val="2"/>
      </rPr>
      <t xml:space="preserve"> Not available. .. Not applicable. – Nil or rounded to zero.</t>
    </r>
  </si>
  <si>
    <t>Data are not comparable across public housing, SOMIH, community housing and ICH, and not comparable across jurisdictions or within some jurisdictions over time (see caveats).</t>
  </si>
  <si>
    <t>The availability and completeness of data varies. Caution should be used when comparing data across jurisdictions and years. Data exclude households where bedroom details are not known.</t>
  </si>
  <si>
    <t>There is significant under-reporting of Aboriginal and Torres Strait Islander tenancies in NSW Public housing. These data are restricted to households with Aboriginal and Torres Strait Islander status and bedroom details known.</t>
  </si>
  <si>
    <t>For community housing, data for the proportion of Aboriginal and Torres Strait Islander households living in overcrowded conditions are volatile and should be interpreted with caution.</t>
  </si>
  <si>
    <r>
      <t xml:space="preserve">AIHW (unpublished) </t>
    </r>
    <r>
      <rPr>
        <i/>
        <sz val="10"/>
        <color rgb="FF000000"/>
        <rFont val="Arial"/>
        <family val="2"/>
      </rPr>
      <t>National Housing Assistance Data Repository.</t>
    </r>
    <r>
      <rPr>
        <sz val="10"/>
        <color rgb="FF000000"/>
        <rFont val="Arial"/>
        <family val="2"/>
      </rPr>
      <t/>
    </r>
  </si>
  <si>
    <t>Table 18A.30</t>
  </si>
  <si>
    <t>Proportion of Aboriginal and Torres Strait Islander households in public housing living in overcrowded conditions, by remoteness (a), (b), (c), (d)</t>
  </si>
  <si>
    <t>.. Not applicable. – Nil or rounded to zero.</t>
  </si>
  <si>
    <t>Data are not comparable across jurisdictions or within some jurisdictions over time (see footnotes for specific jurisdictions).</t>
  </si>
  <si>
    <t>Data by remoteness are based on the Australian Statistical Geography Standard (ASGS) remoteness area structure (RA). Not all remoteness areas are represented in each State or Territory. From 2017-18, the ABS 2016 RA is used. For previous years, the ABS 2011 RA is used. Care is required when comparing remoteness data across time.</t>
  </si>
  <si>
    <t>Calculated as the number of Aboriginal and Torres Strait Islander households in public rental housing living in overcrowded conditions as a proportion of all Aboriginal and Torres Strait Islander households in public rental housing. Data reflect only those households for which details were known.</t>
  </si>
  <si>
    <r>
      <t xml:space="preserve">AIHW (unpublished) </t>
    </r>
    <r>
      <rPr>
        <i/>
        <sz val="10"/>
        <color rgb="FF000000"/>
        <rFont val="Arial"/>
        <family val="2"/>
      </rPr>
      <t>National Housing Assistance Data Repository.</t>
    </r>
    <r>
      <rPr>
        <sz val="10"/>
        <color rgb="FF000000"/>
        <rFont val="Arial"/>
        <family val="2"/>
      </rPr>
      <t/>
    </r>
  </si>
  <si>
    <t>Table 18A.31</t>
  </si>
  <si>
    <t>Proportion of Aboriginal and Torres Strait Islander households in SOMIH living in overcrowded conditions, by remoteness (a), (b), (c)</t>
  </si>
  <si>
    <r>
      <rPr>
        <b/>
        <sz val="10"/>
        <color rgb="FF000000"/>
        <rFont val="Arial"/>
        <family val="2"/>
      </rPr>
      <t>na</t>
    </r>
    <r>
      <rPr>
        <sz val="10"/>
        <color rgb="FF000000"/>
        <rFont val="Arial"/>
        <family val="2"/>
      </rPr>
      <t xml:space="preserve"> Not available. .. Not applicable. – Nil or rounded to zero.</t>
    </r>
  </si>
  <si>
    <t>Calculated as the number of Aboriginal and Torres Strait Islander households in SOMIH living in overcrowded conditions as a proportion of all Aboriginal and Torres Strait Islander households in SOMIH. Data reflect only those households for which details were known.</t>
  </si>
  <si>
    <r>
      <t xml:space="preserve">AIHW (unpublished) </t>
    </r>
    <r>
      <rPr>
        <i/>
        <sz val="10"/>
        <color rgb="FF000000"/>
        <rFont val="Arial"/>
        <family val="2"/>
      </rPr>
      <t>National Housing Assistance Data Repository.</t>
    </r>
    <r>
      <rPr>
        <sz val="10"/>
        <color rgb="FF000000"/>
        <rFont val="Arial"/>
        <family val="2"/>
      </rPr>
      <t/>
    </r>
  </si>
  <si>
    <t>Table 18A.32</t>
  </si>
  <si>
    <t>Proportion of households with underutilisation in social housing at 30 June (a), (b), (c), (d), (e)</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</si>
  <si>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</si>
  <si>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(f)</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</si>
  <si>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</si>
  <si>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</si>
  <si>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</si>
  <si>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xml:space="preserve"> (g)</t>
    </r>
  </si>
  <si>
    <r>
      <rPr>
        <i/>
        <sz val="10"/>
        <color rgb="FF000000"/>
        <rFont val="Arial"/>
        <family val="2"/>
      </rPr>
      <t>ACT</t>
    </r>
    <r>
      <rPr>
        <sz val="10"/>
        <color rgb="FF000000"/>
        <rFont val="Arial"/>
        <family val="2"/>
      </rPr>
      <t xml:space="preserve"> (g)</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</si>
  <si>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</si>
  <si>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</si>
  <si>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r>
      <rPr>
        <b/>
        <sz val="10"/>
        <color rgb="FF000000"/>
        <rFont val="Arial"/>
        <family val="2"/>
      </rPr>
      <t>na</t>
    </r>
    <r>
      <rPr>
        <sz val="10"/>
        <color rgb="FF000000"/>
        <rFont val="Arial"/>
        <family val="2"/>
      </rPr>
      <t xml:space="preserve"> Not available. </t>
    </r>
    <r>
      <rPr>
        <b/>
        <sz val="10"/>
        <color rgb="FF000000"/>
        <rFont val="Arial"/>
        <family val="2"/>
      </rPr>
      <t>np</t>
    </r>
    <r>
      <rPr>
        <sz val="10"/>
        <color rgb="FF000000"/>
        <rFont val="Arial"/>
        <family val="2"/>
      </rPr>
      <t xml:space="preserve"> Not published. .. Not applicable.</t>
    </r>
  </si>
  <si>
    <t>Data are based on the Canadian National Occupancy Standard for underutilisation (where the number of bedrooms exceeds the number that the household needs by two or more).</t>
  </si>
  <si>
    <t>The match of dwelling size to registered tenant numbers at a point in time is affected by a range of factors including changes in family structure over time, the match of housing portfolio to demand, and tenant support needs. Housing authority allocation policies do not align with the CNOS, and may provide for additional bedrooms including under circumstances such as shared parenting, carer requirements, or expectant mothers.</t>
  </si>
  <si>
    <t>Households for which household member details could not be determined are excluded. Where partial household information is known, some assumptions are made in order to include them in the data.</t>
  </si>
  <si>
    <t>For Victoria for 2019, community housing data is inflated due to a reporting error by one community housing organisation.</t>
  </si>
  <si>
    <r>
      <t xml:space="preserve">AIHW (unpublished) </t>
    </r>
    <r>
      <rPr>
        <i/>
        <sz val="10"/>
        <color rgb="FF000000"/>
        <rFont val="Arial"/>
        <family val="2"/>
      </rPr>
      <t>National Housing Assistance Data Repository.</t>
    </r>
    <r>
      <rPr>
        <sz val="10"/>
        <color rgb="FF000000"/>
        <rFont val="Arial"/>
        <family val="2"/>
      </rPr>
      <t/>
    </r>
  </si>
  <si>
    <t>Table 18A.33</t>
  </si>
  <si>
    <t>Proportion of public housing tenants rating amenity and location aspects as important and meeting their needs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</si>
  <si>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</si>
  <si>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</si>
  <si>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</si>
  <si>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</si>
  <si>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</si>
  <si>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</si>
  <si>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</si>
  <si>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</si>
  <si>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</si>
  <si>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Households with a member with disability (c)</t>
  </si>
  <si>
    <t>Average across amenity aspects</t>
  </si>
  <si>
    <t>2018 (d)</t>
  </si>
  <si>
    <t>All households</t>
  </si>
  <si>
    <t>Amenity aspects</t>
  </si>
  <si>
    <t>Size of dwelling</t>
  </si>
  <si>
    <t>RSE</t>
  </si>
  <si>
    <t>Number of bedrooms</t>
  </si>
  <si>
    <t>Modifications for special needs</t>
  </si>
  <si>
    <t>Ease of access and entry</t>
  </si>
  <si>
    <t>Car parking</t>
  </si>
  <si>
    <t>Yard space and fencing</t>
  </si>
  <si>
    <t>Privacy of home</t>
  </si>
  <si>
    <t>Safety/security of home</t>
  </si>
  <si>
    <t>Safety/security of neighbourhood</t>
  </si>
  <si>
    <t>Energy efficiency</t>
  </si>
  <si>
    <t>Water efficiency</t>
  </si>
  <si>
    <t>Thermal comfort</t>
  </si>
  <si>
    <t>Average across location aspects</t>
  </si>
  <si>
    <t>2018 (e)</t>
  </si>
  <si>
    <t>Location aspects</t>
  </si>
  <si>
    <t>Shops and banking</t>
  </si>
  <si>
    <t>Public transport</t>
  </si>
  <si>
    <t>Parks and recreational facilities</t>
  </si>
  <si>
    <t>Emergency services, medical services, hospitals</t>
  </si>
  <si>
    <t>Child care facilities</t>
  </si>
  <si>
    <t>Education/training facilities</t>
  </si>
  <si>
    <t>Employment/place of work</t>
  </si>
  <si>
    <t>Community and support services</t>
  </si>
  <si>
    <t>Family and friends</t>
  </si>
  <si>
    <t>RSE = Relative Standard Error.</t>
  </si>
  <si>
    <t>Data are comparable (subject to caveats) across jurisdictions and over time.</t>
  </si>
  <si>
    <t>Further information on data quality for the National Social Housing Survey can be found on the AIHW website at the following link: https://meteor.aihw.gov.au/content/index.phtml/itemId/705807.</t>
  </si>
  <si>
    <t>The relative standard error (RSE) and 95 per cent confidence interval (a reliability estimate) associated with each estimate are reported (for example, 80.0 per cent ± 2.7 percentage points). Refer to the Statistical context (section 2) for more information on confidence intervals, relative standard errors and on the interpretation of these results.</t>
  </si>
  <si>
    <t>Households with a member with disability are defined as households in which at least one member always or sometimes needs assistance with self-care activities, body movement activities or communication, and the reason for needing assistance is either 'long-term health condition lasting six months or more' or 'disability'.</t>
  </si>
  <si>
    <t>These figures are an average of the underlying estimates for each individual amenity aspect. The following list provides information about the reliability of the underlying estimates in the format: state/territory (minimum relative standard error (RSE), median RSE, maximum RSE). NSW (4.0, 5.3, 9.5), Vic (2.7, 4.0, 3.8), QLD (1.9,2.6, 5.3), WA (2.9,4.4, 6.4), SA (3.4, 4.9, 9.6), Tas (2.9, 3.9 5.9), ACT (4.0, 5.1, 9.8), NT (3.4, 4.9, 7.6), Aust (1.7, 2.0, 3.6).</t>
  </si>
  <si>
    <t>These figures are an average of the underlying estimates for each individual location aspect. The following list provides information about the reliability of the underlying estimates in the format: state/territory (minimum relative standard error (RSE), median RSE, maximum RSE). NSW (3.4, 4.3, 10.9), Vic (2.6, 3.2, 5.0), Qld (1.5, 2.5, 4.0), WA (1.1, 4.1, 7.0), SA (2.9, 3.7, 9.7), Tas (1.8, 3.6, 10.3), ACT (1.3, 4.0, 7.4), NT (3.2, 4.0, 7.4), Aust (1.3, 1.7, 3.1).</t>
  </si>
  <si>
    <r>
      <t xml:space="preserve">AIHW (unpublished) </t>
    </r>
    <r>
      <rPr>
        <i/>
        <sz val="10"/>
        <color rgb="FF000000"/>
        <rFont val="Arial"/>
        <family val="2"/>
      </rPr>
      <t>National Social Housing Survey, 2018</t>
    </r>
    <r>
      <rPr>
        <sz val="10"/>
        <color rgb="FF000000"/>
        <rFont val="Arial"/>
        <family val="2"/>
      </rPr>
      <t xml:space="preserve"> and </t>
    </r>
    <r>
      <rPr>
        <i/>
        <sz val="10"/>
        <color rgb="FF000000"/>
        <rFont val="Arial"/>
        <family val="2"/>
      </rPr>
      <t>2016.</t>
    </r>
    <r>
      <rPr>
        <sz val="10"/>
        <color rgb="FF000000"/>
        <rFont val="Arial"/>
        <family val="2"/>
      </rPr>
      <t/>
    </r>
  </si>
  <si>
    <t>Table 18A.34</t>
  </si>
  <si>
    <t>Proportion of SOMIH tenants rating amenity and location aspects as important and meeting their needs (a), (b), (c)</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</si>
  <si>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</si>
  <si>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</si>
  <si>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</si>
  <si>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</si>
  <si>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</si>
  <si>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</si>
  <si>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</si>
  <si>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</si>
  <si>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</si>
  <si>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Households with a member with disability</t>
  </si>
  <si>
    <t>Size of dwelling (e)</t>
  </si>
  <si>
    <t>Number of bedrooms (e)</t>
  </si>
  <si>
    <t>Modifications for special needs (e)</t>
  </si>
  <si>
    <t>Ease of access and entry (e)</t>
  </si>
  <si>
    <t>Car parking (e)</t>
  </si>
  <si>
    <t>Yard space and fencing (e)</t>
  </si>
  <si>
    <t>Privacy of home (e)</t>
  </si>
  <si>
    <t>Safety/security of home (e)</t>
  </si>
  <si>
    <t>Safety/security of neighbourhood (e)</t>
  </si>
  <si>
    <t>Energy efficiency (e)</t>
  </si>
  <si>
    <t>Water efficiency (e)</t>
  </si>
  <si>
    <t>Thermal comfort (e)</t>
  </si>
  <si>
    <t>2018 (f)</t>
  </si>
  <si>
    <t>Shops and banking (e)</t>
  </si>
  <si>
    <t>Public transport (e)</t>
  </si>
  <si>
    <t>Parks and recreational facilities (e)</t>
  </si>
  <si>
    <t>Emergency services, medical services, hospitals (e)</t>
  </si>
  <si>
    <t>Child care facilities (e)</t>
  </si>
  <si>
    <t>Education/training facilities (e)</t>
  </si>
  <si>
    <t>Employment/place of work (e)</t>
  </si>
  <si>
    <t>Community and support services (e)</t>
  </si>
  <si>
    <t>Family and friends (e)</t>
  </si>
  <si>
    <r>
      <t xml:space="preserve">RSE = Relative Standard Error. </t>
    </r>
    <r>
      <rPr>
        <b/>
        <sz val="10"/>
        <color rgb="FF000000"/>
        <rFont val="Arial"/>
        <family val="2"/>
      </rPr>
      <t>na</t>
    </r>
    <r>
      <rPr>
        <sz val="10"/>
        <color rgb="FF000000"/>
        <rFont val="Arial"/>
        <family val="2"/>
      </rPr>
      <t xml:space="preserve"> Not available. .. Not applicable.</t>
    </r>
  </si>
  <si>
    <t>Caution should be used in comparing data across jurisdictions as the method of survey completion can affect survey responses. Surveys were completed via a combined mail-out/online methodology for SA and Tasmania, and by face-to-face interview for NSW and Queensland.</t>
  </si>
  <si>
    <t>These figures are an average of the underlying estimates for each individual amenity aspect. The following list provides information about the reliability of the underlying estimates in the format: state/territory (minimum relative standard error (RSE), median RSE, maximum RSE). NSW (5.3, 6.5, 14.7), Qld (3.0, 5.4, 8.0), SA (3.1, 9.4, 13.5), Tas (14.9, 18.3, 34.4), Aust (3.0, 3.6, 6.7).</t>
  </si>
  <si>
    <t>These figures are an average of the underlying estimates for each individual location aspect. The following list provides information about the reliability of the underlying estimates in the format: state/territory (minimum relative standard error (RSE), median RSE, maximum RSE). NSW (2.3, 5.1, 8.6), Qld (2.6, 3.9, 7.5), SA (4.1, 5.3, 7.3), Aust (1.8, 2.9, 4.7). Disability estimates for Tasmania for aspects of location are based on small sample sizes and should be interpreted with caution.</t>
  </si>
  <si>
    <r>
      <t xml:space="preserve">AIHW (unpublished) </t>
    </r>
    <r>
      <rPr>
        <i/>
        <sz val="10"/>
        <color rgb="FF000000"/>
        <rFont val="Arial"/>
        <family val="2"/>
      </rPr>
      <t>National Social Housing Survey, 2018</t>
    </r>
    <r>
      <rPr>
        <sz val="10"/>
        <color rgb="FF000000"/>
        <rFont val="Arial"/>
        <family val="2"/>
      </rPr>
      <t xml:space="preserve"> and </t>
    </r>
    <r>
      <rPr>
        <i/>
        <sz val="10"/>
        <color rgb="FF000000"/>
        <rFont val="Arial"/>
        <family val="2"/>
      </rPr>
      <t>2016.</t>
    </r>
    <r>
      <rPr>
        <sz val="10"/>
        <color rgb="FF000000"/>
        <rFont val="Arial"/>
        <family val="2"/>
      </rPr>
      <t/>
    </r>
  </si>
  <si>
    <t>Table 18A.35</t>
  </si>
  <si>
    <t>Proportion of community housing tenants rating amenity and location aspects as important and meeting their needs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</si>
  <si>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</si>
  <si>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</si>
  <si>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</si>
  <si>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</si>
  <si>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</si>
  <si>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</si>
  <si>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</si>
  <si>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</si>
  <si>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</si>
  <si>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r>
      <t xml:space="preserve">RSE = Relative Standard Error. </t>
    </r>
    <r>
      <rPr>
        <b/>
        <sz val="10"/>
        <color rgb="FF000000"/>
        <rFont val="Arial"/>
        <family val="2"/>
      </rPr>
      <t>na</t>
    </r>
    <r>
      <rPr>
        <sz val="10"/>
        <color rgb="FF000000"/>
        <rFont val="Arial"/>
        <family val="2"/>
      </rPr>
      <t xml:space="preserve"> Not available.</t>
    </r>
  </si>
  <si>
    <t>These figures are an average of the underlying estimates for each individual amenity aspect. The following list provides information about the reliability of the underlying estimates in the format: state/territory (minimum relative standard error (RSE), median RSE, maximum RSE). NSW (4.6, 6.3, 11.0), Vic (4.1, 5.8, 9.1), Qld (2.8, 4.1, 5.6), WA (2.0, 4.3, 6.5), SA (2.7, 3.4, 6.3), Tas (4.5, 5.6, 10.0), ACT (3.7, 6.4, 9.7), Aust (2.0, 2.6, 4.2).</t>
  </si>
  <si>
    <t>These figures are an average of the underlying estimates for each individual location aspect. The following list provides information about the reliability of the underlying estimates in the format: state/territory (minimum relative standard error (RSE), median RSE, maximum RSE). NSW (4.8, 6.5, 14.3), Vic (3.0, 4.8, 10.0), Qld (2.9, 4.1, 10.6), WA (3.0, 4.2, 10.4), SA (1.9, 3.3, 6.5), Tas (3.7, 5.5, 11.7), ACT (3.7, 4.8, 10.6), Aust (1.8, 2.5, 6.8).</t>
  </si>
  <si>
    <r>
      <t xml:space="preserve">AIHW (unpublished) </t>
    </r>
    <r>
      <rPr>
        <i/>
        <sz val="10"/>
        <color rgb="FF000000"/>
        <rFont val="Arial"/>
        <family val="2"/>
      </rPr>
      <t>National Social Housing Survey, 2018</t>
    </r>
    <r>
      <rPr>
        <sz val="10"/>
        <color rgb="FF000000"/>
        <rFont val="Arial"/>
        <family val="2"/>
      </rPr>
      <t xml:space="preserve"> and </t>
    </r>
    <r>
      <rPr>
        <i/>
        <sz val="10"/>
        <color rgb="FF000000"/>
        <rFont val="Arial"/>
        <family val="2"/>
      </rPr>
      <t>2016.</t>
    </r>
    <r>
      <rPr>
        <sz val="10"/>
        <color rgb="FF000000"/>
        <rFont val="Arial"/>
        <family val="2"/>
      </rPr>
      <t/>
    </r>
  </si>
  <si>
    <t>Table 18A.36</t>
  </si>
  <si>
    <t>Dwelling condition, public housing (a), (b), (c)</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</si>
  <si>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</si>
  <si>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</si>
  <si>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</si>
  <si>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</si>
  <si>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</si>
  <si>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</si>
  <si>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</si>
  <si>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</si>
  <si>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</si>
  <si>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Households with at least four working facilities and not more than two major structural problems</t>
  </si>
  <si>
    <t>Households with a member with disability (d)</t>
  </si>
  <si>
    <t>RSE = Relative Standard Error.</t>
  </si>
  <si>
    <t>'Dwelling condition' is defined as the proportion of households living in houses of an acceptable standard. A house is assessed as being of an acceptable standard if it has at least four working facilities (for washing people, for washing clothes/bedding, for storing/preparing food, and sewerage) and not more than two major structural problems. Responsibility for washing machines and fridges lies with tenants (not service providers). Dwelling condition is as at the time of survey completion. Whether the issue has been reported to the property manager and if so, when, is unknown.</t>
  </si>
  <si>
    <r>
      <t xml:space="preserve">AIHW (unpublished) </t>
    </r>
    <r>
      <rPr>
        <i/>
        <sz val="10"/>
        <color rgb="FF000000"/>
        <rFont val="Arial"/>
        <family val="2"/>
      </rPr>
      <t>National Social Housing Survey, 2018</t>
    </r>
    <r>
      <rPr>
        <sz val="10"/>
        <color rgb="FF000000"/>
        <rFont val="Arial"/>
        <family val="2"/>
      </rPr>
      <t xml:space="preserve"> (and previous years).</t>
    </r>
  </si>
  <si>
    <t>Table 18A.37</t>
  </si>
  <si>
    <t>Dwelling condition, SOMIH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</si>
  <si>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</si>
  <si>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</si>
  <si>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</si>
  <si>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</si>
  <si>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</si>
  <si>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</si>
  <si>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</si>
  <si>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</si>
  <si>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</si>
  <si>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Households with a member with disability (e), (f)</t>
  </si>
  <si>
    <t>*</t>
  </si>
  <si>
    <r>
      <t xml:space="preserve">RSE = Relative Standard Error. </t>
    </r>
    <r>
      <rPr>
        <b/>
        <sz val="10"/>
        <color rgb="FF000000"/>
        <rFont val="Arial"/>
        <family val="2"/>
      </rPr>
      <t>na</t>
    </r>
    <r>
      <rPr>
        <sz val="10"/>
        <color rgb="FF000000"/>
        <rFont val="Arial"/>
        <family val="2"/>
      </rPr>
      <t xml:space="preserve"> Not available. .. Not applicable.</t>
    </r>
  </si>
  <si>
    <t>SOMIH Households with a member with disability data are restricted to Aboriginal and Torres Strait Islander households for 2014 data. This is not the case for 2016 and 2018 data. Therefore, caution should be used in comparing data for 2014 with data for 2016 and 2018, as a small proportion of SOMIH households may be non-Indigenous households.</t>
  </si>
  <si>
    <t>Estimate has a relative standard error (RSE) between 25 per cent and 50 per cent and should be used with caution.</t>
  </si>
  <si>
    <r>
      <t xml:space="preserve">AIHW (unpublished) </t>
    </r>
    <r>
      <rPr>
        <i/>
        <sz val="10"/>
        <color rgb="FF000000"/>
        <rFont val="Arial"/>
        <family val="2"/>
      </rPr>
      <t>National Social Housing Survey, 2018</t>
    </r>
    <r>
      <rPr>
        <sz val="10"/>
        <color rgb="FF000000"/>
        <rFont val="Arial"/>
        <family val="2"/>
      </rPr>
      <t xml:space="preserve"> (and previous years).</t>
    </r>
  </si>
  <si>
    <t>Table 18A.38</t>
  </si>
  <si>
    <t>Dwelling condition, community housing (a), (b), (c)</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</si>
  <si>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</si>
  <si>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</si>
  <si>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</si>
  <si>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</si>
  <si>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</si>
  <si>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</si>
  <si>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</si>
  <si>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</si>
  <si>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</si>
  <si>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r>
      <t xml:space="preserve">RSE = Relative Standard Error. </t>
    </r>
    <r>
      <rPr>
        <b/>
        <sz val="10"/>
        <color rgb="FF000000"/>
        <rFont val="Arial"/>
        <family val="2"/>
      </rPr>
      <t>na</t>
    </r>
    <r>
      <rPr>
        <sz val="10"/>
        <color rgb="FF000000"/>
        <rFont val="Arial"/>
        <family val="2"/>
      </rPr>
      <t xml:space="preserve"> Not available. .. Not applicable.</t>
    </r>
  </si>
  <si>
    <r>
      <t xml:space="preserve">AIHW (unpublished) </t>
    </r>
    <r>
      <rPr>
        <i/>
        <sz val="10"/>
        <color rgb="FF000000"/>
        <rFont val="Arial"/>
        <family val="2"/>
      </rPr>
      <t>National Social Housing Survey, 2018</t>
    </r>
    <r>
      <rPr>
        <sz val="10"/>
        <color rgb="FF000000"/>
        <rFont val="Arial"/>
        <family val="2"/>
      </rPr>
      <t xml:space="preserve"> (and previous years).</t>
    </r>
  </si>
  <si>
    <t>Table 18A.39</t>
  </si>
  <si>
    <t>Dwelling condition, Indigenous community housing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</si>
  <si>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</si>
  <si>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</si>
  <si>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</si>
  <si>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</si>
  <si>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</si>
  <si>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</si>
  <si>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xml:space="preserve"> (e)</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</si>
  <si>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</si>
  <si>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</si>
  <si>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2014-15</t>
  </si>
  <si>
    <t>2012-13</t>
  </si>
  <si>
    <r>
      <t xml:space="preserve">RSE = Relative Standard Error. </t>
    </r>
    <r>
      <rPr>
        <b/>
        <sz val="10"/>
        <color rgb="FF000000"/>
        <rFont val="Arial"/>
        <family val="2"/>
      </rPr>
      <t>np</t>
    </r>
    <r>
      <rPr>
        <sz val="10"/>
        <color rgb="FF000000"/>
        <rFont val="Arial"/>
        <family val="2"/>
      </rPr>
      <t xml:space="preserve"> Not published. .. Not applicable.</t>
    </r>
  </si>
  <si>
    <t>Information on data quality, including collection methodologies and data limitations, can be found on the ABS website at the following link: https://www.abs.gov.au/methodologies/national-aboriginal-and-torres-strait-islander-health-survey-methodology/2018-19#quality-declaration-summary.</t>
  </si>
  <si>
    <t>Comprises renting households with a Landlord type of Indigenous Housing Organisation or Community Housing.</t>
  </si>
  <si>
    <t>No households in the ACT survey sample had a Landlord type of Indigenous Housing Organisation or Community Housing.</t>
  </si>
  <si>
    <r>
      <t xml:space="preserve">ABS (unpublished) </t>
    </r>
    <r>
      <rPr>
        <i/>
        <sz val="10"/>
        <color rgb="FF000000"/>
        <rFont val="Arial"/>
        <family val="2"/>
      </rPr>
      <t>Australian Aboriginal and Torres Strait Islander Health Survey, 2018-19</t>
    </r>
    <r>
      <rPr>
        <sz val="10"/>
        <color rgb="FF000000"/>
        <rFont val="Arial"/>
        <family val="2"/>
      </rPr>
      <t xml:space="preserve"> and </t>
    </r>
    <r>
      <rPr>
        <i/>
        <sz val="10"/>
        <color rgb="FF000000"/>
        <rFont val="Arial"/>
        <family val="2"/>
      </rPr>
      <t>2012-13</t>
    </r>
    <r>
      <rPr>
        <sz val="10"/>
        <color rgb="FF000000"/>
        <rFont val="Arial"/>
        <family val="2"/>
      </rPr>
      <t xml:space="preserve"> (National Aboriginal and Torres Strait Islander Health Survey (NATSIHS) component), TableBuilder; ABS (unpublished) </t>
    </r>
    <r>
      <rPr>
        <i/>
        <sz val="10"/>
        <color rgb="FF000000"/>
        <rFont val="Arial"/>
        <family val="2"/>
      </rPr>
      <t>National Aboriginal and Torres Strait Islander Social Survey, Australia, 2014-15,</t>
    </r>
    <r>
      <rPr>
        <sz val="10"/>
        <color rgb="FF000000"/>
        <rFont val="Arial"/>
        <family val="2"/>
      </rPr>
      <t xml:space="preserve"> Cat. no. 4714.0.</t>
    </r>
  </si>
  <si>
    <t>Table 18A.40</t>
  </si>
  <si>
    <t>Customer satisfaction - public housing (a), (b), (c)</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</si>
  <si>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</si>
  <si>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</si>
  <si>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</si>
  <si>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</si>
  <si>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</si>
  <si>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</si>
  <si>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</si>
  <si>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</si>
  <si>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</si>
  <si>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Sample size (d)</t>
  </si>
  <si>
    <t>Very satisfied</t>
  </si>
  <si>
    <t>Satisfied</t>
  </si>
  <si>
    <t>Satisfied or very satisfied</t>
  </si>
  <si>
    <t>Households with a member with disability (e)</t>
  </si>
  <si>
    <t>RSE = Relative Standard Error.</t>
  </si>
  <si>
    <t>Care should be taken in interpreting small differences in survey results as the data are subject to sampling error. Refer to the Statistical context (section 2) for information to assist in the interpretation of these results.</t>
  </si>
  <si>
    <t>Sample sizes reflect the number of unweighted valid responses and therefore differ from sample sizes reported for the amenity/location indicator.</t>
  </si>
  <si>
    <r>
      <t xml:space="preserve">AIHW (unpublished) </t>
    </r>
    <r>
      <rPr>
        <i/>
        <sz val="10"/>
        <color rgb="FF000000"/>
        <rFont val="Arial"/>
        <family val="2"/>
      </rPr>
      <t>National Social Housing Survey, 2018</t>
    </r>
    <r>
      <rPr>
        <sz val="10"/>
        <color rgb="FF000000"/>
        <rFont val="Arial"/>
        <family val="2"/>
      </rPr>
      <t xml:space="preserve"> (and previous years).</t>
    </r>
  </si>
  <si>
    <t>Table 18A.41</t>
  </si>
  <si>
    <t>Customer satisfaction - SOMIH (a), (b), (c), (d), (e)</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</si>
  <si>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</si>
  <si>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</si>
  <si>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</si>
  <si>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</si>
  <si>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</si>
  <si>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</si>
  <si>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</si>
  <si>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</si>
  <si>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Total</t>
    </r>
    <r>
      <rPr>
        <sz val="10"/>
        <color rgb="FF000000"/>
        <rFont val="Arial"/>
        <family val="2"/>
      </rPr>
      <t/>
    </r>
  </si>
  <si>
    <t>Sample size (f)</t>
  </si>
  <si>
    <t>Dissatisfied</t>
  </si>
  <si>
    <t>Households with a member with disability (g)</t>
  </si>
  <si>
    <r>
      <t xml:space="preserve">RSE = Relative Standard Error. </t>
    </r>
    <r>
      <rPr>
        <b/>
        <sz val="10"/>
        <color rgb="FF000000"/>
        <rFont val="Arial"/>
        <family val="2"/>
      </rPr>
      <t>na</t>
    </r>
    <r>
      <rPr>
        <sz val="10"/>
        <color rgb="FF000000"/>
        <rFont val="Arial"/>
        <family val="2"/>
      </rPr>
      <t xml:space="preserve"> Not available. .. Not applicable.</t>
    </r>
  </si>
  <si>
    <t>Data include a small proportion of non-Indigenous households.</t>
  </si>
  <si>
    <r>
      <t xml:space="preserve">AIHW (unpublished) </t>
    </r>
    <r>
      <rPr>
        <i/>
        <sz val="10"/>
        <color rgb="FF000000"/>
        <rFont val="Arial"/>
        <family val="2"/>
      </rPr>
      <t>National Social Housing Survey, 2018</t>
    </r>
    <r>
      <rPr>
        <sz val="10"/>
        <color rgb="FF000000"/>
        <rFont val="Arial"/>
        <family val="2"/>
      </rPr>
      <t xml:space="preserve"> and </t>
    </r>
    <r>
      <rPr>
        <i/>
        <sz val="10"/>
        <color rgb="FF000000"/>
        <rFont val="Arial"/>
        <family val="2"/>
      </rPr>
      <t>2016.</t>
    </r>
    <r>
      <rPr>
        <sz val="10"/>
        <color rgb="FF000000"/>
        <rFont val="Arial"/>
        <family val="2"/>
      </rPr>
      <t/>
    </r>
  </si>
  <si>
    <t>Table 18A.42</t>
  </si>
  <si>
    <t>Customer satisfaction - community housing (a), (b), (c)</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</si>
  <si>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</si>
  <si>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</si>
  <si>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</si>
  <si>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</si>
  <si>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</si>
  <si>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</si>
  <si>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</si>
  <si>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</si>
  <si>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</si>
  <si>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r>
      <t xml:space="preserve">RSE = Relative Standard Error. </t>
    </r>
    <r>
      <rPr>
        <b/>
        <sz val="10"/>
        <color rgb="FF000000"/>
        <rFont val="Arial"/>
        <family val="2"/>
      </rPr>
      <t>na</t>
    </r>
    <r>
      <rPr>
        <sz val="10"/>
        <color rgb="FF000000"/>
        <rFont val="Arial"/>
        <family val="2"/>
      </rPr>
      <t xml:space="preserve"> Not available.</t>
    </r>
  </si>
  <si>
    <r>
      <t xml:space="preserve">AIHW (unpublished) </t>
    </r>
    <r>
      <rPr>
        <i/>
        <sz val="10"/>
        <color rgb="FF000000"/>
        <rFont val="Arial"/>
        <family val="2"/>
      </rPr>
      <t>National Social Housing Survey, 2018</t>
    </r>
    <r>
      <rPr>
        <sz val="10"/>
        <color rgb="FF000000"/>
        <rFont val="Arial"/>
        <family val="2"/>
      </rPr>
      <t xml:space="preserve"> (and previous years).</t>
    </r>
  </si>
  <si>
    <t>Table 18A.43</t>
  </si>
  <si>
    <t>Government recurrent expenditure per dwelling, public housing, 2019-20 dollars (a), (b)</t>
  </si>
  <si>
    <r>
      <rPr>
        <i/>
        <sz val="10"/>
        <color rgb="FF000000"/>
        <rFont val="Arial"/>
        <family val="2"/>
      </rPr>
      <t>NSW</t>
    </r>
    <r>
      <rPr>
        <sz val="10"/>
        <color rgb="FF000000"/>
        <rFont val="Arial"/>
        <family val="2"/>
      </rPr>
      <t xml:space="preserve"> (c)</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</si>
  <si>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</si>
  <si>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</si>
  <si>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</si>
  <si>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xml:space="preserve"> (d)</t>
    </r>
  </si>
  <si>
    <r>
      <rPr>
        <i/>
        <sz val="10"/>
        <color rgb="FF000000"/>
        <rFont val="Arial"/>
        <family val="2"/>
      </rPr>
      <t>Tas</t>
    </r>
    <r>
      <rPr>
        <sz val="10"/>
        <color rgb="FF000000"/>
        <rFont val="Arial"/>
        <family val="2"/>
      </rPr>
      <t xml:space="preserve"> (e)</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</si>
  <si>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</si>
  <si>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(f)</t>
    </r>
  </si>
  <si>
    <r>
      <rPr>
        <i/>
        <sz val="10"/>
        <color rgb="FF000000"/>
        <rFont val="Arial"/>
        <family val="2"/>
      </rPr>
      <t>Aust</t>
    </r>
    <r>
      <rPr>
        <sz val="10"/>
        <color rgb="FF000000"/>
        <rFont val="Arial"/>
        <family val="2"/>
      </rPr>
      <t/>
    </r>
  </si>
  <si>
    <t>Dwellings (g)</t>
  </si>
  <si>
    <t>Real expenditure</t>
  </si>
  <si>
    <t>per dwelling</t>
  </si>
  <si>
    <t>excluding the cost of capital</t>
  </si>
  <si>
    <t>Capital costs</t>
  </si>
  <si>
    <t>Annual depreciation</t>
  </si>
  <si>
    <t>Indicative user cost of capital</t>
  </si>
  <si>
    <t>Land</t>
  </si>
  <si>
    <t>Other assets</t>
  </si>
  <si>
    <t>Interest payments</t>
  </si>
  <si>
    <t>Payroll tax</t>
  </si>
  <si>
    <t>including the cost of capital</t>
  </si>
  <si>
    <t>2013-14</t>
  </si>
  <si>
    <t>2011-12</t>
  </si>
  <si>
    <t>2010-11</t>
  </si>
  <si>
    <r>
      <rPr>
        <b/>
        <sz val="10"/>
        <color rgb="FF000000"/>
        <rFont val="Arial"/>
        <family val="2"/>
      </rPr>
      <t>na</t>
    </r>
    <r>
      <rPr>
        <sz val="10"/>
        <color rgb="FF000000"/>
        <rFont val="Arial"/>
        <family val="2"/>
      </rPr>
      <t xml:space="preserve"> Not available. .. Not applicable. – Nil or rounded to zero.</t>
    </r>
  </si>
  <si>
    <t>Number of dwellings averaged over the year from 2015-16 except for Victoria and the NT (for which number of dwellings is as at 30 June). For previous years, number of dwellings is as at 30 June except for Tasmania and the ACT (for which number of dwellings is averaged over the year from 2013-14). Averaging the number of dwellings over the year accounts for the effect on public housing expenditure of dwellings transferred from public housing to the community sector. Data may differ from data in table 18A.3 where number of dwellings are as at 30 June for all years.</t>
  </si>
  <si>
    <t>For NSW, the decrease in net recurrent expenditure per dwelling (both with and without capital costs included) for 2018-19 is associated with completion of a major public housing repair and maintenance program undertaken in 2016-17 and 2017-18 and transfer of dwellings to the community housing sector. NSW Department of Family and Community Services has advised that the number of public housing dwellings reported by NSW for 30 June 2011 (111 547) is understated due to issues with the administrative reporting system at the time, and that the correct number is 112 747. Cost per dwelling for NSW and Australia for 2010-11 should therefore be used with caution as data are likely to be inflated.</t>
  </si>
  <si>
    <t>For SA for 2017-18, the decrease in net recurrent expenditure per dwelling is mainly due to increased reimbursement of state land tax. The decrease in capital cost per dwelling is mainly due to transfer of properties to community housing providers.</t>
  </si>
  <si>
    <t>For Tasmania, net recurrent expenditure for 2015-16 to 2018-19 has been amended. Data had previously included funding for specialist homelessness services.</t>
  </si>
  <si>
    <t>For the NT, the decrease in net recurrent expenditure per dwelling between 2018-19 and 2019-20 is largely due to the Urban Public Housing Stimulus nearing completion. Net recurrent expenditure and payroll tax data have been revised for 2015-16 to 2018-19 to include administrative costs and overheads previously excluded. Annual depreciation data for 2015-16 to 2018-19 have also been revised. Data are not limited to public housing. 'Net recurrent expenditure on public housing' (the numerator) includes expenditure on dwellings related to other categories, such as industry housing. For 2016-17 and subsequent years, the denominator ('number of public housing dwellings') has the same scope (that is, also includes other dwellings in addition to public housing dwellings). For 2015-16 and previous years, the denominator includes public housing dwellings only. This constitutes a break in time series between 2015-16 and 2016-17. For 2017-18 and 2018-19, repairs and maintenance under the Urban Public Housing Stimulus are included.</t>
  </si>
  <si>
    <t>Historical data have been revised and may differ from previous reports.</t>
  </si>
  <si>
    <r>
      <t xml:space="preserve">State and Territory governments (unpublished); ABS 2020, </t>
    </r>
    <r>
      <rPr>
        <i/>
        <sz val="10"/>
        <color rgb="FF000000"/>
        <rFont val="Arial"/>
        <family val="2"/>
      </rPr>
      <t>Australian National Accounts: National Income, Expenditure and Product, June 2020,</t>
    </r>
    <r>
      <rPr>
        <sz val="10"/>
        <color rgb="FF000000"/>
        <rFont val="Arial"/>
        <family val="2"/>
      </rPr>
      <t xml:space="preserve"> Cat. no. 5206.0, Canberra.</t>
    </r>
  </si>
  <si>
    <t>Table 18A.44</t>
  </si>
  <si>
    <t>Government recurrent expenditure per dwelling, SOMIH, 2019-20 dollars (a), (b), (c), (d), (e)</t>
  </si>
  <si>
    <r>
      <rPr>
        <i/>
        <sz val="10"/>
        <color rgb="FF000000"/>
        <rFont val="Arial"/>
        <family val="2"/>
      </rPr>
      <t>NSW</t>
    </r>
    <r>
      <rPr>
        <sz val="10"/>
        <color rgb="FF000000"/>
        <rFont val="Arial"/>
        <family val="2"/>
      </rPr>
      <t xml:space="preserve"> (f)</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</si>
  <si>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</si>
  <si>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</si>
  <si>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</si>
  <si>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</si>
  <si>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</si>
  <si>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</si>
  <si>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(g)</t>
    </r>
  </si>
  <si>
    <r>
      <rPr>
        <i/>
        <sz val="10"/>
        <color rgb="FF000000"/>
        <rFont val="Arial"/>
        <family val="2"/>
      </rPr>
      <t>Total</t>
    </r>
    <r>
      <rPr>
        <sz val="10"/>
        <color rgb="FF000000"/>
        <rFont val="Arial"/>
        <family val="2"/>
      </rPr>
      <t xml:space="preserve"> (h)</t>
    </r>
  </si>
  <si>
    <t>Dwellings</t>
  </si>
  <si>
    <r>
      <rPr>
        <b/>
        <sz val="10"/>
        <color rgb="FF000000"/>
        <rFont val="Arial"/>
        <family val="2"/>
      </rPr>
      <t>na</t>
    </r>
    <r>
      <rPr>
        <sz val="10"/>
        <color rgb="FF000000"/>
        <rFont val="Arial"/>
        <family val="2"/>
      </rPr>
      <t xml:space="preserve"> Not available. .. Not applicable. – Nil or rounded to zero.</t>
    </r>
  </si>
  <si>
    <t>Data for the cost of capital are available for 2017-18 and subsequent years.</t>
  </si>
  <si>
    <t>From 2015-16, the denominator is the number of dwellings averaged over the year. For previous years, the denominator is the number of dwellings as at 30 June except for Tasmania (for Tasmania, number of dwellings is averaged over the years from 2013-14). Averaging the number of dwellings over the year was introduced for the 2017 Report to account for the effect on expenditure per dwelling of dwellings transferred from SOMIH to the community sector. Denominator data may differ from data in table 18A.3 where number of dwellings are as at 30 June for all years.</t>
  </si>
  <si>
    <t>Data exclude grants and subsidies for 2012-13 and subsequent years for all states except NSW (see NSW footnote below).</t>
  </si>
  <si>
    <t>NPARIH expenditure on SOMIH is included for NSW, Tasmania and the NT. NPARIH expenditure on SOMIH is excluded (where applicable) for Victoria, Queensland (from 2015-16), WA and SA. NPARIH does not apply in the ACT.</t>
  </si>
  <si>
    <t>For NSW, data for 2015-16 exclude grants and subsidies, while data for 2012-13 to 2014-15 include grants and subsidies. Total net recurrent costs for 2009-10 includes additional expenditure for repairs and maintenance as part of the Nation Building package and accelerated State funding.</t>
  </si>
  <si>
    <t>For the NT, the decrease in net recurrent expenditure per dwelling between 2018-19 and 2019-20 is largely due to a reduction in preventative repairs and maintenance due to fiscal constraints. Historical net recurrent expenditure and payroll tax data have been revised to include administrative costs and overheads previously excluded. Historical annual depreciation and interest rates data have also been revised. The increase in cost per dwelling between 2017-18 and 2018-19 is largely related to repairs and maintenance expenditure. Land for SOMIH dwellings is not owned by government but is under financial lease.</t>
  </si>
  <si>
    <t>National totals should be used with caution for 2016-17 and previous years as data are not available for the NT.</t>
  </si>
  <si>
    <r>
      <t xml:space="preserve">State and Territory governments (unpublished); ABS 2020, </t>
    </r>
    <r>
      <rPr>
        <i/>
        <sz val="10"/>
        <color rgb="FF000000"/>
        <rFont val="Arial"/>
        <family val="2"/>
      </rPr>
      <t>Australian National Accounts: National Income, Expenditure and Product, June 2020,</t>
    </r>
    <r>
      <rPr>
        <sz val="10"/>
        <color rgb="FF000000"/>
        <rFont val="Arial"/>
        <family val="2"/>
      </rPr>
      <t xml:space="preserve"> Cat. no. 5206.0, Canberra.</t>
    </r>
  </si>
  <si>
    <t>Table 18A.45</t>
  </si>
  <si>
    <t>Government recurrent expenditure per tenancy rental unit, community housing, 2019-20 dollars (a), (b), (c), (d), (e)</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</si>
  <si>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</si>
  <si>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(f), (g)</t>
    </r>
  </si>
  <si>
    <r>
      <rPr>
        <i/>
        <sz val="10"/>
        <color rgb="FF000000"/>
        <rFont val="Arial"/>
        <family val="2"/>
      </rPr>
      <t>Qld</t>
    </r>
    <r>
      <rPr>
        <sz val="10"/>
        <color rgb="FF000000"/>
        <rFont val="Arial"/>
        <family val="2"/>
      </rPr>
      <t xml:space="preserve"> (h)</t>
    </r>
  </si>
  <si>
    <r>
      <rPr>
        <i/>
        <sz val="10"/>
        <color rgb="FF000000"/>
        <rFont val="Arial"/>
        <family val="2"/>
      </rPr>
      <t>WA</t>
    </r>
    <r>
      <rPr>
        <sz val="10"/>
        <color rgb="FF000000"/>
        <rFont val="Arial"/>
        <family val="2"/>
      </rPr>
      <t xml:space="preserve"> (g)</t>
    </r>
  </si>
  <si>
    <r>
      <rPr>
        <i/>
        <sz val="10"/>
        <color rgb="FF000000"/>
        <rFont val="Arial"/>
        <family val="2"/>
      </rPr>
      <t>SA</t>
    </r>
    <r>
      <rPr>
        <sz val="10"/>
        <color rgb="FF000000"/>
        <rFont val="Arial"/>
        <family val="2"/>
      </rPr>
      <t xml:space="preserve"> (i)</t>
    </r>
  </si>
  <si>
    <r>
      <rPr>
        <i/>
        <sz val="10"/>
        <color rgb="FF000000"/>
        <rFont val="Arial"/>
        <family val="2"/>
      </rPr>
      <t>Tas</t>
    </r>
    <r>
      <rPr>
        <sz val="10"/>
        <color rgb="FF000000"/>
        <rFont val="Arial"/>
        <family val="2"/>
      </rPr>
      <t xml:space="preserve"> (g), (j)</t>
    </r>
  </si>
  <si>
    <r>
      <rPr>
        <i/>
        <sz val="10"/>
        <color rgb="FF000000"/>
        <rFont val="Arial"/>
        <family val="2"/>
      </rPr>
      <t>ACT</t>
    </r>
    <r>
      <rPr>
        <sz val="10"/>
        <color rgb="FF000000"/>
        <rFont val="Arial"/>
        <family val="2"/>
      </rPr>
      <t xml:space="preserve"> (k)</t>
    </r>
  </si>
  <si>
    <r>
      <rPr>
        <i/>
        <sz val="10"/>
        <color rgb="FF000000"/>
        <rFont val="Arial"/>
        <family val="2"/>
      </rPr>
      <t>NT</t>
    </r>
    <r>
      <rPr>
        <sz val="10"/>
        <color rgb="FF000000"/>
        <rFont val="Arial"/>
        <family val="2"/>
      </rPr>
      <t/>
    </r>
  </si>
  <si>
    <r>
      <rPr>
        <i/>
        <sz val="10"/>
        <color rgb="FF000000"/>
        <rFont val="Arial"/>
        <family val="2"/>
      </rPr>
      <t>Total</t>
    </r>
    <r>
      <rPr>
        <sz val="10"/>
        <color rgb="FF000000"/>
        <rFont val="Arial"/>
        <family val="2"/>
      </rPr>
      <t xml:space="preserve"> (l)</t>
    </r>
  </si>
  <si>
    <t>2019-20 (m)</t>
  </si>
  <si>
    <t>2009-10</t>
  </si>
  <si>
    <r>
      <rPr>
        <b/>
        <sz val="10"/>
        <color rgb="FF000000"/>
        <rFont val="Arial"/>
        <family val="2"/>
      </rPr>
      <t>na</t>
    </r>
    <r>
      <rPr>
        <sz val="10"/>
        <color rgb="FF000000"/>
        <rFont val="Arial"/>
        <family val="2"/>
      </rPr>
      <t xml:space="preserve"> Not available. </t>
    </r>
    <r>
      <rPr>
        <b/>
        <sz val="10"/>
        <color rgb="FF000000"/>
        <rFont val="Arial"/>
        <family val="2"/>
      </rPr>
      <t>np</t>
    </r>
    <r>
      <rPr>
        <sz val="10"/>
        <color rgb="FF000000"/>
        <rFont val="Arial"/>
        <family val="2"/>
      </rPr>
      <t xml:space="preserve"> Not published.</t>
    </r>
  </si>
  <si>
    <t>Data include expenditure by state and territory governments on CH program administration and expenditure by CH organisations on day-to-day management of dwellings and tenancies. Expenditure by CH organisations may use funding from non-government as well as government sources.</t>
  </si>
  <si>
    <t>Data do not include the costs of capital.</t>
  </si>
  <si>
    <t>The denominator is the number of CH tenancy rental units as at 30 June.</t>
  </si>
  <si>
    <t>For Victoria, changes in methodology over time affect coherence of these data.</t>
  </si>
  <si>
    <t>For 2009-10, provider net recurrent costs for Victoria, WA, and Tasmania are weighted to reflect the total number of tenancy (rental) units. Data for Victoria may include some dwellings that were not government funded. Data for WA and Tasmania data exclude three community housing organisations. Data for Tasmania reflect an increase in administrative costs.</t>
  </si>
  <si>
    <t>Unit record data are available for Queensland from 2015-16. Data for 2015-16 and subsequent years are not comparable with data for 2014-15 and previous years.</t>
  </si>
  <si>
    <t>For SA, the decrease in cost per tenancy rental unit from 2016-17 to 2017-18 is associated with a substantive increase in number of tenancy rental units (see tables 18A.2 and 3). For 2013-14, the increase in cost per tenancy rental unit is associated with a large increase in total net recurrent costs that coincided with a rise in administrative expenses related to staffing and supplies.</t>
  </si>
  <si>
    <t>For Tasmania, around 4000 public housing properties were transferred to community housing organisations in the period 2012-13 to 2014-15, in line with current policy to progress social housing reform. For the 2014-15 reporting year, the denominator (number of tenancies as at 30 June 2015) includes tenancies that were funded by community housing organisations for only part of the year. This may have a deflationary effect on data for 2014-15. Data for 2013-14 are not available due to data accuracy and reliability issues.</t>
  </si>
  <si>
    <t>For the ACT, recurrent administrative net cost and the number of tenancy (rental) units it relates to include administration for CH organisations that are not included in the national data collection but are registered under the community housing regulatory framework. Data for 2009-10 may include grants and subsidies paid to community housing organisations for tenancy management.</t>
  </si>
  <si>
    <t>2019-20 data are not available as financial data for community housing lags behind activity and descriptive data. Activity and descriptive community housing data are available for 2019-20 and are reported (for example, see table 18A.7).</t>
  </si>
  <si>
    <r>
      <t xml:space="preserve">AIHW (unpublished) </t>
    </r>
    <r>
      <rPr>
        <i/>
        <sz val="10"/>
        <color rgb="FF000000"/>
        <rFont val="Arial"/>
        <family val="2"/>
      </rPr>
      <t>National Housing Assistance Data Repository;</t>
    </r>
    <r>
      <rPr>
        <sz val="10"/>
        <color rgb="FF000000"/>
        <rFont val="Arial"/>
        <family val="2"/>
      </rPr>
      <t xml:space="preserve"> ABS 2020, </t>
    </r>
    <r>
      <rPr>
        <i/>
        <sz val="10"/>
        <color rgb="FF000000"/>
        <rFont val="Arial"/>
        <family val="2"/>
      </rPr>
      <t>Australian National Accounts: National Income, Expenditure and Product, June 2020,</t>
    </r>
    <r>
      <rPr>
        <sz val="10"/>
        <color rgb="FF000000"/>
        <rFont val="Arial"/>
        <family val="2"/>
      </rPr>
      <t xml:space="preserve"> Cat. no. 5206.0, Canberra.</t>
    </r>
  </si>
  <si>
    <t>Table 18A.46</t>
  </si>
  <si>
    <t>Government recurrent expenditure per dwelling, Indigenous community housing, 2019-20 dollars (a), (b), (c), (d), (e)</t>
  </si>
  <si>
    <r>
      <rPr>
        <i/>
        <sz val="10"/>
        <color rgb="FF000000"/>
        <rFont val="Arial"/>
        <family val="2"/>
      </rPr>
      <t>NSW</t>
    </r>
    <r>
      <rPr>
        <sz val="10"/>
        <color rgb="FF000000"/>
        <rFont val="Arial"/>
        <family val="2"/>
      </rPr>
      <t xml:space="preserve"> (f)</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</si>
  <si>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</si>
  <si>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</si>
  <si>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</si>
  <si>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</si>
  <si>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</si>
  <si>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</si>
  <si>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</si>
  <si>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(g)</t>
    </r>
  </si>
  <si>
    <r>
      <rPr>
        <b/>
        <sz val="10"/>
        <color rgb="FF000000"/>
        <rFont val="Arial"/>
        <family val="2"/>
      </rPr>
      <t>na</t>
    </r>
    <r>
      <rPr>
        <sz val="10"/>
        <color rgb="FF000000"/>
        <rFont val="Arial"/>
        <family val="2"/>
      </rPr>
      <t xml:space="preserve"> Not available. .. Not applicable.</t>
    </r>
  </si>
  <si>
    <t>Denominator is the number of dwellings as at 30 June.</t>
  </si>
  <si>
    <t>Data include expenditure by state and territory governments on ICH program administration and expenditure by ICH organisations on day-to-day management of dwellings and tenancies. Expenditure by ICH organisations may use funding from non-government as well as government sources.</t>
  </si>
  <si>
    <t>For NSW, the decrease in 2019–20 reflects both a reduction in the number of funded organisations and a substantial number of the remaining organisations not providing financial data.</t>
  </si>
  <si>
    <r>
      <t xml:space="preserve">AIHW (unpublished) </t>
    </r>
    <r>
      <rPr>
        <i/>
        <sz val="10"/>
        <color rgb="FF000000"/>
        <rFont val="Arial"/>
        <family val="2"/>
      </rPr>
      <t>National Housing Assistance Data Repository;</t>
    </r>
    <r>
      <rPr>
        <sz val="10"/>
        <color rgb="FF000000"/>
        <rFont val="Arial"/>
        <family val="2"/>
      </rPr>
      <t xml:space="preserve"> ABS 2020, </t>
    </r>
    <r>
      <rPr>
        <i/>
        <sz val="10"/>
        <color rgb="FF000000"/>
        <rFont val="Arial"/>
        <family val="2"/>
      </rPr>
      <t>Australian National Accounts: National Income, Expenditure and Product, June 2020,</t>
    </r>
    <r>
      <rPr>
        <sz val="10"/>
        <color rgb="FF000000"/>
        <rFont val="Arial"/>
        <family val="2"/>
      </rPr>
      <t xml:space="preserve"> Cat. no. 5206.0, Canberra.</t>
    </r>
  </si>
  <si>
    <t>Table 18A.47</t>
  </si>
  <si>
    <t xml:space="preserve">Community housing survey response rates and associated information </t>
  </si>
  <si>
    <r>
      <rPr>
        <i/>
        <sz val="10"/>
        <color rgb="FF000000"/>
        <rFont val="Arial"/>
        <family val="2"/>
      </rPr>
      <t>2015-16</t>
    </r>
    <r>
      <rPr>
        <sz val="10"/>
        <color rgb="FF000000"/>
        <rFont val="Arial"/>
        <family val="2"/>
      </rPr>
      <t/>
    </r>
  </si>
  <si>
    <r>
      <rPr>
        <i/>
        <sz val="10"/>
        <color rgb="FF000000"/>
        <rFont val="Arial"/>
        <family val="2"/>
      </rPr>
      <t>2016-17</t>
    </r>
    <r>
      <rPr>
        <sz val="10"/>
        <color rgb="FF000000"/>
        <rFont val="Arial"/>
        <family val="2"/>
      </rPr>
      <t/>
    </r>
  </si>
  <si>
    <r>
      <rPr>
        <i/>
        <sz val="10"/>
        <color rgb="FF000000"/>
        <rFont val="Arial"/>
        <family val="2"/>
      </rPr>
      <t>2017-18</t>
    </r>
    <r>
      <rPr>
        <sz val="10"/>
        <color rgb="FF000000"/>
        <rFont val="Arial"/>
        <family val="2"/>
      </rPr>
      <t/>
    </r>
  </si>
  <si>
    <r>
      <rPr>
        <i/>
        <sz val="10"/>
        <color rgb="FF000000"/>
        <rFont val="Arial"/>
        <family val="2"/>
      </rPr>
      <t>2018-19</t>
    </r>
    <r>
      <rPr>
        <sz val="10"/>
        <color rgb="FF000000"/>
        <rFont val="Arial"/>
        <family val="2"/>
      </rPr>
      <t/>
    </r>
  </si>
  <si>
    <r>
      <rPr>
        <i/>
        <sz val="10"/>
        <color rgb="FF000000"/>
        <rFont val="Arial"/>
        <family val="2"/>
      </rPr>
      <t>2019-20</t>
    </r>
    <r>
      <rPr>
        <sz val="10"/>
        <color rgb="FF000000"/>
        <rFont val="Arial"/>
        <family val="2"/>
      </rPr>
      <t/>
    </r>
  </si>
  <si>
    <t>NSW (a)</t>
  </si>
  <si>
    <t>Providers (less exemptions)</t>
  </si>
  <si>
    <t>Respondents</t>
  </si>
  <si>
    <t>Response rate</t>
  </si>
  <si>
    <t>Dwellings coverage (b)</t>
  </si>
  <si>
    <t>Vic (c)</t>
  </si>
  <si>
    <t>NT (d)</t>
  </si>
  <si>
    <r>
      <rPr>
        <b/>
        <sz val="10"/>
        <color rgb="FF000000"/>
        <rFont val="Arial"/>
        <family val="2"/>
      </rPr>
      <t>na</t>
    </r>
    <r>
      <rPr>
        <sz val="10"/>
        <color rgb="FF000000"/>
        <rFont val="Arial"/>
        <family val="2"/>
      </rPr>
      <t xml:space="preserve"> Not available. .. Not applicable.</t>
    </r>
  </si>
  <si>
    <t>NSW only includes data for the community housing providers that respond to the survey.</t>
  </si>
  <si>
    <t>These data are calculated based on jurisdictional records of dwellings managed by in-scope community housing organisations. These records may not be up-to-date and, therefore, dwellings coverage may be inaccurate.</t>
  </si>
  <si>
    <t>Victoria only includes tenancy data for the community housing providers that respond to the survey.</t>
  </si>
  <si>
    <t>The NT submits finalised aggregate administrative data (not survey data). The data include dwelling- and organisational-level information, but not information on individual tenancies or persons.</t>
  </si>
  <si>
    <r>
      <t xml:space="preserve">AIHW (unpublished) </t>
    </r>
    <r>
      <rPr>
        <i/>
        <sz val="10"/>
        <color rgb="FF000000"/>
        <rFont val="Arial"/>
        <family val="2"/>
      </rPr>
      <t>National Housing Assistance Data Repository.</t>
    </r>
    <r>
      <rPr>
        <sz val="10"/>
        <color rgb="FF000000"/>
        <rFont val="Arial"/>
        <family val="2"/>
      </rPr>
      <t/>
    </r>
  </si>
  <si>
    <t>Jun-21</t>
  </si>
  <si>
    <t>Jan-19</t>
  </si>
  <si>
    <t>This page has been changed since an earlier version of the Report. See errata at: https://www.pc.gov.au/research/ongoing/report-on-government-services/2021/housing-and-homelessness/housing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</si>
</sst>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0.00;\-#0.00;#0.00"/>
    <numFmt numFmtId="165" formatCode="0.0;\-0.0;0.0"/>
    <numFmt numFmtId="166" formatCode="###\ ###\ ###\ ##0.0;###\ ###\ ###\ ##0.0;###\ ###\ ###\ ##0.0"/>
    <numFmt numFmtId="167" formatCode="#0.0;\-#0.0;#0.0"/>
    <numFmt numFmtId="168" formatCode="##0.0;\-##0.0;##0.0"/>
    <numFmt numFmtId="169" formatCode="#\ ##0.0;\-#\ ##0.0;#\ ##0.0"/>
    <numFmt numFmtId="170" formatCode="##0.00;\-##0.00;##0.00"/>
    <numFmt numFmtId="171" formatCode="#\ ##0;\-#\ ##0;#\ ##0"/>
    <numFmt numFmtId="172" formatCode="##0;\-##0;##0"/>
    <numFmt numFmtId="173" formatCode="###\ ###\ ###\ ##0;###\ ###\ ###\ ##0;###\ ###\ ###\ ##0"/>
    <numFmt numFmtId="174" formatCode="0;\-0;0"/>
    <numFmt numFmtId="175" formatCode="#0;\-#0;#0"/>
    <numFmt numFmtId="176" formatCode="###\ ##0;\-###\ ##0;###\ ##0"/>
    <numFmt numFmtId="177" formatCode="##\ ##0;\-##\ ##0;##\ ##0"/>
    <numFmt numFmtId="178" formatCode="#\ ###\ ##0;\-#\ ###\ ##0;#\ ###\ ##0"/>
    <numFmt numFmtId="179" formatCode="\±\ 0.0;\±\ 0.0;\±\ 0.0;\±\ General"/>
    <numFmt numFmtId="180" formatCode="\±\ .0;\±\ .0;\±\ .0;\±\ General"/>
    <numFmt numFmtId="181" formatCode="\±\ #0.0;\±\ #0.0;\±\ #0.0;\±\ General"/>
    <numFmt numFmtId="182" formatCode="&quot;*&quot;#0.0;&quot;*&quot;\-#0.0;&quot;*&quot;#0.0;&quot;*&quot;General"/>
  </numFmts>
  <fonts count="13" x14ac:knownFonts="1">
    <font>
      <sz val="10"/>
      <color rgb="FF000000"/>
      <name val="Arial"/>
    </font>
    <font>
      <sz val="26"/>
      <color rgb="FF000000"/>
      <name val="Times New Roman"/>
      <family val="1"/>
    </font>
    <font>
      <b/>
      <sz val="10"/>
      <color rgb="FF000000"/>
      <name val="Arial"/>
      <family val="2"/>
    </font>
    <font>
      <b/>
      <sz val="16"/>
      <color rgb="FFFF0000"/>
      <name val="Arial"/>
      <family val="2"/>
    </font>
    <font>
      <sz val="9"/>
      <color rgb="FF000000"/>
      <name val="Arial"/>
      <family val="2"/>
    </font>
    <font>
      <b/>
      <sz val="9"/>
      <color rgb="FF0000FF"/>
      <name val="Arial"/>
      <family val="2"/>
    </font>
    <font>
      <b/>
      <u/>
      <sz val="10"/>
      <color theme="10"/>
      <name val="Arial"/>
      <family val="2"/>
    </font>
    <font>
      <sz val="10"/>
      <color rgb="FF0000FF"/>
      <name val="Arial"/>
      <family val="2"/>
    </font>
    <font>
      <sz val="12"/>
      <color rgb="FF000000"/>
      <name val="Arial"/>
      <family val="2"/>
    </font>
    <font>
      <i/>
      <sz val="10"/>
      <color rgb="FF000000"/>
      <name val="Arial"/>
      <family val="2"/>
    </font>
    <font>
      <b/>
      <sz val="12"/>
      <color rgb="FF000000"/>
      <name val="Arial"/>
      <family val="2"/>
    </font>
    <font>
      <sz val="10"/>
      <color rgb="FF000000"/>
      <name val="Arial"/>
      <family val="2"/>
    </font>
    <font>
      <sz val="10"/>
      <name val="Arial"/>
      <family val="2"/>
    </font>
  </fonts>
  <fills count="5">
    <fill>
      <patternFill patternType="none"/>
    </fill>
    <fill>
      <patternFill patternType="gray125"/>
    </fill>
    <fill>
      <patternFill patternType="solid">
        <fgColor rgb="FFEEEEEE"/>
      </patternFill>
    </fill>
    <fill>
      <patternFill patternType="solid">
        <fgColor rgb="FFFCDED3"/>
      </patternFill>
    </fill>
    <fill>
      <patternFill patternType="solid">
        <fgColor rgb="FFF15B25"/>
      </patternFill>
    </fill>
  </fills>
  <borders count="2">
    <border>
      <left/>
      <right/>
      <top/>
      <bottom/>
      <diagonal/>
    </border>
    <border>
      <left/>
      <right/>
      <top/>
      <bottom style="thin">
        <color rgb="FF000000"/>
      </bottom>
      <diagonal/>
    </border>
  </borders>
  <cellStyleXfs count="1">
    <xf numFmtId="0" fontId="0" fillId="0" borderId="0"/>
  </cellStyleXfs>
  <cellXfs count="362">
    <xf numFmtId="0" fontId="0" fillId="0" borderId="0" xfId="0"/>
    <xf numFmtId="0" fontId="1" fillId="0" borderId="0" xfId="0" applyFont="1" applyAlignment="1">
      <alignment horizontal="left" vertical="top" wrapText="1"/>
    </xf>
    <xf numFmtId="0" fontId="0" fillId="0" borderId="0" xfId="0" applyFont="1" applyAlignment="1">
      <alignment horizontal="justify" vertical="top" wrapText="1"/>
    </xf>
    <xf numFmtId="0" fontId="4" fillId="0" borderId="1" xfId="0" applyFont="1" applyBorder="1" applyAlignment="1">
      <alignment horizontal="left"/>
    </xf>
    <xf numFmtId="0" fontId="5" fillId="0" borderId="1" xfId="0" applyFont="1" applyBorder="1" applyAlignment="1">
      <alignment horizontal="left"/>
    </xf>
    <xf numFmtId="0" fontId="6" fillId="0" borderId="0" xfId="0" applyFont="1" applyAlignment="1">
      <alignment horizontal="left" vertical="top"/>
    </xf>
    <xf numFmtId="49" fontId="7" fillId="0" borderId="0" xfId="0" applyNumberFormat="1" applyFont="1" applyAlignment="1">
      <alignment horizontal="left" vertical="top"/>
    </xf>
    <xf numFmtId="0" fontId="0" fillId="0" borderId="0" xfId="0" applyFont="1" applyAlignment="1">
      <alignment horizontal="left" vertical="center"/>
    </xf>
    <xf numFmtId="0" fontId="8" fillId="0" borderId="1" xfId="0" applyFont="1" applyBorder="1" applyAlignment="1">
      <alignment horizontal="left" vertical="top"/>
    </xf>
    <xf numFmtId="0" fontId="0" fillId="0" borderId="0" xfId="0" applyFont="1" applyAlignment="1">
      <alignment horizontal="center" vertical="center"/>
    </xf>
    <xf numFmtId="0" fontId="0" fillId="0" borderId="0" xfId="0" applyFont="1" applyAlignment="1">
      <alignment horizontal="right"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6" fontId="0" fillId="0" borderId="0" xfId="0" applyNumberFormat="1" applyFont="1" applyAlignment="1">
      <alignment horizontal="right" vertical="center"/>
    </xf>
    <xf numFmtId="167" fontId="0" fillId="0" borderId="0" xfId="0" applyNumberFormat="1" applyFont="1" applyAlignment="1">
      <alignment horizontal="right" vertical="center"/>
    </xf>
    <xf numFmtId="168" fontId="0" fillId="0" borderId="0" xfId="0" applyNumberFormat="1" applyFont="1" applyAlignment="1">
      <alignment horizontal="right" vertical="center"/>
    </xf>
    <xf numFmtId="169" fontId="0" fillId="0" borderId="0" xfId="0" applyNumberFormat="1" applyFont="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0" fontId="0" fillId="0" borderId="0" xfId="0" applyFont="1" applyAlignment="1">
      <alignment horizontal="left" vertical="top"/>
    </xf>
    <xf numFmtId="0" fontId="9" fillId="0" borderId="0" xfId="0" applyFont="1" applyAlignment="1">
      <alignment horizontal="left" vertical="top"/>
    </xf>
    <xf numFmtId="169" fontId="0" fillId="0" borderId="0" xfId="0" applyNumberFormat="1" applyFont="1" applyAlignment="1">
      <alignment horizontal="right" vertical="center"/>
    </xf>
    <xf numFmtId="168" fontId="0" fillId="0" borderId="0" xfId="0" applyNumberFormat="1" applyFont="1" applyAlignment="1">
      <alignment horizontal="right" vertical="center"/>
    </xf>
    <xf numFmtId="171" fontId="0" fillId="0" borderId="0" xfId="0" applyNumberFormat="1" applyFont="1" applyAlignment="1">
      <alignment horizontal="right" vertical="center"/>
    </xf>
    <xf numFmtId="171"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72" fontId="0" fillId="0" borderId="0" xfId="0" applyNumberFormat="1" applyFont="1" applyAlignment="1">
      <alignment horizontal="right" vertical="center"/>
    </xf>
    <xf numFmtId="166" fontId="0" fillId="0" borderId="0" xfId="0" applyNumberFormat="1" applyFont="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74" fontId="0" fillId="0" borderId="0" xfId="0" applyNumberFormat="1" applyFont="1" applyAlignment="1">
      <alignment horizontal="right" vertical="center"/>
    </xf>
    <xf numFmtId="175" fontId="0" fillId="0" borderId="0" xfId="0" applyNumberFormat="1" applyFont="1" applyAlignment="1">
      <alignment horizontal="right" vertical="center"/>
    </xf>
    <xf numFmtId="175" fontId="0" fillId="0" borderId="1" xfId="0" applyNumberFormat="1" applyFont="1" applyBorder="1" applyAlignment="1">
      <alignment horizontal="right" vertical="center"/>
    </xf>
    <xf numFmtId="175" fontId="0" fillId="0" borderId="0" xfId="0" applyNumberFormat="1" applyFont="1" applyAlignment="1">
      <alignment horizontal="right" vertical="center"/>
    </xf>
    <xf numFmtId="175" fontId="0" fillId="0" borderId="1" xfId="0" applyNumberFormat="1" applyFont="1" applyBorder="1" applyAlignment="1">
      <alignment horizontal="right" vertical="center"/>
    </xf>
    <xf numFmtId="173" fontId="0" fillId="0" borderId="0" xfId="0" applyNumberFormat="1" applyFont="1" applyAlignment="1">
      <alignment horizontal="right" vertical="center"/>
    </xf>
    <xf numFmtId="172" fontId="0" fillId="0" borderId="0" xfId="0" applyNumberFormat="1" applyFont="1" applyAlignment="1">
      <alignment horizontal="right" vertical="center"/>
    </xf>
    <xf numFmtId="172"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71" fontId="0" fillId="0" borderId="1" xfId="0" applyNumberFormat="1" applyFont="1" applyBorder="1" applyAlignment="1">
      <alignment horizontal="right" vertical="center"/>
    </xf>
    <xf numFmtId="176" fontId="0" fillId="0" borderId="0" xfId="0" applyNumberFormat="1" applyFont="1" applyAlignment="1">
      <alignment horizontal="right" vertical="center"/>
    </xf>
    <xf numFmtId="177" fontId="0" fillId="0" borderId="0" xfId="0" applyNumberFormat="1" applyFont="1" applyAlignment="1">
      <alignment horizontal="right" vertical="center"/>
    </xf>
    <xf numFmtId="177" fontId="0" fillId="0" borderId="1" xfId="0" applyNumberFormat="1" applyFont="1" applyBorder="1" applyAlignment="1">
      <alignment horizontal="right" vertical="center"/>
    </xf>
    <xf numFmtId="172" fontId="0" fillId="0" borderId="0" xfId="0" applyNumberFormat="1" applyFont="1" applyAlignment="1">
      <alignment horizontal="right" vertical="center"/>
    </xf>
    <xf numFmtId="172" fontId="0" fillId="0" borderId="1" xfId="0" applyNumberFormat="1" applyFont="1" applyBorder="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76" fontId="0" fillId="0" borderId="0" xfId="0" applyNumberFormat="1" applyFont="1" applyAlignment="1">
      <alignment horizontal="right" vertical="center"/>
    </xf>
    <xf numFmtId="171" fontId="0" fillId="0" borderId="0" xfId="0" applyNumberFormat="1" applyFont="1" applyAlignment="1">
      <alignment horizontal="right" vertical="center"/>
    </xf>
    <xf numFmtId="171" fontId="0" fillId="0" borderId="1" xfId="0" applyNumberFormat="1" applyFont="1" applyBorder="1" applyAlignment="1">
      <alignment horizontal="right" vertical="center"/>
    </xf>
    <xf numFmtId="177" fontId="0" fillId="0" borderId="0" xfId="0" applyNumberFormat="1" applyFont="1" applyAlignment="1">
      <alignment horizontal="right" vertical="center"/>
    </xf>
    <xf numFmtId="177" fontId="0" fillId="0" borderId="1" xfId="0" applyNumberFormat="1" applyFont="1" applyBorder="1" applyAlignment="1">
      <alignment horizontal="right" vertical="center"/>
    </xf>
    <xf numFmtId="174" fontId="0" fillId="0" borderId="0" xfId="0" applyNumberFormat="1" applyFont="1" applyAlignment="1">
      <alignment horizontal="right" vertical="center"/>
    </xf>
    <xf numFmtId="175" fontId="0" fillId="0" borderId="0" xfId="0" applyNumberFormat="1" applyFont="1" applyAlignment="1">
      <alignment horizontal="right" vertical="center"/>
    </xf>
    <xf numFmtId="175" fontId="0" fillId="0" borderId="1" xfId="0" applyNumberFormat="1" applyFont="1" applyBorder="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78" fontId="0" fillId="0" borderId="0" xfId="0" applyNumberFormat="1" applyFont="1" applyAlignment="1">
      <alignment horizontal="right" vertical="center"/>
    </xf>
    <xf numFmtId="172" fontId="0" fillId="0" borderId="0" xfId="0" applyNumberFormat="1" applyFont="1" applyAlignment="1">
      <alignment horizontal="right" vertical="center"/>
    </xf>
    <xf numFmtId="172" fontId="0" fillId="0" borderId="1" xfId="0" applyNumberFormat="1" applyFont="1" applyBorder="1" applyAlignment="1">
      <alignment horizontal="right" vertical="center"/>
    </xf>
    <xf numFmtId="176" fontId="0" fillId="0" borderId="0" xfId="0" applyNumberFormat="1" applyFont="1" applyAlignment="1">
      <alignment horizontal="right" vertical="center"/>
    </xf>
    <xf numFmtId="177" fontId="0" fillId="0" borderId="0" xfId="0" applyNumberFormat="1" applyFont="1" applyAlignment="1">
      <alignment horizontal="right" vertical="center"/>
    </xf>
    <xf numFmtId="171" fontId="0" fillId="0" borderId="0" xfId="0" applyNumberFormat="1" applyFont="1" applyAlignment="1">
      <alignment horizontal="right" vertical="center"/>
    </xf>
    <xf numFmtId="171" fontId="0" fillId="0" borderId="1" xfId="0" applyNumberFormat="1" applyFont="1" applyBorder="1" applyAlignment="1">
      <alignment horizontal="right" vertical="center"/>
    </xf>
    <xf numFmtId="174" fontId="0" fillId="0" borderId="0" xfId="0" applyNumberFormat="1" applyFont="1" applyAlignment="1">
      <alignment horizontal="right" vertical="center"/>
    </xf>
    <xf numFmtId="174" fontId="0" fillId="0" borderId="1" xfId="0" applyNumberFormat="1" applyFont="1" applyBorder="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76" fontId="0" fillId="0" borderId="0" xfId="0" applyNumberFormat="1" applyFont="1" applyAlignment="1">
      <alignment horizontal="right" vertical="center"/>
    </xf>
    <xf numFmtId="177" fontId="0" fillId="0" borderId="0" xfId="0" applyNumberFormat="1" applyFont="1" applyAlignment="1">
      <alignment horizontal="right" vertical="center"/>
    </xf>
    <xf numFmtId="175" fontId="0" fillId="0" borderId="0" xfId="0" applyNumberFormat="1" applyFont="1" applyAlignment="1">
      <alignment horizontal="right" vertical="center"/>
    </xf>
    <xf numFmtId="175"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72" fontId="0" fillId="0" borderId="0" xfId="0" applyNumberFormat="1" applyFont="1" applyAlignment="1">
      <alignment horizontal="right" vertical="center"/>
    </xf>
    <xf numFmtId="172" fontId="0" fillId="0" borderId="1" xfId="0" applyNumberFormat="1" applyFont="1" applyBorder="1" applyAlignment="1">
      <alignment horizontal="right" vertical="center"/>
    </xf>
    <xf numFmtId="174" fontId="0" fillId="0" borderId="0" xfId="0" applyNumberFormat="1" applyFont="1" applyAlignment="1">
      <alignment horizontal="right" vertical="center"/>
    </xf>
    <xf numFmtId="174" fontId="0" fillId="0" borderId="1" xfId="0" applyNumberFormat="1" applyFont="1" applyBorder="1" applyAlignment="1">
      <alignment horizontal="right" vertical="center"/>
    </xf>
    <xf numFmtId="175" fontId="0" fillId="0" borderId="0" xfId="0" applyNumberFormat="1" applyFont="1" applyAlignment="1">
      <alignment horizontal="right" vertical="center"/>
    </xf>
    <xf numFmtId="175" fontId="0" fillId="0" borderId="1" xfId="0" applyNumberFormat="1" applyFont="1" applyBorder="1" applyAlignment="1">
      <alignment horizontal="right" vertical="center"/>
    </xf>
    <xf numFmtId="173" fontId="0" fillId="0" borderId="0" xfId="0" applyNumberFormat="1" applyFont="1" applyAlignment="1">
      <alignment horizontal="right" vertical="center"/>
    </xf>
    <xf numFmtId="176" fontId="0" fillId="0" borderId="0" xfId="0" applyNumberFormat="1" applyFont="1" applyAlignment="1">
      <alignment horizontal="right" vertical="center"/>
    </xf>
    <xf numFmtId="177" fontId="0" fillId="0" borderId="0" xfId="0" applyNumberFormat="1" applyFont="1" applyAlignment="1">
      <alignment horizontal="right" vertical="center"/>
    </xf>
    <xf numFmtId="171" fontId="0" fillId="0" borderId="0" xfId="0" applyNumberFormat="1" applyFont="1" applyAlignment="1">
      <alignment horizontal="right" vertical="center"/>
    </xf>
    <xf numFmtId="172" fontId="0" fillId="0" borderId="0" xfId="0" applyNumberFormat="1" applyFont="1" applyAlignment="1">
      <alignment horizontal="right" vertical="center"/>
    </xf>
    <xf numFmtId="172" fontId="0" fillId="0" borderId="1" xfId="0" applyNumberFormat="1" applyFont="1" applyBorder="1" applyAlignment="1">
      <alignment horizontal="right" vertical="center"/>
    </xf>
    <xf numFmtId="174" fontId="0" fillId="0" borderId="0" xfId="0" applyNumberFormat="1" applyFont="1" applyAlignment="1">
      <alignment horizontal="right" vertical="center"/>
    </xf>
    <xf numFmtId="175" fontId="0" fillId="0" borderId="0" xfId="0" applyNumberFormat="1" applyFont="1" applyAlignment="1">
      <alignment horizontal="right" vertical="center"/>
    </xf>
    <xf numFmtId="176" fontId="0" fillId="0" borderId="0" xfId="0" applyNumberFormat="1" applyFont="1" applyAlignment="1">
      <alignment horizontal="right" vertical="center"/>
    </xf>
    <xf numFmtId="172" fontId="0" fillId="0" borderId="0" xfId="0" applyNumberFormat="1" applyFont="1" applyAlignment="1">
      <alignment horizontal="right" vertical="center"/>
    </xf>
    <xf numFmtId="172"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71" fontId="0" fillId="0" borderId="1" xfId="0" applyNumberFormat="1" applyFont="1" applyBorder="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77" fontId="0" fillId="0" borderId="0" xfId="0" applyNumberFormat="1" applyFont="1" applyAlignment="1">
      <alignment horizontal="right" vertical="center"/>
    </xf>
    <xf numFmtId="177"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0" fontId="0" fillId="3" borderId="0" xfId="0" applyFont="1" applyFill="1" applyAlignment="1">
      <alignment horizontal="left" vertical="top"/>
    </xf>
    <xf numFmtId="0" fontId="0" fillId="4" borderId="0" xfId="0" applyFont="1" applyFill="1" applyAlignment="1">
      <alignment horizontal="left" vertical="top"/>
    </xf>
    <xf numFmtId="165" fontId="0" fillId="0" borderId="0" xfId="0" applyNumberFormat="1" applyFont="1" applyAlignment="1">
      <alignment horizontal="right" vertical="center"/>
    </xf>
    <xf numFmtId="168" fontId="0" fillId="0" borderId="0" xfId="0" applyNumberFormat="1" applyFont="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72" fontId="0" fillId="0" borderId="0" xfId="0" applyNumberFormat="1" applyFont="1" applyAlignment="1">
      <alignment horizontal="right" vertical="center"/>
    </xf>
    <xf numFmtId="173" fontId="0" fillId="0" borderId="0" xfId="0" applyNumberFormat="1" applyFont="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76" fontId="0" fillId="0" borderId="0" xfId="0" applyNumberFormat="1" applyFont="1" applyAlignment="1">
      <alignment horizontal="right" vertical="center"/>
    </xf>
    <xf numFmtId="171" fontId="0" fillId="0" borderId="0" xfId="0" applyNumberFormat="1" applyFont="1" applyAlignment="1">
      <alignment horizontal="right" vertical="center"/>
    </xf>
    <xf numFmtId="177" fontId="0" fillId="0" borderId="0" xfId="0" applyNumberFormat="1" applyFont="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75" fontId="0" fillId="0" borderId="0" xfId="0" applyNumberFormat="1" applyFont="1" applyAlignment="1">
      <alignment horizontal="right" vertical="center"/>
    </xf>
    <xf numFmtId="174" fontId="0" fillId="0" borderId="0" xfId="0" applyNumberFormat="1" applyFont="1" applyAlignment="1">
      <alignment horizontal="right" vertical="center"/>
    </xf>
    <xf numFmtId="177" fontId="0" fillId="0" borderId="0" xfId="0" applyNumberFormat="1" applyFont="1" applyAlignment="1">
      <alignment horizontal="right" vertical="center"/>
    </xf>
    <xf numFmtId="172"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73" fontId="0" fillId="0" borderId="0" xfId="0" applyNumberFormat="1" applyFont="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79" fontId="0" fillId="0" borderId="0" xfId="0" applyNumberFormat="1" applyFont="1" applyAlignment="1">
      <alignment horizontal="left" vertical="center"/>
    </xf>
    <xf numFmtId="168" fontId="0" fillId="0" borderId="0" xfId="0" applyNumberFormat="1" applyFont="1" applyAlignment="1">
      <alignment horizontal="right" vertical="center"/>
    </xf>
    <xf numFmtId="180" fontId="0" fillId="0" borderId="0" xfId="0" applyNumberFormat="1" applyFont="1" applyAlignment="1">
      <alignment horizontal="left" vertical="center"/>
    </xf>
    <xf numFmtId="181" fontId="0" fillId="0" borderId="0" xfId="0" applyNumberFormat="1" applyFont="1" applyAlignment="1">
      <alignment horizontal="left" vertical="center"/>
    </xf>
    <xf numFmtId="166" fontId="0" fillId="0" borderId="0" xfId="0" applyNumberFormat="1" applyFont="1" applyAlignment="1">
      <alignment horizontal="right" vertical="center"/>
    </xf>
    <xf numFmtId="166" fontId="0" fillId="0" borderId="0" xfId="0" applyNumberFormat="1" applyFont="1" applyAlignment="1">
      <alignment horizontal="center" vertical="center"/>
    </xf>
    <xf numFmtId="166" fontId="0" fillId="0" borderId="1" xfId="0" applyNumberFormat="1" applyFont="1" applyBorder="1" applyAlignment="1">
      <alignment horizontal="center" vertical="center"/>
    </xf>
    <xf numFmtId="167"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79" fontId="0" fillId="0" borderId="0" xfId="0" applyNumberFormat="1" applyFont="1" applyAlignment="1">
      <alignment horizontal="left" vertical="center"/>
    </xf>
    <xf numFmtId="166" fontId="0" fillId="0" borderId="0" xfId="0" applyNumberFormat="1" applyFont="1" applyAlignment="1">
      <alignment horizontal="center" vertical="center"/>
    </xf>
    <xf numFmtId="166" fontId="0" fillId="0" borderId="1" xfId="0" applyNumberFormat="1" applyFont="1" applyBorder="1" applyAlignment="1">
      <alignment horizontal="center" vertical="center"/>
    </xf>
    <xf numFmtId="167"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79" fontId="0" fillId="0" borderId="0" xfId="0" applyNumberFormat="1" applyFont="1" applyAlignment="1">
      <alignment horizontal="left" vertical="center"/>
    </xf>
    <xf numFmtId="181" fontId="0" fillId="0" borderId="0" xfId="0" applyNumberFormat="1" applyFont="1" applyAlignment="1">
      <alignment horizontal="left" vertical="center"/>
    </xf>
    <xf numFmtId="167"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79" fontId="0" fillId="0" borderId="0" xfId="0" applyNumberFormat="1" applyFont="1" applyAlignment="1">
      <alignment horizontal="left" vertical="center"/>
    </xf>
    <xf numFmtId="182" fontId="0" fillId="0" borderId="0" xfId="0" applyNumberFormat="1" applyFont="1" applyAlignment="1">
      <alignment horizontal="right" vertical="center"/>
    </xf>
    <xf numFmtId="181" fontId="0" fillId="0" borderId="0" xfId="0" applyNumberFormat="1" applyFont="1" applyAlignment="1">
      <alignment horizontal="left" vertical="center"/>
    </xf>
    <xf numFmtId="166" fontId="0" fillId="0" borderId="0" xfId="0" applyNumberFormat="1" applyFont="1" applyAlignment="1">
      <alignment horizontal="center" vertical="center"/>
    </xf>
    <xf numFmtId="166" fontId="0" fillId="0" borderId="1" xfId="0" applyNumberFormat="1" applyFont="1" applyBorder="1" applyAlignment="1">
      <alignment horizontal="center"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79" fontId="0" fillId="0" borderId="0" xfId="0" applyNumberFormat="1" applyFont="1" applyAlignment="1">
      <alignment horizontal="left" vertical="center"/>
    </xf>
    <xf numFmtId="168" fontId="0" fillId="0" borderId="0" xfId="0" applyNumberFormat="1" applyFont="1" applyAlignment="1">
      <alignment horizontal="right" vertical="center"/>
    </xf>
    <xf numFmtId="180" fontId="0" fillId="0" borderId="0" xfId="0" applyNumberFormat="1" applyFont="1" applyAlignment="1">
      <alignment horizontal="left" vertical="center"/>
    </xf>
    <xf numFmtId="182" fontId="0" fillId="0" borderId="0" xfId="0" applyNumberFormat="1" applyFont="1" applyAlignment="1">
      <alignment horizontal="right" vertical="center"/>
    </xf>
    <xf numFmtId="181" fontId="0" fillId="0" borderId="0" xfId="0" applyNumberFormat="1" applyFont="1" applyAlignment="1">
      <alignment horizontal="left" vertical="center"/>
    </xf>
    <xf numFmtId="166" fontId="0" fillId="0" borderId="0" xfId="0" applyNumberFormat="1" applyFont="1" applyAlignment="1">
      <alignment horizontal="right" vertical="center"/>
    </xf>
    <xf numFmtId="166" fontId="0" fillId="0" borderId="0" xfId="0" applyNumberFormat="1" applyFont="1" applyAlignment="1">
      <alignment horizontal="center" vertical="center"/>
    </xf>
    <xf numFmtId="166" fontId="0" fillId="0" borderId="1" xfId="0" applyNumberFormat="1" applyFont="1" applyBorder="1" applyAlignment="1">
      <alignment horizontal="center"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79" fontId="0" fillId="0" borderId="0" xfId="0" applyNumberFormat="1" applyFont="1" applyAlignment="1">
      <alignment horizontal="left" vertical="center"/>
    </xf>
    <xf numFmtId="166" fontId="0" fillId="0" borderId="0" xfId="0" applyNumberFormat="1" applyFont="1" applyAlignment="1">
      <alignment horizontal="right" vertical="center"/>
    </xf>
    <xf numFmtId="166" fontId="0" fillId="0" borderId="0" xfId="0" applyNumberFormat="1" applyFont="1" applyAlignment="1">
      <alignment horizontal="center" vertical="center"/>
    </xf>
    <xf numFmtId="166" fontId="0" fillId="0" borderId="1" xfId="0" applyNumberFormat="1" applyFont="1" applyBorder="1" applyAlignment="1">
      <alignment horizontal="center" vertical="center"/>
    </xf>
    <xf numFmtId="181" fontId="0" fillId="0" borderId="0" xfId="0" applyNumberFormat="1" applyFont="1" applyAlignment="1">
      <alignment horizontal="lef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79" fontId="0" fillId="0" borderId="0" xfId="0" applyNumberFormat="1" applyFont="1" applyAlignment="1">
      <alignment horizontal="left" vertical="center"/>
    </xf>
    <xf numFmtId="172" fontId="0" fillId="0" borderId="0" xfId="0" applyNumberFormat="1" applyFont="1" applyAlignment="1">
      <alignment horizontal="right" vertical="center"/>
    </xf>
    <xf numFmtId="171" fontId="0" fillId="0" borderId="0" xfId="0" applyNumberFormat="1" applyFont="1" applyAlignment="1">
      <alignment horizontal="right" vertical="center"/>
    </xf>
    <xf numFmtId="167"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79" fontId="0" fillId="0" borderId="0" xfId="0" applyNumberFormat="1" applyFont="1" applyAlignment="1">
      <alignment horizontal="left" vertical="center"/>
    </xf>
    <xf numFmtId="172" fontId="0" fillId="0" borderId="0" xfId="0" applyNumberFormat="1" applyFont="1" applyAlignment="1">
      <alignment horizontal="right" vertical="center"/>
    </xf>
    <xf numFmtId="175" fontId="0" fillId="0" borderId="0" xfId="0" applyNumberFormat="1" applyFont="1" applyAlignment="1">
      <alignment horizontal="right" vertical="center"/>
    </xf>
    <xf numFmtId="182" fontId="0" fillId="0" borderId="0" xfId="0" applyNumberFormat="1" applyFont="1" applyAlignment="1">
      <alignment horizontal="right" vertical="center"/>
    </xf>
    <xf numFmtId="181" fontId="0" fillId="0" borderId="0" xfId="0" applyNumberFormat="1" applyFont="1" applyAlignment="1">
      <alignment horizontal="left" vertical="center"/>
    </xf>
    <xf numFmtId="173" fontId="0" fillId="0" borderId="0" xfId="0" applyNumberFormat="1" applyFont="1" applyAlignment="1">
      <alignment horizontal="center" vertical="center"/>
    </xf>
    <xf numFmtId="166" fontId="0" fillId="0" borderId="0" xfId="0" applyNumberFormat="1" applyFont="1" applyAlignment="1">
      <alignment horizontal="center" vertical="center"/>
    </xf>
    <xf numFmtId="166" fontId="0" fillId="0" borderId="1" xfId="0" applyNumberFormat="1" applyFont="1" applyBorder="1" applyAlignment="1">
      <alignment horizontal="center" vertical="center"/>
    </xf>
    <xf numFmtId="171" fontId="0" fillId="0" borderId="0" xfId="0" applyNumberFormat="1" applyFont="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79" fontId="0" fillId="0" borderId="0" xfId="0" applyNumberFormat="1" applyFont="1" applyAlignment="1">
      <alignment horizontal="left" vertical="center"/>
    </xf>
    <xf numFmtId="172" fontId="0" fillId="0" borderId="0" xfId="0" applyNumberFormat="1" applyFont="1" applyAlignment="1">
      <alignment horizontal="right" vertical="center"/>
    </xf>
    <xf numFmtId="181" fontId="0" fillId="0" borderId="0" xfId="0" applyNumberFormat="1" applyFont="1" applyAlignment="1">
      <alignment horizontal="left" vertical="center"/>
    </xf>
    <xf numFmtId="173" fontId="0" fillId="0" borderId="0" xfId="0" applyNumberFormat="1" applyFont="1" applyAlignment="1">
      <alignment horizontal="center" vertical="center"/>
    </xf>
    <xf numFmtId="166" fontId="0" fillId="0" borderId="0" xfId="0" applyNumberFormat="1" applyFont="1" applyAlignment="1">
      <alignment horizontal="center" vertical="center"/>
    </xf>
    <xf numFmtId="166" fontId="0" fillId="0" borderId="1" xfId="0" applyNumberFormat="1" applyFont="1" applyBorder="1" applyAlignment="1">
      <alignment horizontal="center" vertical="center"/>
    </xf>
    <xf numFmtId="171" fontId="0" fillId="0" borderId="0" xfId="0" applyNumberFormat="1" applyFont="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79" fontId="0" fillId="0" borderId="0" xfId="0" applyNumberFormat="1" applyFont="1" applyAlignment="1">
      <alignment horizontal="left" vertical="center"/>
    </xf>
    <xf numFmtId="174" fontId="0" fillId="0" borderId="0" xfId="0" applyNumberFormat="1" applyFont="1" applyAlignment="1">
      <alignment horizontal="right" vertical="center"/>
    </xf>
    <xf numFmtId="173" fontId="0" fillId="0" borderId="0" xfId="0" applyNumberFormat="1" applyFont="1" applyAlignment="1">
      <alignment horizontal="right" vertical="center"/>
    </xf>
    <xf numFmtId="176" fontId="0" fillId="0" borderId="0" xfId="0" applyNumberFormat="1" applyFont="1" applyAlignment="1">
      <alignment horizontal="right" vertical="center"/>
    </xf>
    <xf numFmtId="171" fontId="0" fillId="0" borderId="0" xfId="0" applyNumberFormat="1" applyFont="1" applyAlignment="1">
      <alignment horizontal="right" vertical="center"/>
    </xf>
    <xf numFmtId="172" fontId="0" fillId="0" borderId="0" xfId="0" applyNumberFormat="1" applyFont="1" applyAlignment="1">
      <alignment horizontal="right" vertical="center"/>
    </xf>
    <xf numFmtId="175" fontId="0" fillId="0" borderId="0" xfId="0" applyNumberFormat="1" applyFont="1" applyAlignment="1">
      <alignment horizontal="right" vertical="center"/>
    </xf>
    <xf numFmtId="177" fontId="0" fillId="0" borderId="0" xfId="0" applyNumberFormat="1" applyFont="1" applyAlignment="1">
      <alignment horizontal="right" vertical="center"/>
    </xf>
    <xf numFmtId="177" fontId="0" fillId="0" borderId="1" xfId="0" applyNumberFormat="1" applyFont="1" applyBorder="1" applyAlignment="1">
      <alignment horizontal="right" vertical="center"/>
    </xf>
    <xf numFmtId="174" fontId="0" fillId="0" borderId="0" xfId="0" applyNumberFormat="1" applyFont="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71" fontId="0" fillId="0" borderId="1" xfId="0" applyNumberFormat="1" applyFont="1" applyBorder="1" applyAlignment="1">
      <alignment horizontal="right" vertical="center"/>
    </xf>
    <xf numFmtId="175" fontId="0" fillId="0" borderId="0" xfId="0" applyNumberFormat="1" applyFont="1" applyAlignment="1">
      <alignment horizontal="right" vertical="center"/>
    </xf>
    <xf numFmtId="172" fontId="0" fillId="0" borderId="0" xfId="0" applyNumberFormat="1" applyFont="1" applyAlignment="1">
      <alignment horizontal="right" vertical="center"/>
    </xf>
    <xf numFmtId="177" fontId="0" fillId="0" borderId="0" xfId="0" applyNumberFormat="1" applyFont="1" applyAlignment="1">
      <alignment horizontal="right" vertical="center"/>
    </xf>
    <xf numFmtId="177" fontId="0" fillId="0" borderId="1" xfId="0" applyNumberFormat="1" applyFont="1" applyBorder="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71" fontId="0" fillId="0" borderId="1" xfId="0" applyNumberFormat="1" applyFont="1" applyBorder="1" applyAlignment="1">
      <alignment horizontal="right" vertical="center"/>
    </xf>
    <xf numFmtId="177" fontId="0" fillId="0" borderId="0" xfId="0" applyNumberFormat="1" applyFont="1" applyAlignment="1">
      <alignment horizontal="right" vertical="center"/>
    </xf>
    <xf numFmtId="177"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71" fontId="0" fillId="0" borderId="1" xfId="0" applyNumberFormat="1" applyFont="1" applyBorder="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77" fontId="0" fillId="0" borderId="0" xfId="0" applyNumberFormat="1" applyFont="1" applyAlignment="1">
      <alignment horizontal="right" vertical="center"/>
    </xf>
    <xf numFmtId="177" fontId="0" fillId="0" borderId="1" xfId="0" applyNumberFormat="1" applyFont="1" applyBorder="1" applyAlignment="1">
      <alignment horizontal="right" vertical="center"/>
    </xf>
    <xf numFmtId="172" fontId="0" fillId="0" borderId="0" xfId="0" applyNumberFormat="1" applyFont="1" applyAlignment="1">
      <alignment horizontal="right" vertical="center"/>
    </xf>
    <xf numFmtId="167" fontId="0" fillId="0" borderId="0" xfId="0" applyNumberFormat="1" applyFont="1" applyAlignment="1">
      <alignment horizontal="right" vertical="center"/>
    </xf>
    <xf numFmtId="174" fontId="0" fillId="0" borderId="0" xfId="0" applyNumberFormat="1" applyFont="1" applyAlignment="1">
      <alignment horizontal="right" vertical="center"/>
    </xf>
    <xf numFmtId="168" fontId="0" fillId="0" borderId="0" xfId="0" applyNumberFormat="1" applyFont="1" applyAlignment="1">
      <alignment horizontal="right" vertical="center"/>
    </xf>
    <xf numFmtId="175" fontId="0" fillId="0" borderId="0" xfId="0" applyNumberFormat="1" applyFont="1" applyAlignment="1">
      <alignment horizontal="right" vertical="center"/>
    </xf>
    <xf numFmtId="173" fontId="0" fillId="0" borderId="0" xfId="0" applyNumberFormat="1" applyFont="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0" fontId="0" fillId="0" borderId="0" xfId="0"/>
    <xf numFmtId="0" fontId="12" fillId="0" borderId="0" xfId="0" applyFont="1" applyAlignment="1">
      <alignment vertical="top" wrapText="1"/>
    </xf>
    <xf numFmtId="0" fontId="1" fillId="0" borderId="0" xfId="0" applyFont="1" applyAlignment="1">
      <alignment horizontal="left" vertical="top" wrapText="1"/>
    </xf>
    <xf numFmtId="0" fontId="0" fillId="0" borderId="0" xfId="0" applyFont="1" applyAlignment="1">
      <alignment horizontal="left" vertical="top" wrapText="1"/>
    </xf>
    <xf numFmtId="0" fontId="0" fillId="0" borderId="0" xfId="0"/>
    <xf numFmtId="0" fontId="0" fillId="0" borderId="0" xfId="0" applyFont="1" applyAlignment="1">
      <alignment horizontal="justify" vertical="top" wrapText="1"/>
    </xf>
    <xf numFmtId="0" fontId="3" fillId="0" borderId="0" xfId="0" applyFont="1" applyAlignment="1">
      <alignment horizontal="center" vertical="center" wrapText="1"/>
    </xf>
    <xf numFmtId="0" fontId="2" fillId="2" borderId="0" xfId="0" applyFont="1" applyFill="1" applyAlignment="1">
      <alignment horizontal="left" vertical="top" wrapText="1"/>
    </xf>
    <xf numFmtId="0" fontId="0" fillId="2" borderId="0" xfId="0" applyFont="1" applyFill="1" applyAlignment="1">
      <alignment horizontal="justify" vertical="top" wrapText="1"/>
    </xf>
    <xf numFmtId="0" fontId="10" fillId="0" borderId="1" xfId="0" applyFont="1" applyBorder="1" applyAlignment="1">
      <alignment horizontal="justify" vertical="top" wrapText="1"/>
    </xf>
    <xf numFmtId="0" fontId="8" fillId="0" borderId="1" xfId="0" applyFont="1" applyBorder="1" applyAlignment="1">
      <alignment horizontal="justify" vertical="top" wrapText="1"/>
    </xf>
    <xf numFmtId="0" fontId="0" fillId="0" borderId="0" xfId="0" applyFont="1" applyAlignment="1">
      <alignment horizontal="left" vertical="center" wrapText="1"/>
    </xf>
    <xf numFmtId="0" fontId="12" fillId="0" borderId="0" xfId="0" applyFont="1" applyAlignment="1">
      <alignment horizontal="left" vertical="top"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0"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7.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8.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9.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vmlDrawing" Target="../drawings/vmlDrawing40.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vmlDrawing" Target="../drawings/vmlDrawing41.v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vmlDrawing" Target="../drawings/vmlDrawing42.v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vmlDrawing" Target="../drawings/vmlDrawing43.v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vmlDrawing" Target="../drawings/vmlDrawing44.v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vmlDrawing" Target="../drawings/vmlDrawing45.v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vmlDrawing" Target="../drawings/vmlDrawing46.v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vmlDrawing" Target="../drawings/vmlDrawing47.v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vmlDrawing" Target="../drawings/vmlDrawing48.v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59"/>
  <sheetViews>
    <sheetView showGridLines="0" tabSelected="1" workbookViewId="0"/>
  </sheetViews>
  <sheetFormatPr defaultColWidth="11.44140625" defaultRowHeight="13.2" x14ac:dyDescent="0.25"/>
  <cols>
    <col min="1" max="2" width="13.6640625" customWidth="1"/>
    <col min="3" max="3" width="60.6640625" customWidth="1"/>
  </cols>
  <sheetData>
    <row r="1" spans="1:3" ht="66" customHeight="1" x14ac:dyDescent="0.25">
      <c r="A1" s="1" t="s">
        <v>0</v>
      </c>
      <c r="B1" s="348" t="s">
        <v>1</v>
      </c>
      <c r="C1" s="348"/>
    </row>
    <row r="2" spans="1:3" ht="18" customHeight="1" x14ac:dyDescent="0.25">
      <c r="A2" s="349" t="s">
        <v>2</v>
      </c>
      <c r="B2" s="350"/>
      <c r="C2" s="349"/>
    </row>
    <row r="3" spans="1:3" ht="57" customHeight="1" x14ac:dyDescent="0.25">
      <c r="A3" s="351" t="s">
        <v>3</v>
      </c>
      <c r="B3" s="350"/>
      <c r="C3" s="351"/>
    </row>
    <row r="4" spans="1:3" ht="30.9" customHeight="1" x14ac:dyDescent="0.25">
      <c r="A4" s="351" t="s">
        <v>4</v>
      </c>
      <c r="B4" s="350"/>
      <c r="C4" s="351"/>
    </row>
    <row r="5" spans="1:3" ht="30.9" customHeight="1" x14ac:dyDescent="0.25">
      <c r="A5" s="351" t="s">
        <v>5</v>
      </c>
      <c r="B5" s="350"/>
      <c r="C5" s="351"/>
    </row>
    <row r="6" spans="1:3" ht="30.9" customHeight="1" x14ac:dyDescent="0.25">
      <c r="A6" s="351" t="s">
        <v>6</v>
      </c>
      <c r="B6" s="350"/>
      <c r="C6" s="351"/>
    </row>
    <row r="7" spans="1:3" ht="18" customHeight="1" x14ac:dyDescent="0.25">
      <c r="A7" s="349" t="s">
        <v>2</v>
      </c>
      <c r="B7" s="350"/>
      <c r="C7" s="349"/>
    </row>
    <row r="8" spans="1:3" ht="18" customHeight="1" x14ac:dyDescent="0.25">
      <c r="A8" s="353" t="s">
        <v>7</v>
      </c>
      <c r="B8" s="350"/>
      <c r="C8" s="353"/>
    </row>
    <row r="9" spans="1:3" ht="57" customHeight="1" x14ac:dyDescent="0.25">
      <c r="A9" s="354" t="s">
        <v>8</v>
      </c>
      <c r="B9" s="350"/>
      <c r="C9" s="354"/>
    </row>
    <row r="10" spans="1:3" ht="44.1" customHeight="1" x14ac:dyDescent="0.25">
      <c r="A10" s="354" t="s">
        <v>9</v>
      </c>
      <c r="B10" s="350"/>
      <c r="C10" s="354"/>
    </row>
    <row r="11" spans="1:3" ht="39" customHeight="1" x14ac:dyDescent="0.25">
      <c r="A11" s="352" t="s">
        <v>2</v>
      </c>
      <c r="B11" s="350"/>
      <c r="C11" s="352"/>
    </row>
    <row r="12" spans="1:3" ht="18" customHeight="1" x14ac:dyDescent="0.25">
      <c r="A12" s="3" t="s">
        <v>2</v>
      </c>
      <c r="B12" s="4" t="s">
        <v>10</v>
      </c>
      <c r="C12" s="3" t="s">
        <v>2</v>
      </c>
    </row>
    <row r="13" spans="1:3" ht="17.850000000000001" customHeight="1" x14ac:dyDescent="0.25">
      <c r="A13" s="5" t="str">
        <f>HYPERLINK("#'Table 18A.1'!A1","Table 18A.1")</f>
        <v>Table 18A.1</v>
      </c>
      <c r="B13" s="6" t="s">
        <v>11</v>
      </c>
      <c r="C13" s="2" t="s">
        <v>12</v>
      </c>
    </row>
    <row r="14" spans="1:3" ht="30.75" customHeight="1" x14ac:dyDescent="0.25">
      <c r="A14" s="5" t="str">
        <f>HYPERLINK("#'Table 18A.2'!A1","Table 18A.2")</f>
        <v>Table 18A.2</v>
      </c>
      <c r="B14" s="6" t="s">
        <v>11</v>
      </c>
      <c r="C14" s="2" t="s">
        <v>13</v>
      </c>
    </row>
    <row r="15" spans="1:3" ht="17.850000000000001" customHeight="1" x14ac:dyDescent="0.25">
      <c r="A15" s="5" t="str">
        <f>HYPERLINK("#'Table 18A.3'!A1","Table 18A.3")</f>
        <v>Table 18A.3</v>
      </c>
      <c r="B15" s="6" t="s">
        <v>1027</v>
      </c>
      <c r="C15" s="2" t="s">
        <v>14</v>
      </c>
    </row>
    <row r="16" spans="1:3" ht="17.850000000000001" customHeight="1" x14ac:dyDescent="0.25">
      <c r="A16" s="5" t="str">
        <f>HYPERLINK("#'Table 18A.4'!A1","Table 18A.4")</f>
        <v>Table 18A.4</v>
      </c>
      <c r="B16" s="6" t="s">
        <v>11</v>
      </c>
      <c r="C16" s="2" t="s">
        <v>15</v>
      </c>
    </row>
    <row r="17" spans="1:3" ht="17.850000000000001" customHeight="1" x14ac:dyDescent="0.25">
      <c r="A17" s="5" t="str">
        <f>HYPERLINK("#'Table 18A.5'!A1","Table 18A.5")</f>
        <v>Table 18A.5</v>
      </c>
      <c r="B17" s="6" t="s">
        <v>11</v>
      </c>
      <c r="C17" s="2" t="s">
        <v>16</v>
      </c>
    </row>
    <row r="18" spans="1:3" ht="30.75" customHeight="1" x14ac:dyDescent="0.25">
      <c r="A18" s="5" t="str">
        <f>HYPERLINK("#'Table 18A.6'!A1","Table 18A.6")</f>
        <v>Table 18A.6</v>
      </c>
      <c r="B18" s="6" t="s">
        <v>11</v>
      </c>
      <c r="C18" s="2" t="s">
        <v>17</v>
      </c>
    </row>
    <row r="19" spans="1:3" ht="17.850000000000001" customHeight="1" x14ac:dyDescent="0.25">
      <c r="A19" s="5" t="str">
        <f>HYPERLINK("#'Table 18A.7'!A1","Table 18A.7")</f>
        <v>Table 18A.7</v>
      </c>
      <c r="B19" s="6" t="s">
        <v>11</v>
      </c>
      <c r="C19" s="2" t="s">
        <v>18</v>
      </c>
    </row>
    <row r="20" spans="1:3" ht="17.850000000000001" customHeight="1" x14ac:dyDescent="0.25">
      <c r="A20" s="5" t="str">
        <f>HYPERLINK("#'Table 18A.8'!A1","Table 18A.8")</f>
        <v>Table 18A.8</v>
      </c>
      <c r="B20" s="6" t="s">
        <v>1027</v>
      </c>
      <c r="C20" s="2" t="s">
        <v>19</v>
      </c>
    </row>
    <row r="21" spans="1:3" ht="17.850000000000001" customHeight="1" x14ac:dyDescent="0.25">
      <c r="A21" s="5" t="str">
        <f>HYPERLINK("#'Table 18A.9'!A1","Table 18A.9")</f>
        <v>Table 18A.9</v>
      </c>
      <c r="B21" s="6" t="s">
        <v>11</v>
      </c>
      <c r="C21" s="2" t="s">
        <v>20</v>
      </c>
    </row>
    <row r="22" spans="1:3" ht="17.850000000000001" customHeight="1" x14ac:dyDescent="0.25">
      <c r="A22" s="5" t="str">
        <f>HYPERLINK("#'Table 18A.10'!A1","Table 18A.10")</f>
        <v>Table 18A.10</v>
      </c>
      <c r="B22" s="6" t="s">
        <v>11</v>
      </c>
      <c r="C22" s="2" t="s">
        <v>21</v>
      </c>
    </row>
    <row r="23" spans="1:3" ht="17.850000000000001" customHeight="1" x14ac:dyDescent="0.25">
      <c r="A23" s="5" t="str">
        <f>HYPERLINK("#'Table 18A.11'!A1","Table 18A.11")</f>
        <v>Table 18A.11</v>
      </c>
      <c r="B23" s="6" t="s">
        <v>11</v>
      </c>
      <c r="C23" s="2" t="s">
        <v>22</v>
      </c>
    </row>
    <row r="24" spans="1:3" ht="30.75" customHeight="1" x14ac:dyDescent="0.25">
      <c r="A24" s="5" t="str">
        <f>HYPERLINK("#'Table 18A.12'!A1","Table 18A.12")</f>
        <v>Table 18A.12</v>
      </c>
      <c r="B24" s="6" t="s">
        <v>1027</v>
      </c>
      <c r="C24" s="2" t="s">
        <v>23</v>
      </c>
    </row>
    <row r="25" spans="1:3" ht="17.850000000000001" customHeight="1" x14ac:dyDescent="0.25">
      <c r="A25" s="5" t="str">
        <f>HYPERLINK("#'Table 18A.13'!A1","Table 18A.13")</f>
        <v>Table 18A.13</v>
      </c>
      <c r="B25" s="6" t="s">
        <v>11</v>
      </c>
      <c r="C25" s="2" t="s">
        <v>24</v>
      </c>
    </row>
    <row r="26" spans="1:3" ht="17.850000000000001" customHeight="1" x14ac:dyDescent="0.25">
      <c r="A26" s="5" t="str">
        <f>HYPERLINK("#'Table 18A.14'!A1","Table 18A.14")</f>
        <v>Table 18A.14</v>
      </c>
      <c r="B26" s="6" t="s">
        <v>11</v>
      </c>
      <c r="C26" s="2" t="s">
        <v>25</v>
      </c>
    </row>
    <row r="27" spans="1:3" ht="30.75" customHeight="1" x14ac:dyDescent="0.25">
      <c r="A27" s="5" t="str">
        <f>HYPERLINK("#'Table 18A.15'!A1","Table 18A.15")</f>
        <v>Table 18A.15</v>
      </c>
      <c r="B27" s="6" t="s">
        <v>11</v>
      </c>
      <c r="C27" s="2" t="s">
        <v>26</v>
      </c>
    </row>
    <row r="28" spans="1:3" ht="17.850000000000001" customHeight="1" x14ac:dyDescent="0.25">
      <c r="A28" s="5" t="str">
        <f>HYPERLINK("#'Table 18A.16'!A1","Table 18A.16")</f>
        <v>Table 18A.16</v>
      </c>
      <c r="B28" s="6" t="s">
        <v>11</v>
      </c>
      <c r="C28" s="2" t="s">
        <v>27</v>
      </c>
    </row>
    <row r="29" spans="1:3" ht="30.75" customHeight="1" x14ac:dyDescent="0.25">
      <c r="A29" s="5" t="str">
        <f>HYPERLINK("#'Table 18A.17'!A1","Table 18A.17")</f>
        <v>Table 18A.17</v>
      </c>
      <c r="B29" s="6" t="s">
        <v>11</v>
      </c>
      <c r="C29" s="2" t="s">
        <v>28</v>
      </c>
    </row>
    <row r="30" spans="1:3" ht="30.75" customHeight="1" x14ac:dyDescent="0.25">
      <c r="A30" s="5" t="str">
        <f>HYPERLINK("#'Table 18A.18'!A1","Table 18A.18")</f>
        <v>Table 18A.18</v>
      </c>
      <c r="B30" s="6" t="s">
        <v>11</v>
      </c>
      <c r="C30" s="2" t="s">
        <v>29</v>
      </c>
    </row>
    <row r="31" spans="1:3" ht="30.75" customHeight="1" x14ac:dyDescent="0.25">
      <c r="A31" s="5" t="str">
        <f>HYPERLINK("#'Table 18A.19'!A1","Table 18A.19")</f>
        <v>Table 18A.19</v>
      </c>
      <c r="B31" s="6" t="s">
        <v>11</v>
      </c>
      <c r="C31" s="2" t="s">
        <v>30</v>
      </c>
    </row>
    <row r="32" spans="1:3" ht="30.75" customHeight="1" x14ac:dyDescent="0.25">
      <c r="A32" s="5" t="str">
        <f>HYPERLINK("#'Table 18A.20'!A1","Table 18A.20")</f>
        <v>Table 18A.20</v>
      </c>
      <c r="B32" s="6" t="s">
        <v>11</v>
      </c>
      <c r="C32" s="2" t="s">
        <v>31</v>
      </c>
    </row>
    <row r="33" spans="1:3" ht="17.850000000000001" customHeight="1" x14ac:dyDescent="0.25">
      <c r="A33" s="5" t="str">
        <f>HYPERLINK("#'Table 18A.21'!A1","Table 18A.21")</f>
        <v>Table 18A.21</v>
      </c>
      <c r="B33" s="6" t="s">
        <v>11</v>
      </c>
      <c r="C33" s="2" t="s">
        <v>32</v>
      </c>
    </row>
    <row r="34" spans="1:3" ht="30.75" customHeight="1" x14ac:dyDescent="0.25">
      <c r="A34" s="5" t="str">
        <f>HYPERLINK("#'Table 18A.22'!A1","Table 18A.22")</f>
        <v>Table 18A.22</v>
      </c>
      <c r="B34" s="6" t="s">
        <v>11</v>
      </c>
      <c r="C34" s="2" t="s">
        <v>33</v>
      </c>
    </row>
    <row r="35" spans="1:3" ht="30.75" customHeight="1" x14ac:dyDescent="0.25">
      <c r="A35" s="5" t="str">
        <f>HYPERLINK("#'Table 18A.23'!A1","Table 18A.23")</f>
        <v>Table 18A.23</v>
      </c>
      <c r="B35" s="6" t="s">
        <v>11</v>
      </c>
      <c r="C35" s="2" t="s">
        <v>34</v>
      </c>
    </row>
    <row r="36" spans="1:3" ht="30.75" customHeight="1" x14ac:dyDescent="0.25">
      <c r="A36" s="5" t="str">
        <f>HYPERLINK("#'Table 18A.24'!A1","Table 18A.24")</f>
        <v>Table 18A.24</v>
      </c>
      <c r="B36" s="6" t="s">
        <v>11</v>
      </c>
      <c r="C36" s="2" t="s">
        <v>35</v>
      </c>
    </row>
    <row r="37" spans="1:3" ht="17.850000000000001" customHeight="1" x14ac:dyDescent="0.25">
      <c r="A37" s="5" t="str">
        <f>HYPERLINK("#'Table 18A.25'!A1","Table 18A.25")</f>
        <v>Table 18A.25</v>
      </c>
      <c r="B37" s="6" t="s">
        <v>11</v>
      </c>
      <c r="C37" s="2" t="s">
        <v>36</v>
      </c>
    </row>
    <row r="38" spans="1:3" ht="17.850000000000001" customHeight="1" x14ac:dyDescent="0.25">
      <c r="A38" s="5" t="str">
        <f>HYPERLINK("#'Table 18A.26'!A1","Table 18A.26")</f>
        <v>Table 18A.26</v>
      </c>
      <c r="B38" s="6" t="s">
        <v>11</v>
      </c>
      <c r="C38" s="2" t="s">
        <v>37</v>
      </c>
    </row>
    <row r="39" spans="1:3" ht="17.850000000000001" customHeight="1" x14ac:dyDescent="0.25">
      <c r="A39" s="5" t="str">
        <f>HYPERLINK("#'Table 18A.27'!A1","Table 18A.27")</f>
        <v>Table 18A.27</v>
      </c>
      <c r="B39" s="6" t="s">
        <v>11</v>
      </c>
      <c r="C39" s="2" t="s">
        <v>38</v>
      </c>
    </row>
    <row r="40" spans="1:3" ht="30.75" customHeight="1" x14ac:dyDescent="0.25">
      <c r="A40" s="5" t="str">
        <f>HYPERLINK("#'Table 18A.28'!A1","Table 18A.28")</f>
        <v>Table 18A.28</v>
      </c>
      <c r="B40" s="6" t="s">
        <v>1027</v>
      </c>
      <c r="C40" s="2" t="s">
        <v>39</v>
      </c>
    </row>
    <row r="41" spans="1:3" ht="30.75" customHeight="1" x14ac:dyDescent="0.25">
      <c r="A41" s="5" t="str">
        <f>HYPERLINK("#'Table 18A.29'!A1","Table 18A.29")</f>
        <v>Table 18A.29</v>
      </c>
      <c r="B41" s="6" t="s">
        <v>1027</v>
      </c>
      <c r="C41" s="2" t="s">
        <v>40</v>
      </c>
    </row>
    <row r="42" spans="1:3" ht="30.75" customHeight="1" x14ac:dyDescent="0.25">
      <c r="A42" s="5" t="str">
        <f>HYPERLINK("#'Table 18A.30'!A1","Table 18A.30")</f>
        <v>Table 18A.30</v>
      </c>
      <c r="B42" s="6" t="s">
        <v>11</v>
      </c>
      <c r="C42" s="2" t="s">
        <v>41</v>
      </c>
    </row>
    <row r="43" spans="1:3" ht="30.75" customHeight="1" x14ac:dyDescent="0.25">
      <c r="A43" s="5" t="str">
        <f>HYPERLINK("#'Table 18A.31'!A1","Table 18A.31")</f>
        <v>Table 18A.31</v>
      </c>
      <c r="B43" s="6" t="s">
        <v>11</v>
      </c>
      <c r="C43" s="2" t="s">
        <v>42</v>
      </c>
    </row>
    <row r="44" spans="1:3" ht="30.75" customHeight="1" x14ac:dyDescent="0.25">
      <c r="A44" s="5" t="str">
        <f>HYPERLINK("#'Table 18A.32'!A1","Table 18A.32")</f>
        <v>Table 18A.32</v>
      </c>
      <c r="B44" s="6" t="s">
        <v>11</v>
      </c>
      <c r="C44" s="2" t="s">
        <v>43</v>
      </c>
    </row>
    <row r="45" spans="1:3" ht="30.75" customHeight="1" x14ac:dyDescent="0.25">
      <c r="A45" s="5" t="str">
        <f>HYPERLINK("#'Table 18A.33'!A1","Table 18A.33")</f>
        <v>Table 18A.33</v>
      </c>
      <c r="B45" s="6" t="s">
        <v>1028</v>
      </c>
      <c r="C45" s="2" t="s">
        <v>44</v>
      </c>
    </row>
    <row r="46" spans="1:3" ht="30.75" customHeight="1" x14ac:dyDescent="0.25">
      <c r="A46" s="5" t="str">
        <f>HYPERLINK("#'Table 18A.34'!A1","Table 18A.34")</f>
        <v>Table 18A.34</v>
      </c>
      <c r="B46" s="6" t="s">
        <v>1028</v>
      </c>
      <c r="C46" s="2" t="s">
        <v>45</v>
      </c>
    </row>
    <row r="47" spans="1:3" ht="30.75" customHeight="1" x14ac:dyDescent="0.25">
      <c r="A47" s="5" t="str">
        <f>HYPERLINK("#'Table 18A.35'!A1","Table 18A.35")</f>
        <v>Table 18A.35</v>
      </c>
      <c r="B47" s="6" t="s">
        <v>1028</v>
      </c>
      <c r="C47" s="2" t="s">
        <v>46</v>
      </c>
    </row>
    <row r="48" spans="1:3" ht="17.850000000000001" customHeight="1" x14ac:dyDescent="0.25">
      <c r="A48" s="5" t="str">
        <f>HYPERLINK("#'Table 18A.36'!A1","Table 18A.36")</f>
        <v>Table 18A.36</v>
      </c>
      <c r="B48" s="6" t="s">
        <v>1028</v>
      </c>
      <c r="C48" s="2" t="s">
        <v>47</v>
      </c>
    </row>
    <row r="49" spans="1:3" ht="17.850000000000001" customHeight="1" x14ac:dyDescent="0.25">
      <c r="A49" s="5" t="str">
        <f>HYPERLINK("#'Table 18A.37'!A1","Table 18A.37")</f>
        <v>Table 18A.37</v>
      </c>
      <c r="B49" s="6" t="s">
        <v>1028</v>
      </c>
      <c r="C49" s="2" t="s">
        <v>48</v>
      </c>
    </row>
    <row r="50" spans="1:3" ht="17.850000000000001" customHeight="1" x14ac:dyDescent="0.25">
      <c r="A50" s="5" t="str">
        <f>HYPERLINK("#'Table 18A.38'!A1","Table 18A.38")</f>
        <v>Table 18A.38</v>
      </c>
      <c r="B50" s="6" t="s">
        <v>1028</v>
      </c>
      <c r="C50" s="2" t="s">
        <v>49</v>
      </c>
    </row>
    <row r="51" spans="1:3" ht="17.850000000000001" customHeight="1" x14ac:dyDescent="0.25">
      <c r="A51" s="5" t="str">
        <f>HYPERLINK("#'Table 18A.39'!A1","Table 18A.39")</f>
        <v>Table 18A.39</v>
      </c>
      <c r="B51" s="6" t="s">
        <v>11</v>
      </c>
      <c r="C51" s="2" t="s">
        <v>50</v>
      </c>
    </row>
    <row r="52" spans="1:3" ht="17.850000000000001" customHeight="1" x14ac:dyDescent="0.25">
      <c r="A52" s="5" t="str">
        <f>HYPERLINK("#'Table 18A.40'!A1","Table 18A.40")</f>
        <v>Table 18A.40</v>
      </c>
      <c r="B52" s="6" t="s">
        <v>1028</v>
      </c>
      <c r="C52" s="2" t="s">
        <v>51</v>
      </c>
    </row>
    <row r="53" spans="1:3" ht="17.850000000000001" customHeight="1" x14ac:dyDescent="0.25">
      <c r="A53" s="5" t="str">
        <f>HYPERLINK("#'Table 18A.41'!A1","Table 18A.41")</f>
        <v>Table 18A.41</v>
      </c>
      <c r="B53" s="6" t="s">
        <v>1028</v>
      </c>
      <c r="C53" s="2" t="s">
        <v>52</v>
      </c>
    </row>
    <row r="54" spans="1:3" ht="17.850000000000001" customHeight="1" x14ac:dyDescent="0.25">
      <c r="A54" s="5" t="str">
        <f>HYPERLINK("#'Table 18A.42'!A1","Table 18A.42")</f>
        <v>Table 18A.42</v>
      </c>
      <c r="B54" s="6" t="s">
        <v>1028</v>
      </c>
      <c r="C54" s="2" t="s">
        <v>53</v>
      </c>
    </row>
    <row r="55" spans="1:3" ht="17.850000000000001" customHeight="1" x14ac:dyDescent="0.25">
      <c r="A55" s="5" t="str">
        <f>HYPERLINK("#'Table 18A.43'!A1","Table 18A.43")</f>
        <v>Table 18A.43</v>
      </c>
      <c r="B55" s="6" t="s">
        <v>11</v>
      </c>
      <c r="C55" s="2" t="s">
        <v>54</v>
      </c>
    </row>
    <row r="56" spans="1:3" ht="17.850000000000001" customHeight="1" x14ac:dyDescent="0.25">
      <c r="A56" s="5" t="str">
        <f>HYPERLINK("#'Table 18A.44'!A1","Table 18A.44")</f>
        <v>Table 18A.44</v>
      </c>
      <c r="B56" s="6" t="s">
        <v>11</v>
      </c>
      <c r="C56" s="2" t="s">
        <v>55</v>
      </c>
    </row>
    <row r="57" spans="1:3" ht="30.75" customHeight="1" x14ac:dyDescent="0.25">
      <c r="A57" s="5" t="str">
        <f>HYPERLINK("#'Table 18A.45'!A1","Table 18A.45")</f>
        <v>Table 18A.45</v>
      </c>
      <c r="B57" s="6" t="s">
        <v>11</v>
      </c>
      <c r="C57" s="2" t="s">
        <v>56</v>
      </c>
    </row>
    <row r="58" spans="1:3" ht="30.75" customHeight="1" x14ac:dyDescent="0.25">
      <c r="A58" s="5" t="str">
        <f>HYPERLINK("#'Table 18A.46'!A1","Table 18A.46")</f>
        <v>Table 18A.46</v>
      </c>
      <c r="B58" s="6" t="s">
        <v>1027</v>
      </c>
      <c r="C58" s="2" t="s">
        <v>57</v>
      </c>
    </row>
    <row r="59" spans="1:3" ht="17.850000000000001" customHeight="1" x14ac:dyDescent="0.25">
      <c r="A59" s="5" t="str">
        <f>HYPERLINK("#'Table 18A.47'!A1","Table 18A.47")</f>
        <v>Table 18A.47</v>
      </c>
      <c r="B59" s="6" t="s">
        <v>11</v>
      </c>
      <c r="C59" s="2" t="s">
        <v>58</v>
      </c>
    </row>
  </sheetData>
  <mergeCells count="11">
    <mergeCell ref="A11:C11"/>
    <mergeCell ref="A6:C6"/>
    <mergeCell ref="A7:C7"/>
    <mergeCell ref="A8:C8"/>
    <mergeCell ref="A9:C9"/>
    <mergeCell ref="A10:C10"/>
    <mergeCell ref="B1:C1"/>
    <mergeCell ref="A2:C2"/>
    <mergeCell ref="A3:C3"/>
    <mergeCell ref="A4:C4"/>
    <mergeCell ref="A5:C5"/>
  </mergeCells>
  <pageMargins left="0.70866141732283472" right="0.70866141732283472" top="0.74803149606299213" bottom="0.74803149606299213" header="0.31496062992125984" footer="0.31496062992125984"/>
  <pageSetup paperSize="9" orientation="portrait" useFirstPageNumber="1" horizontalDpi="300" verticalDpi="300" r:id="rId1"/>
  <headerFooter scaleWithDoc="0" alignWithMargins="0">
    <oddHeader>&amp;C&amp;"Arial,Regular"&amp;8CONTENTS</oddHeader>
    <oddFooter>&amp;L&amp;8&amp;G 
&amp;"Arial,Regular"REPORT ON
GOVERNMENT
SERVICES  202106&amp;C &amp;R&amp;8&amp;G&amp;"Arial,Regular" 
HOUSING
&amp;"Arial,Regular"PAGE &amp;"Arial,Bold"&amp;P&amp;"Arial,Regular" of CONTENTS</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U18"/>
  <sheetViews>
    <sheetView showGridLines="0" workbookViewId="0"/>
  </sheetViews>
  <sheetFormatPr defaultColWidth="11.44140625" defaultRowHeight="13.2" x14ac:dyDescent="0.25"/>
  <cols>
    <col min="1" max="11" width="1.88671875" customWidth="1"/>
    <col min="12" max="12" width="5.44140625" customWidth="1"/>
    <col min="13" max="21" width="6.88671875" customWidth="1"/>
  </cols>
  <sheetData>
    <row r="1" spans="1:21" ht="33.9" customHeight="1" x14ac:dyDescent="0.25">
      <c r="A1" s="8" t="s">
        <v>346</v>
      </c>
      <c r="B1" s="8"/>
      <c r="C1" s="8"/>
      <c r="D1" s="8"/>
      <c r="E1" s="8"/>
      <c r="F1" s="8"/>
      <c r="G1" s="8"/>
      <c r="H1" s="8"/>
      <c r="I1" s="8"/>
      <c r="J1" s="8"/>
      <c r="K1" s="355" t="s">
        <v>347</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348</v>
      </c>
      <c r="N2" s="13" t="s">
        <v>349</v>
      </c>
      <c r="O2" s="13" t="s">
        <v>350</v>
      </c>
      <c r="P2" s="13" t="s">
        <v>351</v>
      </c>
      <c r="Q2" s="13" t="s">
        <v>352</v>
      </c>
      <c r="R2" s="13" t="s">
        <v>353</v>
      </c>
      <c r="S2" s="13" t="s">
        <v>354</v>
      </c>
      <c r="T2" s="13" t="s">
        <v>355</v>
      </c>
      <c r="U2" s="13" t="s">
        <v>356</v>
      </c>
    </row>
    <row r="3" spans="1:21" ht="16.5" customHeight="1" x14ac:dyDescent="0.25">
      <c r="A3" s="7" t="s">
        <v>144</v>
      </c>
      <c r="B3" s="7"/>
      <c r="C3" s="7"/>
      <c r="D3" s="7"/>
      <c r="E3" s="7"/>
      <c r="F3" s="7"/>
      <c r="G3" s="7"/>
      <c r="H3" s="7"/>
      <c r="I3" s="7"/>
      <c r="J3" s="7"/>
      <c r="K3" s="7"/>
      <c r="L3" s="9" t="s">
        <v>357</v>
      </c>
      <c r="M3" s="103">
        <v>97.8</v>
      </c>
      <c r="N3" s="103">
        <v>96.1</v>
      </c>
      <c r="O3" s="103">
        <v>98.1</v>
      </c>
      <c r="P3" s="103">
        <v>96.5</v>
      </c>
      <c r="Q3" s="103">
        <v>94.9</v>
      </c>
      <c r="R3" s="103">
        <v>98.7</v>
      </c>
      <c r="S3" s="103">
        <v>96.6</v>
      </c>
      <c r="T3" s="103">
        <v>95.7</v>
      </c>
      <c r="U3" s="103">
        <v>97</v>
      </c>
    </row>
    <row r="4" spans="1:21" ht="16.5" customHeight="1" x14ac:dyDescent="0.25">
      <c r="A4" s="7" t="s">
        <v>145</v>
      </c>
      <c r="B4" s="7"/>
      <c r="C4" s="7"/>
      <c r="D4" s="7"/>
      <c r="E4" s="7"/>
      <c r="F4" s="7"/>
      <c r="G4" s="7"/>
      <c r="H4" s="7"/>
      <c r="I4" s="7"/>
      <c r="J4" s="7"/>
      <c r="K4" s="7"/>
      <c r="L4" s="9" t="s">
        <v>357</v>
      </c>
      <c r="M4" s="103">
        <v>98.1</v>
      </c>
      <c r="N4" s="103">
        <v>96.4</v>
      </c>
      <c r="O4" s="103">
        <v>98</v>
      </c>
      <c r="P4" s="103">
        <v>95.5</v>
      </c>
      <c r="Q4" s="103">
        <v>95.2</v>
      </c>
      <c r="R4" s="103">
        <v>98.7</v>
      </c>
      <c r="S4" s="103">
        <v>96.1</v>
      </c>
      <c r="T4" s="103">
        <v>98.9</v>
      </c>
      <c r="U4" s="103">
        <v>97.1</v>
      </c>
    </row>
    <row r="5" spans="1:21" ht="16.5" customHeight="1" x14ac:dyDescent="0.25">
      <c r="A5" s="7" t="s">
        <v>146</v>
      </c>
      <c r="B5" s="7"/>
      <c r="C5" s="7"/>
      <c r="D5" s="7"/>
      <c r="E5" s="7"/>
      <c r="F5" s="7"/>
      <c r="G5" s="7"/>
      <c r="H5" s="7"/>
      <c r="I5" s="7"/>
      <c r="J5" s="7"/>
      <c r="K5" s="7"/>
      <c r="L5" s="9" t="s">
        <v>357</v>
      </c>
      <c r="M5" s="103">
        <v>98.1</v>
      </c>
      <c r="N5" s="103">
        <v>96.8</v>
      </c>
      <c r="O5" s="103">
        <v>97.7</v>
      </c>
      <c r="P5" s="103">
        <v>95.9</v>
      </c>
      <c r="Q5" s="103">
        <v>95</v>
      </c>
      <c r="R5" s="103">
        <v>97.9</v>
      </c>
      <c r="S5" s="103">
        <v>95</v>
      </c>
      <c r="T5" s="103">
        <v>98.8</v>
      </c>
      <c r="U5" s="103">
        <v>97.1</v>
      </c>
    </row>
    <row r="6" spans="1:21" ht="16.5" customHeight="1" x14ac:dyDescent="0.25">
      <c r="A6" s="7" t="s">
        <v>147</v>
      </c>
      <c r="B6" s="7"/>
      <c r="C6" s="7"/>
      <c r="D6" s="7"/>
      <c r="E6" s="7"/>
      <c r="F6" s="7"/>
      <c r="G6" s="7"/>
      <c r="H6" s="7"/>
      <c r="I6" s="7"/>
      <c r="J6" s="7"/>
      <c r="K6" s="7"/>
      <c r="L6" s="9" t="s">
        <v>357</v>
      </c>
      <c r="M6" s="103">
        <v>98.1</v>
      </c>
      <c r="N6" s="103">
        <v>97.7</v>
      </c>
      <c r="O6" s="103">
        <v>97.7</v>
      </c>
      <c r="P6" s="103">
        <v>94.9</v>
      </c>
      <c r="Q6" s="103">
        <v>94.5</v>
      </c>
      <c r="R6" s="103">
        <v>97.4</v>
      </c>
      <c r="S6" s="103">
        <v>96.2</v>
      </c>
      <c r="T6" s="103">
        <v>94.7</v>
      </c>
      <c r="U6" s="103">
        <v>97.1</v>
      </c>
    </row>
    <row r="7" spans="1:21" ht="16.5" customHeight="1" x14ac:dyDescent="0.25">
      <c r="A7" s="7" t="s">
        <v>148</v>
      </c>
      <c r="B7" s="7"/>
      <c r="C7" s="7"/>
      <c r="D7" s="7"/>
      <c r="E7" s="7"/>
      <c r="F7" s="7"/>
      <c r="G7" s="7"/>
      <c r="H7" s="7"/>
      <c r="I7" s="7"/>
      <c r="J7" s="7"/>
      <c r="K7" s="7"/>
      <c r="L7" s="9" t="s">
        <v>357</v>
      </c>
      <c r="M7" s="103">
        <v>98.6</v>
      </c>
      <c r="N7" s="103">
        <v>98.1</v>
      </c>
      <c r="O7" s="103">
        <v>97.9</v>
      </c>
      <c r="P7" s="103">
        <v>96</v>
      </c>
      <c r="Q7" s="103">
        <v>95</v>
      </c>
      <c r="R7" s="103">
        <v>98.2</v>
      </c>
      <c r="S7" s="103">
        <v>97.2</v>
      </c>
      <c r="T7" s="103">
        <v>94.5</v>
      </c>
      <c r="U7" s="103">
        <v>97.6</v>
      </c>
    </row>
    <row r="8" spans="1:21" ht="16.5" customHeight="1" x14ac:dyDescent="0.25">
      <c r="A8" s="7" t="s">
        <v>149</v>
      </c>
      <c r="B8" s="7"/>
      <c r="C8" s="7"/>
      <c r="D8" s="7"/>
      <c r="E8" s="7"/>
      <c r="F8" s="7"/>
      <c r="G8" s="7"/>
      <c r="H8" s="7"/>
      <c r="I8" s="7"/>
      <c r="J8" s="7"/>
      <c r="K8" s="7"/>
      <c r="L8" s="9" t="s">
        <v>357</v>
      </c>
      <c r="M8" s="103">
        <v>98.7</v>
      </c>
      <c r="N8" s="103">
        <v>98</v>
      </c>
      <c r="O8" s="103">
        <v>98.3</v>
      </c>
      <c r="P8" s="103">
        <v>97.7</v>
      </c>
      <c r="Q8" s="103">
        <v>95.8</v>
      </c>
      <c r="R8" s="103">
        <v>98.3</v>
      </c>
      <c r="S8" s="103">
        <v>98</v>
      </c>
      <c r="T8" s="103">
        <v>94.7</v>
      </c>
      <c r="U8" s="103">
        <v>97.9</v>
      </c>
    </row>
    <row r="9" spans="1:21" ht="16.5" customHeight="1" x14ac:dyDescent="0.25">
      <c r="A9" s="7" t="s">
        <v>150</v>
      </c>
      <c r="B9" s="7"/>
      <c r="C9" s="7"/>
      <c r="D9" s="7"/>
      <c r="E9" s="7"/>
      <c r="F9" s="7"/>
      <c r="G9" s="7"/>
      <c r="H9" s="7"/>
      <c r="I9" s="7"/>
      <c r="J9" s="7"/>
      <c r="K9" s="7"/>
      <c r="L9" s="9" t="s">
        <v>357</v>
      </c>
      <c r="M9" s="103">
        <v>98.7</v>
      </c>
      <c r="N9" s="103">
        <v>97.8</v>
      </c>
      <c r="O9" s="103">
        <v>98.4</v>
      </c>
      <c r="P9" s="103">
        <v>96.6</v>
      </c>
      <c r="Q9" s="103">
        <v>96.4</v>
      </c>
      <c r="R9" s="103">
        <v>98.1</v>
      </c>
      <c r="S9" s="103">
        <v>98.9</v>
      </c>
      <c r="T9" s="103">
        <v>93.2</v>
      </c>
      <c r="U9" s="103">
        <v>97.9</v>
      </c>
    </row>
    <row r="10" spans="1:21" ht="16.5" customHeight="1" x14ac:dyDescent="0.25">
      <c r="A10" s="7" t="s">
        <v>151</v>
      </c>
      <c r="B10" s="7"/>
      <c r="C10" s="7"/>
      <c r="D10" s="7"/>
      <c r="E10" s="7"/>
      <c r="F10" s="7"/>
      <c r="G10" s="7"/>
      <c r="H10" s="7"/>
      <c r="I10" s="7"/>
      <c r="J10" s="7"/>
      <c r="K10" s="7"/>
      <c r="L10" s="9" t="s">
        <v>357</v>
      </c>
      <c r="M10" s="103">
        <v>99</v>
      </c>
      <c r="N10" s="103">
        <v>97.3</v>
      </c>
      <c r="O10" s="103">
        <v>98.6</v>
      </c>
      <c r="P10" s="103">
        <v>95.8</v>
      </c>
      <c r="Q10" s="103">
        <v>96.8</v>
      </c>
      <c r="R10" s="103">
        <v>97.1</v>
      </c>
      <c r="S10" s="103">
        <v>98</v>
      </c>
      <c r="T10" s="103">
        <v>93.6</v>
      </c>
      <c r="U10" s="103">
        <v>97.8</v>
      </c>
    </row>
    <row r="11" spans="1:21" ht="16.5" customHeight="1" x14ac:dyDescent="0.25">
      <c r="A11" s="7" t="s">
        <v>152</v>
      </c>
      <c r="B11" s="7"/>
      <c r="C11" s="7"/>
      <c r="D11" s="7"/>
      <c r="E11" s="7"/>
      <c r="F11" s="7"/>
      <c r="G11" s="7"/>
      <c r="H11" s="7"/>
      <c r="I11" s="7"/>
      <c r="J11" s="7"/>
      <c r="K11" s="7"/>
      <c r="L11" s="9" t="s">
        <v>357</v>
      </c>
      <c r="M11" s="103">
        <v>98.9</v>
      </c>
      <c r="N11" s="103">
        <v>96.9</v>
      </c>
      <c r="O11" s="103">
        <v>98.6</v>
      </c>
      <c r="P11" s="103">
        <v>96.3</v>
      </c>
      <c r="Q11" s="103">
        <v>96</v>
      </c>
      <c r="R11" s="103">
        <v>97.3</v>
      </c>
      <c r="S11" s="103">
        <v>98.6</v>
      </c>
      <c r="T11" s="103">
        <v>95.4</v>
      </c>
      <c r="U11" s="103">
        <v>97.7</v>
      </c>
    </row>
    <row r="12" spans="1:21" ht="16.5" customHeight="1" x14ac:dyDescent="0.25">
      <c r="A12" s="14" t="s">
        <v>153</v>
      </c>
      <c r="B12" s="14"/>
      <c r="C12" s="14"/>
      <c r="D12" s="14"/>
      <c r="E12" s="14"/>
      <c r="F12" s="14"/>
      <c r="G12" s="14"/>
      <c r="H12" s="14"/>
      <c r="I12" s="14"/>
      <c r="J12" s="14"/>
      <c r="K12" s="14"/>
      <c r="L12" s="15" t="s">
        <v>357</v>
      </c>
      <c r="M12" s="104">
        <v>99.9</v>
      </c>
      <c r="N12" s="104">
        <v>96.9</v>
      </c>
      <c r="O12" s="104">
        <v>98.6</v>
      </c>
      <c r="P12" s="104">
        <v>96.1</v>
      </c>
      <c r="Q12" s="104">
        <v>95.8</v>
      </c>
      <c r="R12" s="104">
        <v>98.4</v>
      </c>
      <c r="S12" s="104">
        <v>97.9</v>
      </c>
      <c r="T12" s="104">
        <v>96.1</v>
      </c>
      <c r="U12" s="104">
        <v>98</v>
      </c>
    </row>
    <row r="13" spans="1:21" ht="4.5" customHeight="1" x14ac:dyDescent="0.25">
      <c r="A13" s="25"/>
      <c r="B13" s="25"/>
      <c r="C13" s="2"/>
      <c r="D13" s="2"/>
      <c r="E13" s="2"/>
      <c r="F13" s="2"/>
      <c r="G13" s="2"/>
      <c r="H13" s="2"/>
      <c r="I13" s="2"/>
      <c r="J13" s="2"/>
      <c r="K13" s="2"/>
      <c r="L13" s="2"/>
      <c r="M13" s="2"/>
      <c r="N13" s="2"/>
      <c r="O13" s="2"/>
      <c r="P13" s="2"/>
      <c r="Q13" s="2"/>
      <c r="R13" s="2"/>
      <c r="S13" s="2"/>
      <c r="T13" s="2"/>
      <c r="U13" s="2"/>
    </row>
    <row r="14" spans="1:21" ht="29.4" customHeight="1" x14ac:dyDescent="0.25">
      <c r="A14" s="25" t="s">
        <v>87</v>
      </c>
      <c r="B14" s="25"/>
      <c r="C14" s="351" t="s">
        <v>229</v>
      </c>
      <c r="D14" s="351"/>
      <c r="E14" s="351"/>
      <c r="F14" s="351"/>
      <c r="G14" s="351"/>
      <c r="H14" s="351"/>
      <c r="I14" s="351"/>
      <c r="J14" s="351"/>
      <c r="K14" s="351"/>
      <c r="L14" s="351"/>
      <c r="M14" s="351"/>
      <c r="N14" s="351"/>
      <c r="O14" s="351"/>
      <c r="P14" s="351"/>
      <c r="Q14" s="351"/>
      <c r="R14" s="351"/>
      <c r="S14" s="351"/>
      <c r="T14" s="351"/>
      <c r="U14" s="351"/>
    </row>
    <row r="15" spans="1:21" ht="29.4" customHeight="1" x14ac:dyDescent="0.25">
      <c r="A15" s="25" t="s">
        <v>88</v>
      </c>
      <c r="B15" s="25"/>
      <c r="C15" s="351" t="s">
        <v>161</v>
      </c>
      <c r="D15" s="351"/>
      <c r="E15" s="351"/>
      <c r="F15" s="351"/>
      <c r="G15" s="351"/>
      <c r="H15" s="351"/>
      <c r="I15" s="351"/>
      <c r="J15" s="351"/>
      <c r="K15" s="351"/>
      <c r="L15" s="351"/>
      <c r="M15" s="351"/>
      <c r="N15" s="351"/>
      <c r="O15" s="351"/>
      <c r="P15" s="351"/>
      <c r="Q15" s="351"/>
      <c r="R15" s="351"/>
      <c r="S15" s="351"/>
      <c r="T15" s="351"/>
      <c r="U15" s="351"/>
    </row>
    <row r="16" spans="1:21" ht="42.45" customHeight="1" x14ac:dyDescent="0.25">
      <c r="A16" s="25" t="s">
        <v>89</v>
      </c>
      <c r="B16" s="25"/>
      <c r="C16" s="351" t="s">
        <v>358</v>
      </c>
      <c r="D16" s="351"/>
      <c r="E16" s="351"/>
      <c r="F16" s="351"/>
      <c r="G16" s="351"/>
      <c r="H16" s="351"/>
      <c r="I16" s="351"/>
      <c r="J16" s="351"/>
      <c r="K16" s="351"/>
      <c r="L16" s="351"/>
      <c r="M16" s="351"/>
      <c r="N16" s="351"/>
      <c r="O16" s="351"/>
      <c r="P16" s="351"/>
      <c r="Q16" s="351"/>
      <c r="R16" s="351"/>
      <c r="S16" s="351"/>
      <c r="T16" s="351"/>
      <c r="U16" s="351"/>
    </row>
    <row r="17" spans="1:21" ht="4.5" customHeight="1" x14ac:dyDescent="0.25"/>
    <row r="18" spans="1:21" ht="16.5" customHeight="1" x14ac:dyDescent="0.25">
      <c r="A18" s="26" t="s">
        <v>112</v>
      </c>
      <c r="B18" s="25"/>
      <c r="C18" s="25"/>
      <c r="D18" s="25"/>
      <c r="E18" s="351" t="s">
        <v>359</v>
      </c>
      <c r="F18" s="351"/>
      <c r="G18" s="351"/>
      <c r="H18" s="351"/>
      <c r="I18" s="351"/>
      <c r="J18" s="351"/>
      <c r="K18" s="351"/>
      <c r="L18" s="351"/>
      <c r="M18" s="351"/>
      <c r="N18" s="351"/>
      <c r="O18" s="351"/>
      <c r="P18" s="351"/>
      <c r="Q18" s="351"/>
      <c r="R18" s="351"/>
      <c r="S18" s="351"/>
      <c r="T18" s="351"/>
      <c r="U18" s="351"/>
    </row>
  </sheetData>
  <mergeCells count="5">
    <mergeCell ref="K1:U1"/>
    <mergeCell ref="C14:U14"/>
    <mergeCell ref="C15:U15"/>
    <mergeCell ref="C16:U16"/>
    <mergeCell ref="E18:U18"/>
  </mergeCells>
  <pageMargins left="0.7" right="0.7" top="0.75" bottom="0.75" header="0.3" footer="0.3"/>
  <pageSetup paperSize="9" fitToHeight="0" orientation="landscape" useFirstPageNumber="1" horizontalDpi="300" verticalDpi="300" r:id="rId1"/>
  <headerFooter scaleWithDoc="0" alignWithMargins="0">
    <oddHeader>&amp;C&amp;"Arial,Regular"&amp;8TABLE 18A.9</oddHeader>
    <oddFooter>&amp;L&amp;8&amp;G 
&amp;"Arial,Regular"REPORT ON
GOVERNMENT
SERVICES  202106&amp;C &amp;R&amp;8&amp;G&amp;"Arial,Regular" 
HOUSING
&amp;"Arial,Regular"PAGE &amp;"Arial,Bold"&amp;P&amp;"Arial,Regular" of TABLE 18A.9</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U20"/>
  <sheetViews>
    <sheetView showGridLines="0" workbookViewId="0"/>
  </sheetViews>
  <sheetFormatPr defaultColWidth="11.44140625" defaultRowHeight="13.2" x14ac:dyDescent="0.25"/>
  <cols>
    <col min="1" max="11" width="1.88671875" customWidth="1"/>
    <col min="12" max="12" width="5.44140625" customWidth="1"/>
    <col min="13" max="21" width="6.88671875" customWidth="1"/>
  </cols>
  <sheetData>
    <row r="1" spans="1:21" ht="33.9" customHeight="1" x14ac:dyDescent="0.25">
      <c r="A1" s="8" t="s">
        <v>360</v>
      </c>
      <c r="B1" s="8"/>
      <c r="C1" s="8"/>
      <c r="D1" s="8"/>
      <c r="E1" s="8"/>
      <c r="F1" s="8"/>
      <c r="G1" s="8"/>
      <c r="H1" s="8"/>
      <c r="I1" s="8"/>
      <c r="J1" s="8"/>
      <c r="K1" s="355" t="s">
        <v>361</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348</v>
      </c>
      <c r="N2" s="13" t="s">
        <v>349</v>
      </c>
      <c r="O2" s="13" t="s">
        <v>350</v>
      </c>
      <c r="P2" s="13" t="s">
        <v>351</v>
      </c>
      <c r="Q2" s="13" t="s">
        <v>352</v>
      </c>
      <c r="R2" s="13" t="s">
        <v>353</v>
      </c>
      <c r="S2" s="13" t="s">
        <v>354</v>
      </c>
      <c r="T2" s="13" t="s">
        <v>355</v>
      </c>
      <c r="U2" s="13" t="s">
        <v>79</v>
      </c>
    </row>
    <row r="3" spans="1:21" ht="16.5" customHeight="1" x14ac:dyDescent="0.25">
      <c r="A3" s="7" t="s">
        <v>144</v>
      </c>
      <c r="B3" s="7"/>
      <c r="C3" s="7"/>
      <c r="D3" s="7"/>
      <c r="E3" s="7"/>
      <c r="F3" s="7"/>
      <c r="G3" s="7"/>
      <c r="H3" s="7"/>
      <c r="I3" s="7"/>
      <c r="J3" s="7"/>
      <c r="K3" s="7"/>
      <c r="L3" s="9" t="s">
        <v>357</v>
      </c>
      <c r="M3" s="108">
        <v>96.2</v>
      </c>
      <c r="N3" s="106" t="s">
        <v>76</v>
      </c>
      <c r="O3" s="108">
        <v>98.1</v>
      </c>
      <c r="P3" s="106" t="s">
        <v>76</v>
      </c>
      <c r="Q3" s="108">
        <v>93.9</v>
      </c>
      <c r="R3" s="105">
        <v>100</v>
      </c>
      <c r="S3" s="106" t="s">
        <v>76</v>
      </c>
      <c r="T3" s="108">
        <v>91.1</v>
      </c>
      <c r="U3" s="108">
        <v>94.7</v>
      </c>
    </row>
    <row r="4" spans="1:21" ht="16.5" customHeight="1" x14ac:dyDescent="0.25">
      <c r="A4" s="7" t="s">
        <v>145</v>
      </c>
      <c r="B4" s="7"/>
      <c r="C4" s="7"/>
      <c r="D4" s="7"/>
      <c r="E4" s="7"/>
      <c r="F4" s="7"/>
      <c r="G4" s="7"/>
      <c r="H4" s="7"/>
      <c r="I4" s="7"/>
      <c r="J4" s="7"/>
      <c r="K4" s="7"/>
      <c r="L4" s="9" t="s">
        <v>357</v>
      </c>
      <c r="M4" s="108">
        <v>96.7</v>
      </c>
      <c r="N4" s="106" t="s">
        <v>76</v>
      </c>
      <c r="O4" s="108">
        <v>97.7</v>
      </c>
      <c r="P4" s="106" t="s">
        <v>76</v>
      </c>
      <c r="Q4" s="108">
        <v>94.5</v>
      </c>
      <c r="R4" s="105">
        <v>100</v>
      </c>
      <c r="S4" s="106" t="s">
        <v>76</v>
      </c>
      <c r="T4" s="108">
        <v>98.3</v>
      </c>
      <c r="U4" s="108">
        <v>97.3</v>
      </c>
    </row>
    <row r="5" spans="1:21" ht="16.5" customHeight="1" x14ac:dyDescent="0.25">
      <c r="A5" s="7" t="s">
        <v>146</v>
      </c>
      <c r="B5" s="7"/>
      <c r="C5" s="7"/>
      <c r="D5" s="7"/>
      <c r="E5" s="7"/>
      <c r="F5" s="7"/>
      <c r="G5" s="7"/>
      <c r="H5" s="7"/>
      <c r="I5" s="7"/>
      <c r="J5" s="7"/>
      <c r="K5" s="7"/>
      <c r="L5" s="9" t="s">
        <v>357</v>
      </c>
      <c r="M5" s="108">
        <v>96.8</v>
      </c>
      <c r="N5" s="106" t="s">
        <v>76</v>
      </c>
      <c r="O5" s="108">
        <v>97.2</v>
      </c>
      <c r="P5" s="106" t="s">
        <v>76</v>
      </c>
      <c r="Q5" s="108">
        <v>94.7</v>
      </c>
      <c r="R5" s="108">
        <v>96.8</v>
      </c>
      <c r="S5" s="106" t="s">
        <v>76</v>
      </c>
      <c r="T5" s="108">
        <v>96.6</v>
      </c>
      <c r="U5" s="108">
        <v>96.6</v>
      </c>
    </row>
    <row r="6" spans="1:21" ht="16.5" customHeight="1" x14ac:dyDescent="0.25">
      <c r="A6" s="7" t="s">
        <v>147</v>
      </c>
      <c r="B6" s="7"/>
      <c r="C6" s="7"/>
      <c r="D6" s="7"/>
      <c r="E6" s="7"/>
      <c r="F6" s="7"/>
      <c r="G6" s="7"/>
      <c r="H6" s="7"/>
      <c r="I6" s="7"/>
      <c r="J6" s="7"/>
      <c r="K6" s="7"/>
      <c r="L6" s="9" t="s">
        <v>357</v>
      </c>
      <c r="M6" s="108">
        <v>97</v>
      </c>
      <c r="N6" s="106" t="s">
        <v>76</v>
      </c>
      <c r="O6" s="108">
        <v>97.7</v>
      </c>
      <c r="P6" s="106" t="s">
        <v>76</v>
      </c>
      <c r="Q6" s="108">
        <v>94.3</v>
      </c>
      <c r="R6" s="108">
        <v>99.1</v>
      </c>
      <c r="S6" s="106" t="s">
        <v>76</v>
      </c>
      <c r="T6" s="106" t="s">
        <v>85</v>
      </c>
      <c r="U6" s="108">
        <v>96.8</v>
      </c>
    </row>
    <row r="7" spans="1:21" ht="16.5" customHeight="1" x14ac:dyDescent="0.25">
      <c r="A7" s="7" t="s">
        <v>148</v>
      </c>
      <c r="B7" s="7"/>
      <c r="C7" s="7"/>
      <c r="D7" s="7"/>
      <c r="E7" s="7"/>
      <c r="F7" s="7"/>
      <c r="G7" s="7"/>
      <c r="H7" s="7"/>
      <c r="I7" s="7"/>
      <c r="J7" s="7"/>
      <c r="K7" s="7"/>
      <c r="L7" s="9" t="s">
        <v>357</v>
      </c>
      <c r="M7" s="108">
        <v>97.7</v>
      </c>
      <c r="N7" s="106" t="s">
        <v>76</v>
      </c>
      <c r="O7" s="108">
        <v>96.7</v>
      </c>
      <c r="P7" s="106" t="s">
        <v>76</v>
      </c>
      <c r="Q7" s="108">
        <v>96.1</v>
      </c>
      <c r="R7" s="108">
        <v>99.1</v>
      </c>
      <c r="S7" s="106" t="s">
        <v>76</v>
      </c>
      <c r="T7" s="106" t="s">
        <v>85</v>
      </c>
      <c r="U7" s="108">
        <v>97.1</v>
      </c>
    </row>
    <row r="8" spans="1:21" ht="16.5" customHeight="1" x14ac:dyDescent="0.25">
      <c r="A8" s="7" t="s">
        <v>149</v>
      </c>
      <c r="B8" s="7"/>
      <c r="C8" s="7"/>
      <c r="D8" s="7"/>
      <c r="E8" s="7"/>
      <c r="F8" s="7"/>
      <c r="G8" s="7"/>
      <c r="H8" s="7"/>
      <c r="I8" s="7"/>
      <c r="J8" s="7"/>
      <c r="K8" s="7"/>
      <c r="L8" s="9" t="s">
        <v>357</v>
      </c>
      <c r="M8" s="108">
        <v>97.6</v>
      </c>
      <c r="N8" s="106" t="s">
        <v>76</v>
      </c>
      <c r="O8" s="108">
        <v>96.6</v>
      </c>
      <c r="P8" s="106" t="s">
        <v>76</v>
      </c>
      <c r="Q8" s="108">
        <v>95.8</v>
      </c>
      <c r="R8" s="108">
        <v>98.6</v>
      </c>
      <c r="S8" s="106" t="s">
        <v>76</v>
      </c>
      <c r="T8" s="106" t="s">
        <v>85</v>
      </c>
      <c r="U8" s="108">
        <v>97</v>
      </c>
    </row>
    <row r="9" spans="1:21" ht="16.5" customHeight="1" x14ac:dyDescent="0.25">
      <c r="A9" s="7" t="s">
        <v>150</v>
      </c>
      <c r="B9" s="7"/>
      <c r="C9" s="7"/>
      <c r="D9" s="7"/>
      <c r="E9" s="7"/>
      <c r="F9" s="7"/>
      <c r="G9" s="7"/>
      <c r="H9" s="7"/>
      <c r="I9" s="7"/>
      <c r="J9" s="7"/>
      <c r="K9" s="7"/>
      <c r="L9" s="9" t="s">
        <v>357</v>
      </c>
      <c r="M9" s="108">
        <v>97.2</v>
      </c>
      <c r="N9" s="106" t="s">
        <v>76</v>
      </c>
      <c r="O9" s="108">
        <v>96.7</v>
      </c>
      <c r="P9" s="106" t="s">
        <v>76</v>
      </c>
      <c r="Q9" s="108">
        <v>95.9</v>
      </c>
      <c r="R9" s="108">
        <v>97.2</v>
      </c>
      <c r="S9" s="106" t="s">
        <v>76</v>
      </c>
      <c r="T9" s="106" t="s">
        <v>85</v>
      </c>
      <c r="U9" s="108">
        <v>96.8</v>
      </c>
    </row>
    <row r="10" spans="1:21" ht="16.5" customHeight="1" x14ac:dyDescent="0.25">
      <c r="A10" s="7" t="s">
        <v>151</v>
      </c>
      <c r="B10" s="7"/>
      <c r="C10" s="7"/>
      <c r="D10" s="7"/>
      <c r="E10" s="7"/>
      <c r="F10" s="7"/>
      <c r="G10" s="7"/>
      <c r="H10" s="7"/>
      <c r="I10" s="7"/>
      <c r="J10" s="7"/>
      <c r="K10" s="7"/>
      <c r="L10" s="9" t="s">
        <v>357</v>
      </c>
      <c r="M10" s="108">
        <v>98.1</v>
      </c>
      <c r="N10" s="106" t="s">
        <v>76</v>
      </c>
      <c r="O10" s="108">
        <v>96.5</v>
      </c>
      <c r="P10" s="106" t="s">
        <v>76</v>
      </c>
      <c r="Q10" s="108">
        <v>97.3</v>
      </c>
      <c r="R10" s="108">
        <v>97.6</v>
      </c>
      <c r="S10" s="106" t="s">
        <v>76</v>
      </c>
      <c r="T10" s="106" t="s">
        <v>85</v>
      </c>
      <c r="U10" s="108">
        <v>95.3</v>
      </c>
    </row>
    <row r="11" spans="1:21" ht="16.5" customHeight="1" x14ac:dyDescent="0.25">
      <c r="A11" s="7" t="s">
        <v>152</v>
      </c>
      <c r="B11" s="7"/>
      <c r="C11" s="7"/>
      <c r="D11" s="7"/>
      <c r="E11" s="7"/>
      <c r="F11" s="7"/>
      <c r="G11" s="7"/>
      <c r="H11" s="7"/>
      <c r="I11" s="7"/>
      <c r="J11" s="7"/>
      <c r="K11" s="7"/>
      <c r="L11" s="9" t="s">
        <v>357</v>
      </c>
      <c r="M11" s="108">
        <v>97.7</v>
      </c>
      <c r="N11" s="106" t="s">
        <v>76</v>
      </c>
      <c r="O11" s="108">
        <v>95.2</v>
      </c>
      <c r="P11" s="106" t="s">
        <v>76</v>
      </c>
      <c r="Q11" s="108">
        <v>96</v>
      </c>
      <c r="R11" s="108">
        <v>96.8</v>
      </c>
      <c r="S11" s="106" t="s">
        <v>76</v>
      </c>
      <c r="T11" s="106" t="s">
        <v>85</v>
      </c>
      <c r="U11" s="108">
        <v>96.5</v>
      </c>
    </row>
    <row r="12" spans="1:21" ht="16.5" customHeight="1" x14ac:dyDescent="0.25">
      <c r="A12" s="14" t="s">
        <v>153</v>
      </c>
      <c r="B12" s="14"/>
      <c r="C12" s="14"/>
      <c r="D12" s="14"/>
      <c r="E12" s="14"/>
      <c r="F12" s="14"/>
      <c r="G12" s="14"/>
      <c r="H12" s="14"/>
      <c r="I12" s="14"/>
      <c r="J12" s="14"/>
      <c r="K12" s="14"/>
      <c r="L12" s="15" t="s">
        <v>357</v>
      </c>
      <c r="M12" s="109">
        <v>99.9</v>
      </c>
      <c r="N12" s="107" t="s">
        <v>76</v>
      </c>
      <c r="O12" s="109">
        <v>95.7</v>
      </c>
      <c r="P12" s="107" t="s">
        <v>76</v>
      </c>
      <c r="Q12" s="109">
        <v>94.6</v>
      </c>
      <c r="R12" s="109">
        <v>98</v>
      </c>
      <c r="S12" s="107" t="s">
        <v>76</v>
      </c>
      <c r="T12" s="107" t="s">
        <v>85</v>
      </c>
      <c r="U12" s="109">
        <v>97.4</v>
      </c>
    </row>
    <row r="13" spans="1:21" ht="4.5" customHeight="1" x14ac:dyDescent="0.25">
      <c r="A13" s="25"/>
      <c r="B13" s="25"/>
      <c r="C13" s="2"/>
      <c r="D13" s="2"/>
      <c r="E13" s="2"/>
      <c r="F13" s="2"/>
      <c r="G13" s="2"/>
      <c r="H13" s="2"/>
      <c r="I13" s="2"/>
      <c r="J13" s="2"/>
      <c r="K13" s="2"/>
      <c r="L13" s="2"/>
      <c r="M13" s="2"/>
      <c r="N13" s="2"/>
      <c r="O13" s="2"/>
      <c r="P13" s="2"/>
      <c r="Q13" s="2"/>
      <c r="R13" s="2"/>
      <c r="S13" s="2"/>
      <c r="T13" s="2"/>
      <c r="U13" s="2"/>
    </row>
    <row r="14" spans="1:21" ht="16.5" customHeight="1" x14ac:dyDescent="0.25">
      <c r="A14" s="25"/>
      <c r="B14" s="25"/>
      <c r="C14" s="351" t="s">
        <v>362</v>
      </c>
      <c r="D14" s="351"/>
      <c r="E14" s="351"/>
      <c r="F14" s="351"/>
      <c r="G14" s="351"/>
      <c r="H14" s="351"/>
      <c r="I14" s="351"/>
      <c r="J14" s="351"/>
      <c r="K14" s="351"/>
      <c r="L14" s="351"/>
      <c r="M14" s="351"/>
      <c r="N14" s="351"/>
      <c r="O14" s="351"/>
      <c r="P14" s="351"/>
      <c r="Q14" s="351"/>
      <c r="R14" s="351"/>
      <c r="S14" s="351"/>
      <c r="T14" s="351"/>
      <c r="U14" s="351"/>
    </row>
    <row r="15" spans="1:21" ht="4.5" customHeight="1" x14ac:dyDescent="0.25">
      <c r="A15" s="25"/>
      <c r="B15" s="25"/>
      <c r="C15" s="2"/>
      <c r="D15" s="2"/>
      <c r="E15" s="2"/>
      <c r="F15" s="2"/>
      <c r="G15" s="2"/>
      <c r="H15" s="2"/>
      <c r="I15" s="2"/>
      <c r="J15" s="2"/>
      <c r="K15" s="2"/>
      <c r="L15" s="2"/>
      <c r="M15" s="2"/>
      <c r="N15" s="2"/>
      <c r="O15" s="2"/>
      <c r="P15" s="2"/>
      <c r="Q15" s="2"/>
      <c r="R15" s="2"/>
      <c r="S15" s="2"/>
      <c r="T15" s="2"/>
      <c r="U15" s="2"/>
    </row>
    <row r="16" spans="1:21" ht="29.4" customHeight="1" x14ac:dyDescent="0.25">
      <c r="A16" s="25" t="s">
        <v>87</v>
      </c>
      <c r="B16" s="25"/>
      <c r="C16" s="351" t="s">
        <v>259</v>
      </c>
      <c r="D16" s="351"/>
      <c r="E16" s="351"/>
      <c r="F16" s="351"/>
      <c r="G16" s="351"/>
      <c r="H16" s="351"/>
      <c r="I16" s="351"/>
      <c r="J16" s="351"/>
      <c r="K16" s="351"/>
      <c r="L16" s="351"/>
      <c r="M16" s="351"/>
      <c r="N16" s="351"/>
      <c r="O16" s="351"/>
      <c r="P16" s="351"/>
      <c r="Q16" s="351"/>
      <c r="R16" s="351"/>
      <c r="S16" s="351"/>
      <c r="T16" s="351"/>
      <c r="U16" s="351"/>
    </row>
    <row r="17" spans="1:21" ht="29.4" customHeight="1" x14ac:dyDescent="0.25">
      <c r="A17" s="25" t="s">
        <v>88</v>
      </c>
      <c r="B17" s="25"/>
      <c r="C17" s="351" t="s">
        <v>161</v>
      </c>
      <c r="D17" s="351"/>
      <c r="E17" s="351"/>
      <c r="F17" s="351"/>
      <c r="G17" s="351"/>
      <c r="H17" s="351"/>
      <c r="I17" s="351"/>
      <c r="J17" s="351"/>
      <c r="K17" s="351"/>
      <c r="L17" s="351"/>
      <c r="M17" s="351"/>
      <c r="N17" s="351"/>
      <c r="O17" s="351"/>
      <c r="P17" s="351"/>
      <c r="Q17" s="351"/>
      <c r="R17" s="351"/>
      <c r="S17" s="351"/>
      <c r="T17" s="351"/>
      <c r="U17" s="351"/>
    </row>
    <row r="18" spans="1:21" ht="42.45" customHeight="1" x14ac:dyDescent="0.25">
      <c r="A18" s="25" t="s">
        <v>89</v>
      </c>
      <c r="B18" s="25"/>
      <c r="C18" s="351" t="s">
        <v>358</v>
      </c>
      <c r="D18" s="351"/>
      <c r="E18" s="351"/>
      <c r="F18" s="351"/>
      <c r="G18" s="351"/>
      <c r="H18" s="351"/>
      <c r="I18" s="351"/>
      <c r="J18" s="351"/>
      <c r="K18" s="351"/>
      <c r="L18" s="351"/>
      <c r="M18" s="351"/>
      <c r="N18" s="351"/>
      <c r="O18" s="351"/>
      <c r="P18" s="351"/>
      <c r="Q18" s="351"/>
      <c r="R18" s="351"/>
      <c r="S18" s="351"/>
      <c r="T18" s="351"/>
      <c r="U18" s="351"/>
    </row>
    <row r="19" spans="1:21" ht="4.5" customHeight="1" x14ac:dyDescent="0.25"/>
    <row r="20" spans="1:21" ht="16.5" customHeight="1" x14ac:dyDescent="0.25">
      <c r="A20" s="26" t="s">
        <v>112</v>
      </c>
      <c r="B20" s="25"/>
      <c r="C20" s="25"/>
      <c r="D20" s="25"/>
      <c r="E20" s="351" t="s">
        <v>363</v>
      </c>
      <c r="F20" s="351"/>
      <c r="G20" s="351"/>
      <c r="H20" s="351"/>
      <c r="I20" s="351"/>
      <c r="J20" s="351"/>
      <c r="K20" s="351"/>
      <c r="L20" s="351"/>
      <c r="M20" s="351"/>
      <c r="N20" s="351"/>
      <c r="O20" s="351"/>
      <c r="P20" s="351"/>
      <c r="Q20" s="351"/>
      <c r="R20" s="351"/>
      <c r="S20" s="351"/>
      <c r="T20" s="351"/>
      <c r="U20" s="351"/>
    </row>
  </sheetData>
  <mergeCells count="6">
    <mergeCell ref="E20:U20"/>
    <mergeCell ref="K1:U1"/>
    <mergeCell ref="C14:U14"/>
    <mergeCell ref="C16:U16"/>
    <mergeCell ref="C17:U17"/>
    <mergeCell ref="C18:U18"/>
  </mergeCells>
  <pageMargins left="0.7" right="0.7" top="0.75" bottom="0.75" header="0.3" footer="0.3"/>
  <pageSetup paperSize="9" fitToHeight="0" orientation="landscape" useFirstPageNumber="1" horizontalDpi="300" verticalDpi="300" r:id="rId1"/>
  <headerFooter scaleWithDoc="0" alignWithMargins="0">
    <oddHeader>&amp;C&amp;"Arial,Regular"&amp;8TABLE 18A.10</oddHeader>
    <oddFooter>&amp;L&amp;8&amp;G 
&amp;"Arial,Regular"REPORT ON
GOVERNMENT
SERVICES  202106&amp;C &amp;R&amp;8&amp;G&amp;"Arial,Regular" 
HOUSING
&amp;"Arial,Regular"PAGE &amp;"Arial,Bold"&amp;P&amp;"Arial,Regular" of TABLE 18A.10</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U18"/>
  <sheetViews>
    <sheetView showGridLines="0" workbookViewId="0"/>
  </sheetViews>
  <sheetFormatPr defaultColWidth="11.44140625" defaultRowHeight="13.2" x14ac:dyDescent="0.25"/>
  <cols>
    <col min="1" max="11" width="1.88671875" customWidth="1"/>
    <col min="12" max="12" width="5.44140625" customWidth="1"/>
    <col min="13" max="21" width="9.33203125" customWidth="1"/>
  </cols>
  <sheetData>
    <row r="1" spans="1:21" ht="17.399999999999999" customHeight="1" x14ac:dyDescent="0.25">
      <c r="A1" s="8" t="s">
        <v>364</v>
      </c>
      <c r="B1" s="8"/>
      <c r="C1" s="8"/>
      <c r="D1" s="8"/>
      <c r="E1" s="8"/>
      <c r="F1" s="8"/>
      <c r="G1" s="8"/>
      <c r="H1" s="8"/>
      <c r="I1" s="8"/>
      <c r="J1" s="8"/>
      <c r="K1" s="355" t="s">
        <v>365</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366</v>
      </c>
      <c r="N2" s="13" t="s">
        <v>367</v>
      </c>
      <c r="O2" s="13" t="s">
        <v>368</v>
      </c>
      <c r="P2" s="13" t="s">
        <v>369</v>
      </c>
      <c r="Q2" s="13" t="s">
        <v>370</v>
      </c>
      <c r="R2" s="13" t="s">
        <v>371</v>
      </c>
      <c r="S2" s="13" t="s">
        <v>372</v>
      </c>
      <c r="T2" s="13" t="s">
        <v>373</v>
      </c>
      <c r="U2" s="13" t="s">
        <v>374</v>
      </c>
    </row>
    <row r="3" spans="1:21" ht="16.5" customHeight="1" x14ac:dyDescent="0.25">
      <c r="A3" s="7" t="s">
        <v>144</v>
      </c>
      <c r="B3" s="7"/>
      <c r="C3" s="7"/>
      <c r="D3" s="7"/>
      <c r="E3" s="7"/>
      <c r="F3" s="7"/>
      <c r="G3" s="7"/>
      <c r="H3" s="7"/>
      <c r="I3" s="7"/>
      <c r="J3" s="7"/>
      <c r="K3" s="7"/>
      <c r="L3" s="9" t="s">
        <v>357</v>
      </c>
      <c r="M3" s="112">
        <v>97.5</v>
      </c>
      <c r="N3" s="112">
        <v>92.1</v>
      </c>
      <c r="O3" s="112">
        <v>92.6</v>
      </c>
      <c r="P3" s="112">
        <v>92.4</v>
      </c>
      <c r="Q3" s="112">
        <v>96.7</v>
      </c>
      <c r="R3" s="112">
        <v>96</v>
      </c>
      <c r="S3" s="112">
        <v>80.2</v>
      </c>
      <c r="T3" s="112">
        <v>97</v>
      </c>
      <c r="U3" s="112">
        <v>95.4</v>
      </c>
    </row>
    <row r="4" spans="1:21" ht="16.5" customHeight="1" x14ac:dyDescent="0.25">
      <c r="A4" s="7" t="s">
        <v>145</v>
      </c>
      <c r="B4" s="7"/>
      <c r="C4" s="7"/>
      <c r="D4" s="7"/>
      <c r="E4" s="7"/>
      <c r="F4" s="7"/>
      <c r="G4" s="7"/>
      <c r="H4" s="7"/>
      <c r="I4" s="7"/>
      <c r="J4" s="7"/>
      <c r="K4" s="7"/>
      <c r="L4" s="9" t="s">
        <v>357</v>
      </c>
      <c r="M4" s="112">
        <v>97.5</v>
      </c>
      <c r="N4" s="112">
        <v>91.5</v>
      </c>
      <c r="O4" s="112">
        <v>95.8</v>
      </c>
      <c r="P4" s="112">
        <v>92.5</v>
      </c>
      <c r="Q4" s="112">
        <v>96.4</v>
      </c>
      <c r="R4" s="112">
        <v>95.4</v>
      </c>
      <c r="S4" s="112">
        <v>82.1</v>
      </c>
      <c r="T4" s="112">
        <v>98.8</v>
      </c>
      <c r="U4" s="112">
        <v>95.5</v>
      </c>
    </row>
    <row r="5" spans="1:21" ht="16.5" customHeight="1" x14ac:dyDescent="0.25">
      <c r="A5" s="7" t="s">
        <v>146</v>
      </c>
      <c r="B5" s="7"/>
      <c r="C5" s="7"/>
      <c r="D5" s="7"/>
      <c r="E5" s="7"/>
      <c r="F5" s="7"/>
      <c r="G5" s="7"/>
      <c r="H5" s="7"/>
      <c r="I5" s="7"/>
      <c r="J5" s="7"/>
      <c r="K5" s="7"/>
      <c r="L5" s="9" t="s">
        <v>357</v>
      </c>
      <c r="M5" s="112">
        <v>97.4</v>
      </c>
      <c r="N5" s="112">
        <v>90.3</v>
      </c>
      <c r="O5" s="112">
        <v>95.4</v>
      </c>
      <c r="P5" s="112">
        <v>92.7</v>
      </c>
      <c r="Q5" s="112">
        <v>96.6</v>
      </c>
      <c r="R5" s="112">
        <v>96.1</v>
      </c>
      <c r="S5" s="112">
        <v>83.5</v>
      </c>
      <c r="T5" s="112">
        <v>98.1</v>
      </c>
      <c r="U5" s="112">
        <v>95.1</v>
      </c>
    </row>
    <row r="6" spans="1:21" ht="16.5" customHeight="1" x14ac:dyDescent="0.25">
      <c r="A6" s="7" t="s">
        <v>147</v>
      </c>
      <c r="B6" s="7"/>
      <c r="C6" s="7"/>
      <c r="D6" s="7"/>
      <c r="E6" s="7"/>
      <c r="F6" s="7"/>
      <c r="G6" s="7"/>
      <c r="H6" s="7"/>
      <c r="I6" s="7"/>
      <c r="J6" s="7"/>
      <c r="K6" s="7"/>
      <c r="L6" s="9" t="s">
        <v>357</v>
      </c>
      <c r="M6" s="112">
        <v>94.6</v>
      </c>
      <c r="N6" s="112">
        <v>94.1</v>
      </c>
      <c r="O6" s="112">
        <v>99</v>
      </c>
      <c r="P6" s="112">
        <v>91.7</v>
      </c>
      <c r="Q6" s="112">
        <v>96.1</v>
      </c>
      <c r="R6" s="112">
        <v>94.9</v>
      </c>
      <c r="S6" s="112">
        <v>87.7</v>
      </c>
      <c r="T6" s="110">
        <v>100</v>
      </c>
      <c r="U6" s="112">
        <v>95</v>
      </c>
    </row>
    <row r="7" spans="1:21" ht="16.5" customHeight="1" x14ac:dyDescent="0.25">
      <c r="A7" s="14" t="s">
        <v>148</v>
      </c>
      <c r="B7" s="14"/>
      <c r="C7" s="14"/>
      <c r="D7" s="14"/>
      <c r="E7" s="14"/>
      <c r="F7" s="14"/>
      <c r="G7" s="14"/>
      <c r="H7" s="14"/>
      <c r="I7" s="14"/>
      <c r="J7" s="14"/>
      <c r="K7" s="14"/>
      <c r="L7" s="15" t="s">
        <v>357</v>
      </c>
      <c r="M7" s="113">
        <v>93.8</v>
      </c>
      <c r="N7" s="113">
        <v>94.7</v>
      </c>
      <c r="O7" s="113">
        <v>95.5</v>
      </c>
      <c r="P7" s="113">
        <v>93.6</v>
      </c>
      <c r="Q7" s="113">
        <v>96.4</v>
      </c>
      <c r="R7" s="113">
        <v>94.4</v>
      </c>
      <c r="S7" s="113">
        <v>88.7</v>
      </c>
      <c r="T7" s="111">
        <v>100</v>
      </c>
      <c r="U7" s="113">
        <v>94.5</v>
      </c>
    </row>
    <row r="8" spans="1:21" ht="4.5" customHeight="1" x14ac:dyDescent="0.25">
      <c r="A8" s="25"/>
      <c r="B8" s="25"/>
      <c r="C8" s="2"/>
      <c r="D8" s="2"/>
      <c r="E8" s="2"/>
      <c r="F8" s="2"/>
      <c r="G8" s="2"/>
      <c r="H8" s="2"/>
      <c r="I8" s="2"/>
      <c r="J8" s="2"/>
      <c r="K8" s="2"/>
      <c r="L8" s="2"/>
      <c r="M8" s="2"/>
      <c r="N8" s="2"/>
      <c r="O8" s="2"/>
      <c r="P8" s="2"/>
      <c r="Q8" s="2"/>
      <c r="R8" s="2"/>
      <c r="S8" s="2"/>
      <c r="T8" s="2"/>
      <c r="U8" s="2"/>
    </row>
    <row r="9" spans="1:21" ht="29.4" customHeight="1" x14ac:dyDescent="0.25">
      <c r="A9" s="25" t="s">
        <v>87</v>
      </c>
      <c r="B9" s="25"/>
      <c r="C9" s="351" t="s">
        <v>286</v>
      </c>
      <c r="D9" s="351"/>
      <c r="E9" s="351"/>
      <c r="F9" s="351"/>
      <c r="G9" s="351"/>
      <c r="H9" s="351"/>
      <c r="I9" s="351"/>
      <c r="J9" s="351"/>
      <c r="K9" s="351"/>
      <c r="L9" s="351"/>
      <c r="M9" s="351"/>
      <c r="N9" s="351"/>
      <c r="O9" s="351"/>
      <c r="P9" s="351"/>
      <c r="Q9" s="351"/>
      <c r="R9" s="351"/>
      <c r="S9" s="351"/>
      <c r="T9" s="351"/>
      <c r="U9" s="351"/>
    </row>
    <row r="10" spans="1:21" ht="42.45" customHeight="1" x14ac:dyDescent="0.25">
      <c r="A10" s="25" t="s">
        <v>88</v>
      </c>
      <c r="B10" s="25"/>
      <c r="C10" s="351" t="s">
        <v>375</v>
      </c>
      <c r="D10" s="351"/>
      <c r="E10" s="351"/>
      <c r="F10" s="351"/>
      <c r="G10" s="351"/>
      <c r="H10" s="351"/>
      <c r="I10" s="351"/>
      <c r="J10" s="351"/>
      <c r="K10" s="351"/>
      <c r="L10" s="351"/>
      <c r="M10" s="351"/>
      <c r="N10" s="351"/>
      <c r="O10" s="351"/>
      <c r="P10" s="351"/>
      <c r="Q10" s="351"/>
      <c r="R10" s="351"/>
      <c r="S10" s="351"/>
      <c r="T10" s="351"/>
      <c r="U10" s="351"/>
    </row>
    <row r="11" spans="1:21" ht="68.099999999999994" customHeight="1" x14ac:dyDescent="0.25">
      <c r="A11" s="25" t="s">
        <v>89</v>
      </c>
      <c r="B11" s="25"/>
      <c r="C11" s="351" t="s">
        <v>376</v>
      </c>
      <c r="D11" s="351"/>
      <c r="E11" s="351"/>
      <c r="F11" s="351"/>
      <c r="G11" s="351"/>
      <c r="H11" s="351"/>
      <c r="I11" s="351"/>
      <c r="J11" s="351"/>
      <c r="K11" s="351"/>
      <c r="L11" s="351"/>
      <c r="M11" s="351"/>
      <c r="N11" s="351"/>
      <c r="O11" s="351"/>
      <c r="P11" s="351"/>
      <c r="Q11" s="351"/>
      <c r="R11" s="351"/>
      <c r="S11" s="351"/>
      <c r="T11" s="351"/>
      <c r="U11" s="351"/>
    </row>
    <row r="12" spans="1:21" ht="68.099999999999994" customHeight="1" x14ac:dyDescent="0.25">
      <c r="A12" s="25" t="s">
        <v>90</v>
      </c>
      <c r="B12" s="25"/>
      <c r="C12" s="351" t="s">
        <v>377</v>
      </c>
      <c r="D12" s="351"/>
      <c r="E12" s="351"/>
      <c r="F12" s="351"/>
      <c r="G12" s="351"/>
      <c r="H12" s="351"/>
      <c r="I12" s="351"/>
      <c r="J12" s="351"/>
      <c r="K12" s="351"/>
      <c r="L12" s="351"/>
      <c r="M12" s="351"/>
      <c r="N12" s="351"/>
      <c r="O12" s="351"/>
      <c r="P12" s="351"/>
      <c r="Q12" s="351"/>
      <c r="R12" s="351"/>
      <c r="S12" s="351"/>
      <c r="T12" s="351"/>
      <c r="U12" s="351"/>
    </row>
    <row r="13" spans="1:21" ht="29.4" customHeight="1" x14ac:dyDescent="0.25">
      <c r="A13" s="25" t="s">
        <v>91</v>
      </c>
      <c r="B13" s="25"/>
      <c r="C13" s="351" t="s">
        <v>378</v>
      </c>
      <c r="D13" s="351"/>
      <c r="E13" s="351"/>
      <c r="F13" s="351"/>
      <c r="G13" s="351"/>
      <c r="H13" s="351"/>
      <c r="I13" s="351"/>
      <c r="J13" s="351"/>
      <c r="K13" s="351"/>
      <c r="L13" s="351"/>
      <c r="M13" s="351"/>
      <c r="N13" s="351"/>
      <c r="O13" s="351"/>
      <c r="P13" s="351"/>
      <c r="Q13" s="351"/>
      <c r="R13" s="351"/>
      <c r="S13" s="351"/>
      <c r="T13" s="351"/>
      <c r="U13" s="351"/>
    </row>
    <row r="14" spans="1:21" ht="29.4" customHeight="1" x14ac:dyDescent="0.25">
      <c r="A14" s="25" t="s">
        <v>92</v>
      </c>
      <c r="B14" s="25"/>
      <c r="C14" s="351" t="s">
        <v>379</v>
      </c>
      <c r="D14" s="351"/>
      <c r="E14" s="351"/>
      <c r="F14" s="351"/>
      <c r="G14" s="351"/>
      <c r="H14" s="351"/>
      <c r="I14" s="351"/>
      <c r="J14" s="351"/>
      <c r="K14" s="351"/>
      <c r="L14" s="351"/>
      <c r="M14" s="351"/>
      <c r="N14" s="351"/>
      <c r="O14" s="351"/>
      <c r="P14" s="351"/>
      <c r="Q14" s="351"/>
      <c r="R14" s="351"/>
      <c r="S14" s="351"/>
      <c r="T14" s="351"/>
      <c r="U14" s="351"/>
    </row>
    <row r="15" spans="1:21" ht="42.45" customHeight="1" x14ac:dyDescent="0.25">
      <c r="A15" s="25" t="s">
        <v>93</v>
      </c>
      <c r="B15" s="25"/>
      <c r="C15" s="351" t="s">
        <v>380</v>
      </c>
      <c r="D15" s="351"/>
      <c r="E15" s="351"/>
      <c r="F15" s="351"/>
      <c r="G15" s="351"/>
      <c r="H15" s="351"/>
      <c r="I15" s="351"/>
      <c r="J15" s="351"/>
      <c r="K15" s="351"/>
      <c r="L15" s="351"/>
      <c r="M15" s="351"/>
      <c r="N15" s="351"/>
      <c r="O15" s="351"/>
      <c r="P15" s="351"/>
      <c r="Q15" s="351"/>
      <c r="R15" s="351"/>
      <c r="S15" s="351"/>
      <c r="T15" s="351"/>
      <c r="U15" s="351"/>
    </row>
    <row r="16" spans="1:21" ht="29.4" customHeight="1" x14ac:dyDescent="0.25">
      <c r="A16" s="25" t="s">
        <v>94</v>
      </c>
      <c r="B16" s="25"/>
      <c r="C16" s="351" t="s">
        <v>381</v>
      </c>
      <c r="D16" s="351"/>
      <c r="E16" s="351"/>
      <c r="F16" s="351"/>
      <c r="G16" s="351"/>
      <c r="H16" s="351"/>
      <c r="I16" s="351"/>
      <c r="J16" s="351"/>
      <c r="K16" s="351"/>
      <c r="L16" s="351"/>
      <c r="M16" s="351"/>
      <c r="N16" s="351"/>
      <c r="O16" s="351"/>
      <c r="P16" s="351"/>
      <c r="Q16" s="351"/>
      <c r="R16" s="351"/>
      <c r="S16" s="351"/>
      <c r="T16" s="351"/>
      <c r="U16" s="351"/>
    </row>
    <row r="17" spans="1:21" ht="4.5" customHeight="1" x14ac:dyDescent="0.25"/>
    <row r="18" spans="1:21" ht="16.5" customHeight="1" x14ac:dyDescent="0.25">
      <c r="A18" s="26" t="s">
        <v>112</v>
      </c>
      <c r="B18" s="25"/>
      <c r="C18" s="25"/>
      <c r="D18" s="25"/>
      <c r="E18" s="351" t="s">
        <v>382</v>
      </c>
      <c r="F18" s="351"/>
      <c r="G18" s="351"/>
      <c r="H18" s="351"/>
      <c r="I18" s="351"/>
      <c r="J18" s="351"/>
      <c r="K18" s="351"/>
      <c r="L18" s="351"/>
      <c r="M18" s="351"/>
      <c r="N18" s="351"/>
      <c r="O18" s="351"/>
      <c r="P18" s="351"/>
      <c r="Q18" s="351"/>
      <c r="R18" s="351"/>
      <c r="S18" s="351"/>
      <c r="T18" s="351"/>
      <c r="U18" s="351"/>
    </row>
  </sheetData>
  <mergeCells count="10">
    <mergeCell ref="C13:U13"/>
    <mergeCell ref="C14:U14"/>
    <mergeCell ref="C15:U15"/>
    <mergeCell ref="C16:U16"/>
    <mergeCell ref="E18:U18"/>
    <mergeCell ref="K1:U1"/>
    <mergeCell ref="C9:U9"/>
    <mergeCell ref="C10:U10"/>
    <mergeCell ref="C11:U11"/>
    <mergeCell ref="C12:U12"/>
  </mergeCells>
  <pageMargins left="0.7" right="0.7" top="0.75" bottom="0.75" header="0.3" footer="0.3"/>
  <pageSetup paperSize="9" fitToHeight="0" orientation="landscape" useFirstPageNumber="1" horizontalDpi="300" verticalDpi="300" r:id="rId1"/>
  <headerFooter scaleWithDoc="0" alignWithMargins="0">
    <oddHeader>&amp;C&amp;"Arial,Regular"&amp;8TABLE 18A.11</oddHeader>
    <oddFooter>&amp;L&amp;8&amp;G 
&amp;"Arial,Regular"REPORT ON
GOVERNMENT
SERVICES  202106&amp;C &amp;R&amp;8&amp;G&amp;"Arial,Regular" 
HOUSING
&amp;"Arial,Regular"PAGE &amp;"Arial,Bold"&amp;P&amp;"Arial,Regular" of TABLE 18A.11</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U18"/>
  <sheetViews>
    <sheetView showGridLines="0" workbookViewId="0"/>
  </sheetViews>
  <sheetFormatPr defaultColWidth="11.44140625" defaultRowHeight="13.2" x14ac:dyDescent="0.25"/>
  <cols>
    <col min="1" max="11" width="1.88671875" customWidth="1"/>
    <col min="12" max="12" width="5.44140625" customWidth="1"/>
    <col min="13" max="21" width="9.33203125" customWidth="1"/>
  </cols>
  <sheetData>
    <row r="1" spans="1:21" ht="33.9" customHeight="1" x14ac:dyDescent="0.25">
      <c r="A1" s="8" t="s">
        <v>383</v>
      </c>
      <c r="B1" s="8"/>
      <c r="C1" s="8"/>
      <c r="D1" s="8"/>
      <c r="E1" s="8"/>
      <c r="F1" s="8"/>
      <c r="G1" s="8"/>
      <c r="H1" s="8"/>
      <c r="I1" s="8"/>
      <c r="J1" s="8"/>
      <c r="K1" s="355" t="s">
        <v>384</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385</v>
      </c>
      <c r="N2" s="13" t="s">
        <v>386</v>
      </c>
      <c r="O2" s="13" t="s">
        <v>387</v>
      </c>
      <c r="P2" s="13" t="s">
        <v>388</v>
      </c>
      <c r="Q2" s="13" t="s">
        <v>389</v>
      </c>
      <c r="R2" s="13" t="s">
        <v>390</v>
      </c>
      <c r="S2" s="13" t="s">
        <v>391</v>
      </c>
      <c r="T2" s="13" t="s">
        <v>392</v>
      </c>
      <c r="U2" s="13" t="s">
        <v>393</v>
      </c>
    </row>
    <row r="3" spans="1:21" ht="16.5" customHeight="1" x14ac:dyDescent="0.25">
      <c r="A3" s="7" t="s">
        <v>144</v>
      </c>
      <c r="B3" s="7"/>
      <c r="C3" s="7"/>
      <c r="D3" s="7"/>
      <c r="E3" s="7"/>
      <c r="F3" s="7"/>
      <c r="G3" s="7"/>
      <c r="H3" s="7"/>
      <c r="I3" s="7"/>
      <c r="J3" s="7"/>
      <c r="K3" s="7"/>
      <c r="L3" s="9" t="s">
        <v>357</v>
      </c>
      <c r="M3" s="117">
        <v>95.1</v>
      </c>
      <c r="N3" s="117">
        <v>96.9</v>
      </c>
      <c r="O3" s="117">
        <v>93.6</v>
      </c>
      <c r="P3" s="117">
        <v>89.1</v>
      </c>
      <c r="Q3" s="117">
        <v>91.9</v>
      </c>
      <c r="R3" s="117">
        <v>98.9</v>
      </c>
      <c r="S3" s="115" t="s">
        <v>76</v>
      </c>
      <c r="T3" s="115" t="s">
        <v>85</v>
      </c>
      <c r="U3" s="117">
        <v>93.3</v>
      </c>
    </row>
    <row r="4" spans="1:21" ht="16.5" customHeight="1" x14ac:dyDescent="0.25">
      <c r="A4" s="7" t="s">
        <v>145</v>
      </c>
      <c r="B4" s="7"/>
      <c r="C4" s="7"/>
      <c r="D4" s="7"/>
      <c r="E4" s="7"/>
      <c r="F4" s="7"/>
      <c r="G4" s="7"/>
      <c r="H4" s="7"/>
      <c r="I4" s="7"/>
      <c r="J4" s="7"/>
      <c r="K4" s="7"/>
      <c r="L4" s="9" t="s">
        <v>357</v>
      </c>
      <c r="M4" s="117">
        <v>95.7</v>
      </c>
      <c r="N4" s="117">
        <v>97.6</v>
      </c>
      <c r="O4" s="117">
        <v>93.2</v>
      </c>
      <c r="P4" s="117">
        <v>90</v>
      </c>
      <c r="Q4" s="117">
        <v>90.7</v>
      </c>
      <c r="R4" s="114">
        <v>100</v>
      </c>
      <c r="S4" s="115" t="s">
        <v>76</v>
      </c>
      <c r="T4" s="115" t="s">
        <v>85</v>
      </c>
      <c r="U4" s="117">
        <v>93.5</v>
      </c>
    </row>
    <row r="5" spans="1:21" ht="16.5" customHeight="1" x14ac:dyDescent="0.25">
      <c r="A5" s="7" t="s">
        <v>146</v>
      </c>
      <c r="B5" s="7"/>
      <c r="C5" s="7"/>
      <c r="D5" s="7"/>
      <c r="E5" s="7"/>
      <c r="F5" s="7"/>
      <c r="G5" s="7"/>
      <c r="H5" s="7"/>
      <c r="I5" s="7"/>
      <c r="J5" s="7"/>
      <c r="K5" s="7"/>
      <c r="L5" s="9" t="s">
        <v>357</v>
      </c>
      <c r="M5" s="117">
        <v>96.3</v>
      </c>
      <c r="N5" s="117">
        <v>96.3</v>
      </c>
      <c r="O5" s="117">
        <v>92.4</v>
      </c>
      <c r="P5" s="117">
        <v>89.1</v>
      </c>
      <c r="Q5" s="117">
        <v>86</v>
      </c>
      <c r="R5" s="117">
        <v>97.5</v>
      </c>
      <c r="S5" s="115" t="s">
        <v>76</v>
      </c>
      <c r="T5" s="115" t="s">
        <v>85</v>
      </c>
      <c r="U5" s="117">
        <v>92.7</v>
      </c>
    </row>
    <row r="6" spans="1:21" ht="16.5" customHeight="1" x14ac:dyDescent="0.25">
      <c r="A6" s="7" t="s">
        <v>147</v>
      </c>
      <c r="B6" s="7"/>
      <c r="C6" s="7"/>
      <c r="D6" s="7"/>
      <c r="E6" s="7"/>
      <c r="F6" s="7"/>
      <c r="G6" s="7"/>
      <c r="H6" s="7"/>
      <c r="I6" s="7"/>
      <c r="J6" s="7"/>
      <c r="K6" s="7"/>
      <c r="L6" s="9" t="s">
        <v>357</v>
      </c>
      <c r="M6" s="117">
        <v>96.5</v>
      </c>
      <c r="N6" s="117">
        <v>94.9</v>
      </c>
      <c r="O6" s="117">
        <v>94.5</v>
      </c>
      <c r="P6" s="117">
        <v>88.7</v>
      </c>
      <c r="Q6" s="117">
        <v>83</v>
      </c>
      <c r="R6" s="117">
        <v>97.4</v>
      </c>
      <c r="S6" s="115" t="s">
        <v>76</v>
      </c>
      <c r="T6" s="115" t="s">
        <v>85</v>
      </c>
      <c r="U6" s="117">
        <v>93</v>
      </c>
    </row>
    <row r="7" spans="1:21" ht="16.5" customHeight="1" x14ac:dyDescent="0.25">
      <c r="A7" s="14" t="s">
        <v>148</v>
      </c>
      <c r="B7" s="14"/>
      <c r="C7" s="14"/>
      <c r="D7" s="14"/>
      <c r="E7" s="14"/>
      <c r="F7" s="14"/>
      <c r="G7" s="14"/>
      <c r="H7" s="14"/>
      <c r="I7" s="14"/>
      <c r="J7" s="14"/>
      <c r="K7" s="14"/>
      <c r="L7" s="15" t="s">
        <v>357</v>
      </c>
      <c r="M7" s="118">
        <v>94.8</v>
      </c>
      <c r="N7" s="118">
        <v>95.5</v>
      </c>
      <c r="O7" s="118">
        <v>99</v>
      </c>
      <c r="P7" s="118">
        <v>90</v>
      </c>
      <c r="Q7" s="118">
        <v>89.3</v>
      </c>
      <c r="R7" s="118">
        <v>97.4</v>
      </c>
      <c r="S7" s="116" t="s">
        <v>76</v>
      </c>
      <c r="T7" s="116" t="s">
        <v>85</v>
      </c>
      <c r="U7" s="118">
        <v>94.6</v>
      </c>
    </row>
    <row r="8" spans="1:21" ht="4.5" customHeight="1" x14ac:dyDescent="0.25">
      <c r="A8" s="25"/>
      <c r="B8" s="25"/>
      <c r="C8" s="2"/>
      <c r="D8" s="2"/>
      <c r="E8" s="2"/>
      <c r="F8" s="2"/>
      <c r="G8" s="2"/>
      <c r="H8" s="2"/>
      <c r="I8" s="2"/>
      <c r="J8" s="2"/>
      <c r="K8" s="2"/>
      <c r="L8" s="2"/>
      <c r="M8" s="2"/>
      <c r="N8" s="2"/>
      <c r="O8" s="2"/>
      <c r="P8" s="2"/>
      <c r="Q8" s="2"/>
      <c r="R8" s="2"/>
      <c r="S8" s="2"/>
      <c r="T8" s="2"/>
      <c r="U8" s="2"/>
    </row>
    <row r="9" spans="1:21" ht="16.5" customHeight="1" x14ac:dyDescent="0.25">
      <c r="A9" s="25"/>
      <c r="B9" s="25"/>
      <c r="C9" s="351" t="s">
        <v>394</v>
      </c>
      <c r="D9" s="351"/>
      <c r="E9" s="351"/>
      <c r="F9" s="351"/>
      <c r="G9" s="351"/>
      <c r="H9" s="351"/>
      <c r="I9" s="351"/>
      <c r="J9" s="351"/>
      <c r="K9" s="351"/>
      <c r="L9" s="351"/>
      <c r="M9" s="351"/>
      <c r="N9" s="351"/>
      <c r="O9" s="351"/>
      <c r="P9" s="351"/>
      <c r="Q9" s="351"/>
      <c r="R9" s="351"/>
      <c r="S9" s="351"/>
      <c r="T9" s="351"/>
      <c r="U9" s="351"/>
    </row>
    <row r="10" spans="1:21" ht="4.5" customHeight="1" x14ac:dyDescent="0.25">
      <c r="A10" s="25"/>
      <c r="B10" s="25"/>
      <c r="C10" s="2"/>
      <c r="D10" s="2"/>
      <c r="E10" s="2"/>
      <c r="F10" s="2"/>
      <c r="G10" s="2"/>
      <c r="H10" s="2"/>
      <c r="I10" s="2"/>
      <c r="J10" s="2"/>
      <c r="K10" s="2"/>
      <c r="L10" s="2"/>
      <c r="M10" s="2"/>
      <c r="N10" s="2"/>
      <c r="O10" s="2"/>
      <c r="P10" s="2"/>
      <c r="Q10" s="2"/>
      <c r="R10" s="2"/>
      <c r="S10" s="2"/>
      <c r="T10" s="2"/>
      <c r="U10" s="2"/>
    </row>
    <row r="11" spans="1:21" ht="29.4" customHeight="1" x14ac:dyDescent="0.25">
      <c r="A11" s="25" t="s">
        <v>87</v>
      </c>
      <c r="B11" s="25"/>
      <c r="C11" s="351" t="s">
        <v>334</v>
      </c>
      <c r="D11" s="351"/>
      <c r="E11" s="351"/>
      <c r="F11" s="351"/>
      <c r="G11" s="351"/>
      <c r="H11" s="351"/>
      <c r="I11" s="351"/>
      <c r="J11" s="351"/>
      <c r="K11" s="351"/>
      <c r="L11" s="351"/>
      <c r="M11" s="351"/>
      <c r="N11" s="351"/>
      <c r="O11" s="351"/>
      <c r="P11" s="351"/>
      <c r="Q11" s="351"/>
      <c r="R11" s="351"/>
      <c r="S11" s="351"/>
      <c r="T11" s="351"/>
      <c r="U11" s="351"/>
    </row>
    <row r="12" spans="1:21" ht="42.45" customHeight="1" x14ac:dyDescent="0.25">
      <c r="A12" s="25" t="s">
        <v>88</v>
      </c>
      <c r="B12" s="25"/>
      <c r="C12" s="351" t="s">
        <v>395</v>
      </c>
      <c r="D12" s="351"/>
      <c r="E12" s="351"/>
      <c r="F12" s="351"/>
      <c r="G12" s="351"/>
      <c r="H12" s="351"/>
      <c r="I12" s="351"/>
      <c r="J12" s="351"/>
      <c r="K12" s="351"/>
      <c r="L12" s="351"/>
      <c r="M12" s="351"/>
      <c r="N12" s="351"/>
      <c r="O12" s="351"/>
      <c r="P12" s="351"/>
      <c r="Q12" s="351"/>
      <c r="R12" s="351"/>
      <c r="S12" s="351"/>
      <c r="T12" s="351"/>
      <c r="U12" s="351"/>
    </row>
    <row r="13" spans="1:21" ht="16.5" customHeight="1" x14ac:dyDescent="0.25">
      <c r="A13" s="25" t="s">
        <v>89</v>
      </c>
      <c r="B13" s="25"/>
      <c r="C13" s="351" t="s">
        <v>396</v>
      </c>
      <c r="D13" s="351"/>
      <c r="E13" s="351"/>
      <c r="F13" s="351"/>
      <c r="G13" s="351"/>
      <c r="H13" s="351"/>
      <c r="I13" s="351"/>
      <c r="J13" s="351"/>
      <c r="K13" s="351"/>
      <c r="L13" s="351"/>
      <c r="M13" s="351"/>
      <c r="N13" s="351"/>
      <c r="O13" s="351"/>
      <c r="P13" s="351"/>
      <c r="Q13" s="351"/>
      <c r="R13" s="351"/>
      <c r="S13" s="351"/>
      <c r="T13" s="351"/>
      <c r="U13" s="351"/>
    </row>
    <row r="14" spans="1:21" ht="16.5" customHeight="1" x14ac:dyDescent="0.25">
      <c r="A14" s="25" t="s">
        <v>90</v>
      </c>
      <c r="B14" s="25"/>
      <c r="C14" s="351" t="s">
        <v>397</v>
      </c>
      <c r="D14" s="351"/>
      <c r="E14" s="351"/>
      <c r="F14" s="351"/>
      <c r="G14" s="351"/>
      <c r="H14" s="351"/>
      <c r="I14" s="351"/>
      <c r="J14" s="351"/>
      <c r="K14" s="351"/>
      <c r="L14" s="351"/>
      <c r="M14" s="351"/>
      <c r="N14" s="351"/>
      <c r="O14" s="351"/>
      <c r="P14" s="351"/>
      <c r="Q14" s="351"/>
      <c r="R14" s="351"/>
      <c r="S14" s="351"/>
      <c r="T14" s="351"/>
      <c r="U14" s="351"/>
    </row>
    <row r="15" spans="1:21" ht="42.45" customHeight="1" x14ac:dyDescent="0.25">
      <c r="A15" s="25" t="s">
        <v>91</v>
      </c>
      <c r="B15" s="25"/>
      <c r="C15" s="351" t="s">
        <v>398</v>
      </c>
      <c r="D15" s="351"/>
      <c r="E15" s="351"/>
      <c r="F15" s="351"/>
      <c r="G15" s="351"/>
      <c r="H15" s="351"/>
      <c r="I15" s="351"/>
      <c r="J15" s="351"/>
      <c r="K15" s="351"/>
      <c r="L15" s="351"/>
      <c r="M15" s="351"/>
      <c r="N15" s="351"/>
      <c r="O15" s="351"/>
      <c r="P15" s="351"/>
      <c r="Q15" s="351"/>
      <c r="R15" s="351"/>
      <c r="S15" s="351"/>
      <c r="T15" s="351"/>
      <c r="U15" s="351"/>
    </row>
    <row r="16" spans="1:21" ht="16.5" customHeight="1" x14ac:dyDescent="0.25">
      <c r="A16" s="25" t="s">
        <v>92</v>
      </c>
      <c r="B16" s="25"/>
      <c r="C16" s="351" t="s">
        <v>399</v>
      </c>
      <c r="D16" s="351"/>
      <c r="E16" s="351"/>
      <c r="F16" s="351"/>
      <c r="G16" s="351"/>
      <c r="H16" s="351"/>
      <c r="I16" s="351"/>
      <c r="J16" s="351"/>
      <c r="K16" s="351"/>
      <c r="L16" s="351"/>
      <c r="M16" s="351"/>
      <c r="N16" s="351"/>
      <c r="O16" s="351"/>
      <c r="P16" s="351"/>
      <c r="Q16" s="351"/>
      <c r="R16" s="351"/>
      <c r="S16" s="351"/>
      <c r="T16" s="351"/>
      <c r="U16" s="351"/>
    </row>
    <row r="17" spans="1:21" ht="4.5" customHeight="1" x14ac:dyDescent="0.25"/>
    <row r="18" spans="1:21" ht="16.5" customHeight="1" x14ac:dyDescent="0.25">
      <c r="A18" s="26" t="s">
        <v>112</v>
      </c>
      <c r="B18" s="25"/>
      <c r="C18" s="25"/>
      <c r="D18" s="25"/>
      <c r="E18" s="351" t="s">
        <v>400</v>
      </c>
      <c r="F18" s="351"/>
      <c r="G18" s="351"/>
      <c r="H18" s="351"/>
      <c r="I18" s="351"/>
      <c r="J18" s="351"/>
      <c r="K18" s="351"/>
      <c r="L18" s="351"/>
      <c r="M18" s="351"/>
      <c r="N18" s="351"/>
      <c r="O18" s="351"/>
      <c r="P18" s="351"/>
      <c r="Q18" s="351"/>
      <c r="R18" s="351"/>
      <c r="S18" s="351"/>
      <c r="T18" s="351"/>
      <c r="U18" s="351"/>
    </row>
  </sheetData>
  <mergeCells count="9">
    <mergeCell ref="C14:U14"/>
    <mergeCell ref="C15:U15"/>
    <mergeCell ref="C16:U16"/>
    <mergeCell ref="E18:U18"/>
    <mergeCell ref="K1:U1"/>
    <mergeCell ref="C9:U9"/>
    <mergeCell ref="C11:U11"/>
    <mergeCell ref="C12:U12"/>
    <mergeCell ref="C13:U13"/>
  </mergeCells>
  <pageMargins left="0.7" right="0.7" top="0.75" bottom="0.75" header="0.3" footer="0.3"/>
  <pageSetup paperSize="9" fitToHeight="0" orientation="landscape" useFirstPageNumber="1" horizontalDpi="300" verticalDpi="300" r:id="rId1"/>
  <headerFooter scaleWithDoc="0" alignWithMargins="0">
    <oddHeader>&amp;C&amp;"Arial,Regular"&amp;8TABLE 18A.12</oddHeader>
    <oddFooter>&amp;L&amp;8&amp;G 
&amp;"Arial,Regular"REPORT ON
GOVERNMENT
SERVICES  202106&amp;C &amp;R&amp;8&amp;G&amp;"Arial,Regular" 
HOUSING
&amp;"Arial,Regular"PAGE &amp;"Arial,Bold"&amp;P&amp;"Arial,Regular" of TABLE 18A.12</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U19"/>
  <sheetViews>
    <sheetView showGridLines="0" workbookViewId="0"/>
  </sheetViews>
  <sheetFormatPr defaultColWidth="11.44140625" defaultRowHeight="13.2" x14ac:dyDescent="0.25"/>
  <cols>
    <col min="1" max="11" width="1.88671875" customWidth="1"/>
    <col min="12" max="12" width="5.44140625" customWidth="1"/>
    <col min="13" max="21" width="9.33203125" customWidth="1"/>
  </cols>
  <sheetData>
    <row r="1" spans="1:21" ht="17.399999999999999" customHeight="1" x14ac:dyDescent="0.25">
      <c r="A1" s="8" t="s">
        <v>401</v>
      </c>
      <c r="B1" s="8"/>
      <c r="C1" s="8"/>
      <c r="D1" s="8"/>
      <c r="E1" s="8"/>
      <c r="F1" s="8"/>
      <c r="G1" s="8"/>
      <c r="H1" s="8"/>
      <c r="I1" s="8"/>
      <c r="J1" s="8"/>
      <c r="K1" s="355" t="s">
        <v>402</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403</v>
      </c>
      <c r="N2" s="13" t="s">
        <v>404</v>
      </c>
      <c r="O2" s="13" t="s">
        <v>405</v>
      </c>
      <c r="P2" s="13" t="s">
        <v>406</v>
      </c>
      <c r="Q2" s="13" t="s">
        <v>407</v>
      </c>
      <c r="R2" s="13" t="s">
        <v>408</v>
      </c>
      <c r="S2" s="13" t="s">
        <v>409</v>
      </c>
      <c r="T2" s="13" t="s">
        <v>410</v>
      </c>
      <c r="U2" s="13" t="s">
        <v>411</v>
      </c>
    </row>
    <row r="3" spans="1:21" ht="16.5" customHeight="1" x14ac:dyDescent="0.25">
      <c r="A3" s="7" t="s">
        <v>71</v>
      </c>
      <c r="B3" s="7"/>
      <c r="C3" s="7"/>
      <c r="D3" s="7"/>
      <c r="E3" s="7"/>
      <c r="F3" s="7"/>
      <c r="G3" s="7"/>
      <c r="H3" s="7"/>
      <c r="I3" s="7"/>
      <c r="J3" s="7"/>
      <c r="K3" s="7"/>
      <c r="L3" s="9" t="s">
        <v>412</v>
      </c>
      <c r="M3" s="120">
        <v>30.4</v>
      </c>
      <c r="N3" s="120">
        <v>29</v>
      </c>
      <c r="O3" s="120">
        <v>34</v>
      </c>
      <c r="P3" s="120">
        <v>40.5</v>
      </c>
      <c r="Q3" s="122" t="s">
        <v>85</v>
      </c>
      <c r="R3" s="120">
        <v>27.4</v>
      </c>
      <c r="S3" s="120">
        <v>81.2</v>
      </c>
      <c r="T3" s="120">
        <v>85.8</v>
      </c>
      <c r="U3" s="122" t="s">
        <v>85</v>
      </c>
    </row>
    <row r="4" spans="1:21" ht="16.5" customHeight="1" x14ac:dyDescent="0.25">
      <c r="A4" s="7" t="s">
        <v>82</v>
      </c>
      <c r="B4" s="7"/>
      <c r="C4" s="7"/>
      <c r="D4" s="7"/>
      <c r="E4" s="7"/>
      <c r="F4" s="7"/>
      <c r="G4" s="7"/>
      <c r="H4" s="7"/>
      <c r="I4" s="7"/>
      <c r="J4" s="7"/>
      <c r="K4" s="7"/>
      <c r="L4" s="9" t="s">
        <v>412</v>
      </c>
      <c r="M4" s="120">
        <v>31.1</v>
      </c>
      <c r="N4" s="120">
        <v>29.3</v>
      </c>
      <c r="O4" s="120">
        <v>43.8</v>
      </c>
      <c r="P4" s="120">
        <v>35.6</v>
      </c>
      <c r="Q4" s="122" t="s">
        <v>85</v>
      </c>
      <c r="R4" s="120">
        <v>25.8</v>
      </c>
      <c r="S4" s="120">
        <v>45.1</v>
      </c>
      <c r="T4" s="119">
        <v>122</v>
      </c>
      <c r="U4" s="122" t="s">
        <v>85</v>
      </c>
    </row>
    <row r="5" spans="1:21" ht="16.5" customHeight="1" x14ac:dyDescent="0.25">
      <c r="A5" s="7" t="s">
        <v>83</v>
      </c>
      <c r="B5" s="7"/>
      <c r="C5" s="7"/>
      <c r="D5" s="7"/>
      <c r="E5" s="7"/>
      <c r="F5" s="7"/>
      <c r="G5" s="7"/>
      <c r="H5" s="7"/>
      <c r="I5" s="7"/>
      <c r="J5" s="7"/>
      <c r="K5" s="7"/>
      <c r="L5" s="9" t="s">
        <v>412</v>
      </c>
      <c r="M5" s="120">
        <v>35</v>
      </c>
      <c r="N5" s="120">
        <v>25.2</v>
      </c>
      <c r="O5" s="120">
        <v>32.5</v>
      </c>
      <c r="P5" s="120">
        <v>29.8</v>
      </c>
      <c r="Q5" s="122" t="s">
        <v>85</v>
      </c>
      <c r="R5" s="120">
        <v>29.4</v>
      </c>
      <c r="S5" s="120">
        <v>31.5</v>
      </c>
      <c r="T5" s="120">
        <v>88.2</v>
      </c>
      <c r="U5" s="122" t="s">
        <v>85</v>
      </c>
    </row>
    <row r="6" spans="1:21" ht="16.5" customHeight="1" x14ac:dyDescent="0.25">
      <c r="A6" s="7" t="s">
        <v>84</v>
      </c>
      <c r="B6" s="7"/>
      <c r="C6" s="7"/>
      <c r="D6" s="7"/>
      <c r="E6" s="7"/>
      <c r="F6" s="7"/>
      <c r="G6" s="7"/>
      <c r="H6" s="7"/>
      <c r="I6" s="7"/>
      <c r="J6" s="7"/>
      <c r="K6" s="7"/>
      <c r="L6" s="9" t="s">
        <v>412</v>
      </c>
      <c r="M6" s="122" t="s">
        <v>85</v>
      </c>
      <c r="N6" s="120">
        <v>28.8</v>
      </c>
      <c r="O6" s="120">
        <v>31.2</v>
      </c>
      <c r="P6" s="120">
        <v>30.1</v>
      </c>
      <c r="Q6" s="122" t="s">
        <v>85</v>
      </c>
      <c r="R6" s="120">
        <v>32.6</v>
      </c>
      <c r="S6" s="120">
        <v>25.9</v>
      </c>
      <c r="T6" s="120">
        <v>76.400000000000006</v>
      </c>
      <c r="U6" s="122" t="s">
        <v>85</v>
      </c>
    </row>
    <row r="7" spans="1:21" ht="16.5" customHeight="1" x14ac:dyDescent="0.25">
      <c r="A7" s="14" t="s">
        <v>86</v>
      </c>
      <c r="B7" s="14"/>
      <c r="C7" s="14"/>
      <c r="D7" s="14"/>
      <c r="E7" s="14"/>
      <c r="F7" s="14"/>
      <c r="G7" s="14"/>
      <c r="H7" s="14"/>
      <c r="I7" s="14"/>
      <c r="J7" s="14"/>
      <c r="K7" s="14"/>
      <c r="L7" s="15" t="s">
        <v>412</v>
      </c>
      <c r="M7" s="121">
        <v>35.299999999999997</v>
      </c>
      <c r="N7" s="121">
        <v>28.6</v>
      </c>
      <c r="O7" s="121">
        <v>30.5</v>
      </c>
      <c r="P7" s="121">
        <v>23.3</v>
      </c>
      <c r="Q7" s="123" t="s">
        <v>85</v>
      </c>
      <c r="R7" s="121">
        <v>24.7</v>
      </c>
      <c r="S7" s="121">
        <v>29.7</v>
      </c>
      <c r="T7" s="121">
        <v>72.2</v>
      </c>
      <c r="U7" s="123" t="s">
        <v>85</v>
      </c>
    </row>
    <row r="8" spans="1:21" ht="4.5" customHeight="1" x14ac:dyDescent="0.25">
      <c r="A8" s="25"/>
      <c r="B8" s="25"/>
      <c r="C8" s="2"/>
      <c r="D8" s="2"/>
      <c r="E8" s="2"/>
      <c r="F8" s="2"/>
      <c r="G8" s="2"/>
      <c r="H8" s="2"/>
      <c r="I8" s="2"/>
      <c r="J8" s="2"/>
      <c r="K8" s="2"/>
      <c r="L8" s="2"/>
      <c r="M8" s="2"/>
      <c r="N8" s="2"/>
      <c r="O8" s="2"/>
      <c r="P8" s="2"/>
      <c r="Q8" s="2"/>
      <c r="R8" s="2"/>
      <c r="S8" s="2"/>
      <c r="T8" s="2"/>
      <c r="U8" s="2"/>
    </row>
    <row r="9" spans="1:21" ht="16.5" customHeight="1" x14ac:dyDescent="0.25">
      <c r="A9" s="25"/>
      <c r="B9" s="25"/>
      <c r="C9" s="351" t="s">
        <v>413</v>
      </c>
      <c r="D9" s="351"/>
      <c r="E9" s="351"/>
      <c r="F9" s="351"/>
      <c r="G9" s="351"/>
      <c r="H9" s="351"/>
      <c r="I9" s="351"/>
      <c r="J9" s="351"/>
      <c r="K9" s="351"/>
      <c r="L9" s="351"/>
      <c r="M9" s="351"/>
      <c r="N9" s="351"/>
      <c r="O9" s="351"/>
      <c r="P9" s="351"/>
      <c r="Q9" s="351"/>
      <c r="R9" s="351"/>
      <c r="S9" s="351"/>
      <c r="T9" s="351"/>
      <c r="U9" s="351"/>
    </row>
    <row r="10" spans="1:21" ht="4.5" customHeight="1" x14ac:dyDescent="0.25">
      <c r="A10" s="25"/>
      <c r="B10" s="25"/>
      <c r="C10" s="2"/>
      <c r="D10" s="2"/>
      <c r="E10" s="2"/>
      <c r="F10" s="2"/>
      <c r="G10" s="2"/>
      <c r="H10" s="2"/>
      <c r="I10" s="2"/>
      <c r="J10" s="2"/>
      <c r="K10" s="2"/>
      <c r="L10" s="2"/>
      <c r="M10" s="2"/>
      <c r="N10" s="2"/>
      <c r="O10" s="2"/>
      <c r="P10" s="2"/>
      <c r="Q10" s="2"/>
      <c r="R10" s="2"/>
      <c r="S10" s="2"/>
      <c r="T10" s="2"/>
      <c r="U10" s="2"/>
    </row>
    <row r="11" spans="1:21" ht="29.4" customHeight="1" x14ac:dyDescent="0.25">
      <c r="A11" s="25" t="s">
        <v>87</v>
      </c>
      <c r="B11" s="25"/>
      <c r="C11" s="351" t="s">
        <v>229</v>
      </c>
      <c r="D11" s="351"/>
      <c r="E11" s="351"/>
      <c r="F11" s="351"/>
      <c r="G11" s="351"/>
      <c r="H11" s="351"/>
      <c r="I11" s="351"/>
      <c r="J11" s="351"/>
      <c r="K11" s="351"/>
      <c r="L11" s="351"/>
      <c r="M11" s="351"/>
      <c r="N11" s="351"/>
      <c r="O11" s="351"/>
      <c r="P11" s="351"/>
      <c r="Q11" s="351"/>
      <c r="R11" s="351"/>
      <c r="S11" s="351"/>
      <c r="T11" s="351"/>
      <c r="U11" s="351"/>
    </row>
    <row r="12" spans="1:21" ht="42.45" customHeight="1" x14ac:dyDescent="0.25">
      <c r="A12" s="25" t="s">
        <v>88</v>
      </c>
      <c r="B12" s="25"/>
      <c r="C12" s="351" t="s">
        <v>414</v>
      </c>
      <c r="D12" s="351"/>
      <c r="E12" s="351"/>
      <c r="F12" s="351"/>
      <c r="G12" s="351"/>
      <c r="H12" s="351"/>
      <c r="I12" s="351"/>
      <c r="J12" s="351"/>
      <c r="K12" s="351"/>
      <c r="L12" s="351"/>
      <c r="M12" s="351"/>
      <c r="N12" s="351"/>
      <c r="O12" s="351"/>
      <c r="P12" s="351"/>
      <c r="Q12" s="351"/>
      <c r="R12" s="351"/>
      <c r="S12" s="351"/>
      <c r="T12" s="351"/>
      <c r="U12" s="351"/>
    </row>
    <row r="13" spans="1:21" ht="29.4" customHeight="1" x14ac:dyDescent="0.25">
      <c r="A13" s="25" t="s">
        <v>89</v>
      </c>
      <c r="B13" s="25"/>
      <c r="C13" s="351" t="s">
        <v>415</v>
      </c>
      <c r="D13" s="351"/>
      <c r="E13" s="351"/>
      <c r="F13" s="351"/>
      <c r="G13" s="351"/>
      <c r="H13" s="351"/>
      <c r="I13" s="351"/>
      <c r="J13" s="351"/>
      <c r="K13" s="351"/>
      <c r="L13" s="351"/>
      <c r="M13" s="351"/>
      <c r="N13" s="351"/>
      <c r="O13" s="351"/>
      <c r="P13" s="351"/>
      <c r="Q13" s="351"/>
      <c r="R13" s="351"/>
      <c r="S13" s="351"/>
      <c r="T13" s="351"/>
      <c r="U13" s="351"/>
    </row>
    <row r="14" spans="1:21" ht="29.4" customHeight="1" x14ac:dyDescent="0.25">
      <c r="A14" s="25" t="s">
        <v>90</v>
      </c>
      <c r="B14" s="25"/>
      <c r="C14" s="351" t="s">
        <v>416</v>
      </c>
      <c r="D14" s="351"/>
      <c r="E14" s="351"/>
      <c r="F14" s="351"/>
      <c r="G14" s="351"/>
      <c r="H14" s="351"/>
      <c r="I14" s="351"/>
      <c r="J14" s="351"/>
      <c r="K14" s="351"/>
      <c r="L14" s="351"/>
      <c r="M14" s="351"/>
      <c r="N14" s="351"/>
      <c r="O14" s="351"/>
      <c r="P14" s="351"/>
      <c r="Q14" s="351"/>
      <c r="R14" s="351"/>
      <c r="S14" s="351"/>
      <c r="T14" s="351"/>
      <c r="U14" s="351"/>
    </row>
    <row r="15" spans="1:21" ht="29.4" customHeight="1" x14ac:dyDescent="0.25">
      <c r="A15" s="25" t="s">
        <v>91</v>
      </c>
      <c r="B15" s="25"/>
      <c r="C15" s="351" t="s">
        <v>417</v>
      </c>
      <c r="D15" s="351"/>
      <c r="E15" s="351"/>
      <c r="F15" s="351"/>
      <c r="G15" s="351"/>
      <c r="H15" s="351"/>
      <c r="I15" s="351"/>
      <c r="J15" s="351"/>
      <c r="K15" s="351"/>
      <c r="L15" s="351"/>
      <c r="M15" s="351"/>
      <c r="N15" s="351"/>
      <c r="O15" s="351"/>
      <c r="P15" s="351"/>
      <c r="Q15" s="351"/>
      <c r="R15" s="351"/>
      <c r="S15" s="351"/>
      <c r="T15" s="351"/>
      <c r="U15" s="351"/>
    </row>
    <row r="16" spans="1:21" ht="68.099999999999994" customHeight="1" x14ac:dyDescent="0.25">
      <c r="A16" s="25" t="s">
        <v>92</v>
      </c>
      <c r="B16" s="25"/>
      <c r="C16" s="351" t="s">
        <v>418</v>
      </c>
      <c r="D16" s="351"/>
      <c r="E16" s="351"/>
      <c r="F16" s="351"/>
      <c r="G16" s="351"/>
      <c r="H16" s="351"/>
      <c r="I16" s="351"/>
      <c r="J16" s="351"/>
      <c r="K16" s="351"/>
      <c r="L16" s="351"/>
      <c r="M16" s="351"/>
      <c r="N16" s="351"/>
      <c r="O16" s="351"/>
      <c r="P16" s="351"/>
      <c r="Q16" s="351"/>
      <c r="R16" s="351"/>
      <c r="S16" s="351"/>
      <c r="T16" s="351"/>
      <c r="U16" s="351"/>
    </row>
    <row r="17" spans="1:21" ht="29.4" customHeight="1" x14ac:dyDescent="0.25">
      <c r="A17" s="25" t="s">
        <v>93</v>
      </c>
      <c r="B17" s="25"/>
      <c r="C17" s="351" t="s">
        <v>419</v>
      </c>
      <c r="D17" s="351"/>
      <c r="E17" s="351"/>
      <c r="F17" s="351"/>
      <c r="G17" s="351"/>
      <c r="H17" s="351"/>
      <c r="I17" s="351"/>
      <c r="J17" s="351"/>
      <c r="K17" s="351"/>
      <c r="L17" s="351"/>
      <c r="M17" s="351"/>
      <c r="N17" s="351"/>
      <c r="O17" s="351"/>
      <c r="P17" s="351"/>
      <c r="Q17" s="351"/>
      <c r="R17" s="351"/>
      <c r="S17" s="351"/>
      <c r="T17" s="351"/>
      <c r="U17" s="351"/>
    </row>
    <row r="18" spans="1:21" ht="4.5" customHeight="1" x14ac:dyDescent="0.25"/>
    <row r="19" spans="1:21" ht="16.5" customHeight="1" x14ac:dyDescent="0.25">
      <c r="A19" s="26" t="s">
        <v>112</v>
      </c>
      <c r="B19" s="25"/>
      <c r="C19" s="25"/>
      <c r="D19" s="25"/>
      <c r="E19" s="351" t="s">
        <v>420</v>
      </c>
      <c r="F19" s="351"/>
      <c r="G19" s="351"/>
      <c r="H19" s="351"/>
      <c r="I19" s="351"/>
      <c r="J19" s="351"/>
      <c r="K19" s="351"/>
      <c r="L19" s="351"/>
      <c r="M19" s="351"/>
      <c r="N19" s="351"/>
      <c r="O19" s="351"/>
      <c r="P19" s="351"/>
      <c r="Q19" s="351"/>
      <c r="R19" s="351"/>
      <c r="S19" s="351"/>
      <c r="T19" s="351"/>
      <c r="U19" s="351"/>
    </row>
  </sheetData>
  <mergeCells count="10">
    <mergeCell ref="C14:U14"/>
    <mergeCell ref="C15:U15"/>
    <mergeCell ref="C16:U16"/>
    <mergeCell ref="C17:U17"/>
    <mergeCell ref="E19:U19"/>
    <mergeCell ref="K1:U1"/>
    <mergeCell ref="C9:U9"/>
    <mergeCell ref="C11:U11"/>
    <mergeCell ref="C12:U12"/>
    <mergeCell ref="C13:U13"/>
  </mergeCells>
  <pageMargins left="0.7" right="0.7" top="0.75" bottom="0.75" header="0.3" footer="0.3"/>
  <pageSetup paperSize="9" fitToHeight="0" orientation="landscape" useFirstPageNumber="1" horizontalDpi="300" verticalDpi="300" r:id="rId1"/>
  <headerFooter scaleWithDoc="0" alignWithMargins="0">
    <oddHeader>&amp;C&amp;"Arial,Regular"&amp;8TABLE 18A.13</oddHeader>
    <oddFooter>&amp;L&amp;8&amp;G 
&amp;"Arial,Regular"REPORT ON
GOVERNMENT
SERVICES  202106&amp;C &amp;R&amp;8&amp;G&amp;"Arial,Regular" 
HOUSING
&amp;"Arial,Regular"PAGE &amp;"Arial,Bold"&amp;P&amp;"Arial,Regular" of TABLE 18A.13</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U15"/>
  <sheetViews>
    <sheetView showGridLines="0" workbookViewId="0"/>
  </sheetViews>
  <sheetFormatPr defaultColWidth="11.44140625" defaultRowHeight="13.2" x14ac:dyDescent="0.25"/>
  <cols>
    <col min="1" max="11" width="1.88671875" customWidth="1"/>
    <col min="12" max="12" width="5.44140625" customWidth="1"/>
    <col min="13" max="21" width="7.5546875" customWidth="1"/>
  </cols>
  <sheetData>
    <row r="1" spans="1:21" ht="17.399999999999999" customHeight="1" x14ac:dyDescent="0.25">
      <c r="A1" s="8" t="s">
        <v>421</v>
      </c>
      <c r="B1" s="8"/>
      <c r="C1" s="8"/>
      <c r="D1" s="8"/>
      <c r="E1" s="8"/>
      <c r="F1" s="8"/>
      <c r="G1" s="8"/>
      <c r="H1" s="8"/>
      <c r="I1" s="8"/>
      <c r="J1" s="8"/>
      <c r="K1" s="355" t="s">
        <v>422</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423</v>
      </c>
      <c r="N2" s="13" t="s">
        <v>424</v>
      </c>
      <c r="O2" s="13" t="s">
        <v>425</v>
      </c>
      <c r="P2" s="13" t="s">
        <v>426</v>
      </c>
      <c r="Q2" s="13" t="s">
        <v>427</v>
      </c>
      <c r="R2" s="13" t="s">
        <v>428</v>
      </c>
      <c r="S2" s="13" t="s">
        <v>429</v>
      </c>
      <c r="T2" s="13" t="s">
        <v>430</v>
      </c>
      <c r="U2" s="13" t="s">
        <v>431</v>
      </c>
    </row>
    <row r="3" spans="1:21" ht="16.5" customHeight="1" x14ac:dyDescent="0.25">
      <c r="A3" s="7" t="s">
        <v>71</v>
      </c>
      <c r="B3" s="7"/>
      <c r="C3" s="7"/>
      <c r="D3" s="7"/>
      <c r="E3" s="7"/>
      <c r="F3" s="7"/>
      <c r="G3" s="7"/>
      <c r="H3" s="7"/>
      <c r="I3" s="7"/>
      <c r="J3" s="7"/>
      <c r="K3" s="7"/>
      <c r="L3" s="9" t="s">
        <v>412</v>
      </c>
      <c r="M3" s="124">
        <v>39</v>
      </c>
      <c r="N3" s="126" t="s">
        <v>76</v>
      </c>
      <c r="O3" s="124">
        <v>36.5</v>
      </c>
      <c r="P3" s="126" t="s">
        <v>76</v>
      </c>
      <c r="Q3" s="126" t="s">
        <v>85</v>
      </c>
      <c r="R3" s="124">
        <v>24.2</v>
      </c>
      <c r="S3" s="126" t="s">
        <v>76</v>
      </c>
      <c r="T3" s="126" t="s">
        <v>432</v>
      </c>
      <c r="U3" s="126" t="s">
        <v>85</v>
      </c>
    </row>
    <row r="4" spans="1:21" ht="16.5" customHeight="1" x14ac:dyDescent="0.25">
      <c r="A4" s="7" t="s">
        <v>82</v>
      </c>
      <c r="B4" s="7"/>
      <c r="C4" s="7"/>
      <c r="D4" s="7"/>
      <c r="E4" s="7"/>
      <c r="F4" s="7"/>
      <c r="G4" s="7"/>
      <c r="H4" s="7"/>
      <c r="I4" s="7"/>
      <c r="J4" s="7"/>
      <c r="K4" s="7"/>
      <c r="L4" s="9" t="s">
        <v>412</v>
      </c>
      <c r="M4" s="124">
        <v>33.799999999999997</v>
      </c>
      <c r="N4" s="126" t="s">
        <v>76</v>
      </c>
      <c r="O4" s="124">
        <v>56.9</v>
      </c>
      <c r="P4" s="126" t="s">
        <v>76</v>
      </c>
      <c r="Q4" s="126" t="s">
        <v>85</v>
      </c>
      <c r="R4" s="124">
        <v>28.6</v>
      </c>
      <c r="S4" s="126" t="s">
        <v>76</v>
      </c>
      <c r="T4" s="126" t="s">
        <v>432</v>
      </c>
      <c r="U4" s="126" t="s">
        <v>85</v>
      </c>
    </row>
    <row r="5" spans="1:21" ht="16.5" customHeight="1" x14ac:dyDescent="0.25">
      <c r="A5" s="7" t="s">
        <v>83</v>
      </c>
      <c r="B5" s="7"/>
      <c r="C5" s="7"/>
      <c r="D5" s="7"/>
      <c r="E5" s="7"/>
      <c r="F5" s="7"/>
      <c r="G5" s="7"/>
      <c r="H5" s="7"/>
      <c r="I5" s="7"/>
      <c r="J5" s="7"/>
      <c r="K5" s="7"/>
      <c r="L5" s="9" t="s">
        <v>412</v>
      </c>
      <c r="M5" s="124">
        <v>38.1</v>
      </c>
      <c r="N5" s="126" t="s">
        <v>76</v>
      </c>
      <c r="O5" s="124">
        <v>37.700000000000003</v>
      </c>
      <c r="P5" s="126" t="s">
        <v>76</v>
      </c>
      <c r="Q5" s="126" t="s">
        <v>85</v>
      </c>
      <c r="R5" s="124">
        <v>27.9</v>
      </c>
      <c r="S5" s="126" t="s">
        <v>76</v>
      </c>
      <c r="T5" s="126" t="s">
        <v>432</v>
      </c>
      <c r="U5" s="126" t="s">
        <v>85</v>
      </c>
    </row>
    <row r="6" spans="1:21" ht="16.5" customHeight="1" x14ac:dyDescent="0.25">
      <c r="A6" s="7" t="s">
        <v>84</v>
      </c>
      <c r="B6" s="7"/>
      <c r="C6" s="7"/>
      <c r="D6" s="7"/>
      <c r="E6" s="7"/>
      <c r="F6" s="7"/>
      <c r="G6" s="7"/>
      <c r="H6" s="7"/>
      <c r="I6" s="7"/>
      <c r="J6" s="7"/>
      <c r="K6" s="7"/>
      <c r="L6" s="9" t="s">
        <v>412</v>
      </c>
      <c r="M6" s="126" t="s">
        <v>85</v>
      </c>
      <c r="N6" s="126" t="s">
        <v>76</v>
      </c>
      <c r="O6" s="124">
        <v>42.3</v>
      </c>
      <c r="P6" s="126" t="s">
        <v>76</v>
      </c>
      <c r="Q6" s="126" t="s">
        <v>85</v>
      </c>
      <c r="R6" s="124">
        <v>28.5</v>
      </c>
      <c r="S6" s="126" t="s">
        <v>76</v>
      </c>
      <c r="T6" s="126" t="s">
        <v>85</v>
      </c>
      <c r="U6" s="126" t="s">
        <v>85</v>
      </c>
    </row>
    <row r="7" spans="1:21" ht="16.5" customHeight="1" x14ac:dyDescent="0.25">
      <c r="A7" s="14" t="s">
        <v>86</v>
      </c>
      <c r="B7" s="14"/>
      <c r="C7" s="14"/>
      <c r="D7" s="14"/>
      <c r="E7" s="14"/>
      <c r="F7" s="14"/>
      <c r="G7" s="14"/>
      <c r="H7" s="14"/>
      <c r="I7" s="14"/>
      <c r="J7" s="14"/>
      <c r="K7" s="14"/>
      <c r="L7" s="15" t="s">
        <v>412</v>
      </c>
      <c r="M7" s="125">
        <v>44.4</v>
      </c>
      <c r="N7" s="127" t="s">
        <v>76</v>
      </c>
      <c r="O7" s="125">
        <v>41.9</v>
      </c>
      <c r="P7" s="127" t="s">
        <v>76</v>
      </c>
      <c r="Q7" s="127" t="s">
        <v>85</v>
      </c>
      <c r="R7" s="125">
        <v>33</v>
      </c>
      <c r="S7" s="127" t="s">
        <v>76</v>
      </c>
      <c r="T7" s="127" t="s">
        <v>85</v>
      </c>
      <c r="U7" s="127" t="s">
        <v>85</v>
      </c>
    </row>
    <row r="8" spans="1:21" ht="4.5" customHeight="1" x14ac:dyDescent="0.25">
      <c r="A8" s="25"/>
      <c r="B8" s="25"/>
      <c r="C8" s="2"/>
      <c r="D8" s="2"/>
      <c r="E8" s="2"/>
      <c r="F8" s="2"/>
      <c r="G8" s="2"/>
      <c r="H8" s="2"/>
      <c r="I8" s="2"/>
      <c r="J8" s="2"/>
      <c r="K8" s="2"/>
      <c r="L8" s="2"/>
      <c r="M8" s="2"/>
      <c r="N8" s="2"/>
      <c r="O8" s="2"/>
      <c r="P8" s="2"/>
      <c r="Q8" s="2"/>
      <c r="R8" s="2"/>
      <c r="S8" s="2"/>
      <c r="T8" s="2"/>
      <c r="U8" s="2"/>
    </row>
    <row r="9" spans="1:21" ht="16.5" customHeight="1" x14ac:dyDescent="0.25">
      <c r="A9" s="25"/>
      <c r="B9" s="25"/>
      <c r="C9" s="351" t="s">
        <v>433</v>
      </c>
      <c r="D9" s="351"/>
      <c r="E9" s="351"/>
      <c r="F9" s="351"/>
      <c r="G9" s="351"/>
      <c r="H9" s="351"/>
      <c r="I9" s="351"/>
      <c r="J9" s="351"/>
      <c r="K9" s="351"/>
      <c r="L9" s="351"/>
      <c r="M9" s="351"/>
      <c r="N9" s="351"/>
      <c r="O9" s="351"/>
      <c r="P9" s="351"/>
      <c r="Q9" s="351"/>
      <c r="R9" s="351"/>
      <c r="S9" s="351"/>
      <c r="T9" s="351"/>
      <c r="U9" s="351"/>
    </row>
    <row r="10" spans="1:21" ht="4.5" customHeight="1" x14ac:dyDescent="0.25">
      <c r="A10" s="25"/>
      <c r="B10" s="25"/>
      <c r="C10" s="2"/>
      <c r="D10" s="2"/>
      <c r="E10" s="2"/>
      <c r="F10" s="2"/>
      <c r="G10" s="2"/>
      <c r="H10" s="2"/>
      <c r="I10" s="2"/>
      <c r="J10" s="2"/>
      <c r="K10" s="2"/>
      <c r="L10" s="2"/>
      <c r="M10" s="2"/>
      <c r="N10" s="2"/>
      <c r="O10" s="2"/>
      <c r="P10" s="2"/>
      <c r="Q10" s="2"/>
      <c r="R10" s="2"/>
      <c r="S10" s="2"/>
      <c r="T10" s="2"/>
      <c r="U10" s="2"/>
    </row>
    <row r="11" spans="1:21" ht="29.4" customHeight="1" x14ac:dyDescent="0.25">
      <c r="A11" s="25" t="s">
        <v>87</v>
      </c>
      <c r="B11" s="25"/>
      <c r="C11" s="351" t="s">
        <v>259</v>
      </c>
      <c r="D11" s="351"/>
      <c r="E11" s="351"/>
      <c r="F11" s="351"/>
      <c r="G11" s="351"/>
      <c r="H11" s="351"/>
      <c r="I11" s="351"/>
      <c r="J11" s="351"/>
      <c r="K11" s="351"/>
      <c r="L11" s="351"/>
      <c r="M11" s="351"/>
      <c r="N11" s="351"/>
      <c r="O11" s="351"/>
      <c r="P11" s="351"/>
      <c r="Q11" s="351"/>
      <c r="R11" s="351"/>
      <c r="S11" s="351"/>
      <c r="T11" s="351"/>
      <c r="U11" s="351"/>
    </row>
    <row r="12" spans="1:21" ht="42.45" customHeight="1" x14ac:dyDescent="0.25">
      <c r="A12" s="25" t="s">
        <v>88</v>
      </c>
      <c r="B12" s="25"/>
      <c r="C12" s="351" t="s">
        <v>434</v>
      </c>
      <c r="D12" s="351"/>
      <c r="E12" s="351"/>
      <c r="F12" s="351"/>
      <c r="G12" s="351"/>
      <c r="H12" s="351"/>
      <c r="I12" s="351"/>
      <c r="J12" s="351"/>
      <c r="K12" s="351"/>
      <c r="L12" s="351"/>
      <c r="M12" s="351"/>
      <c r="N12" s="351"/>
      <c r="O12" s="351"/>
      <c r="P12" s="351"/>
      <c r="Q12" s="351"/>
      <c r="R12" s="351"/>
      <c r="S12" s="351"/>
      <c r="T12" s="351"/>
      <c r="U12" s="351"/>
    </row>
    <row r="13" spans="1:21" ht="42.45" customHeight="1" x14ac:dyDescent="0.25">
      <c r="A13" s="25" t="s">
        <v>89</v>
      </c>
      <c r="B13" s="25"/>
      <c r="C13" s="351" t="s">
        <v>417</v>
      </c>
      <c r="D13" s="351"/>
      <c r="E13" s="351"/>
      <c r="F13" s="351"/>
      <c r="G13" s="351"/>
      <c r="H13" s="351"/>
      <c r="I13" s="351"/>
      <c r="J13" s="351"/>
      <c r="K13" s="351"/>
      <c r="L13" s="351"/>
      <c r="M13" s="351"/>
      <c r="N13" s="351"/>
      <c r="O13" s="351"/>
      <c r="P13" s="351"/>
      <c r="Q13" s="351"/>
      <c r="R13" s="351"/>
      <c r="S13" s="351"/>
      <c r="T13" s="351"/>
      <c r="U13" s="351"/>
    </row>
    <row r="14" spans="1:21" ht="4.5" customHeight="1" x14ac:dyDescent="0.25"/>
    <row r="15" spans="1:21" ht="16.5" customHeight="1" x14ac:dyDescent="0.25">
      <c r="A15" s="26" t="s">
        <v>112</v>
      </c>
      <c r="B15" s="25"/>
      <c r="C15" s="25"/>
      <c r="D15" s="25"/>
      <c r="E15" s="351" t="s">
        <v>435</v>
      </c>
      <c r="F15" s="351"/>
      <c r="G15" s="351"/>
      <c r="H15" s="351"/>
      <c r="I15" s="351"/>
      <c r="J15" s="351"/>
      <c r="K15" s="351"/>
      <c r="L15" s="351"/>
      <c r="M15" s="351"/>
      <c r="N15" s="351"/>
      <c r="O15" s="351"/>
      <c r="P15" s="351"/>
      <c r="Q15" s="351"/>
      <c r="R15" s="351"/>
      <c r="S15" s="351"/>
      <c r="T15" s="351"/>
      <c r="U15" s="351"/>
    </row>
  </sheetData>
  <mergeCells count="6">
    <mergeCell ref="E15:U15"/>
    <mergeCell ref="K1:U1"/>
    <mergeCell ref="C9:U9"/>
    <mergeCell ref="C11:U11"/>
    <mergeCell ref="C12:U12"/>
    <mergeCell ref="C13:U13"/>
  </mergeCells>
  <pageMargins left="0.7" right="0.7" top="0.75" bottom="0.75" header="0.3" footer="0.3"/>
  <pageSetup paperSize="9" fitToHeight="0" orientation="landscape" useFirstPageNumber="1" horizontalDpi="300" verticalDpi="300" r:id="rId1"/>
  <headerFooter scaleWithDoc="0" alignWithMargins="0">
    <oddHeader>&amp;C&amp;"Arial,Regular"&amp;8TABLE 18A.14</oddHeader>
    <oddFooter>&amp;L&amp;8&amp;G 
&amp;"Arial,Regular"REPORT ON
GOVERNMENT
SERVICES  202106&amp;C &amp;R&amp;8&amp;G&amp;"Arial,Regular" 
HOUSING
&amp;"Arial,Regular"PAGE &amp;"Arial,Bold"&amp;P&amp;"Arial,Regular" of TABLE 18A.14</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U50"/>
  <sheetViews>
    <sheetView showGridLines="0" workbookViewId="0"/>
  </sheetViews>
  <sheetFormatPr defaultColWidth="11.44140625" defaultRowHeight="13.2" x14ac:dyDescent="0.25"/>
  <cols>
    <col min="1" max="11" width="1.88671875" customWidth="1"/>
    <col min="12" max="12" width="5.44140625" customWidth="1"/>
    <col min="13" max="21" width="9.33203125" customWidth="1"/>
  </cols>
  <sheetData>
    <row r="1" spans="1:21" ht="33.9" customHeight="1" x14ac:dyDescent="0.25">
      <c r="A1" s="8" t="s">
        <v>436</v>
      </c>
      <c r="B1" s="8"/>
      <c r="C1" s="8"/>
      <c r="D1" s="8"/>
      <c r="E1" s="8"/>
      <c r="F1" s="8"/>
      <c r="G1" s="8"/>
      <c r="H1" s="8"/>
      <c r="I1" s="8"/>
      <c r="J1" s="8"/>
      <c r="K1" s="355" t="s">
        <v>437</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438</v>
      </c>
      <c r="N2" s="13" t="s">
        <v>439</v>
      </c>
      <c r="O2" s="13" t="s">
        <v>440</v>
      </c>
      <c r="P2" s="13" t="s">
        <v>441</v>
      </c>
      <c r="Q2" s="13" t="s">
        <v>442</v>
      </c>
      <c r="R2" s="13" t="s">
        <v>443</v>
      </c>
      <c r="S2" s="13" t="s">
        <v>444</v>
      </c>
      <c r="T2" s="13" t="s">
        <v>445</v>
      </c>
      <c r="U2" s="13" t="s">
        <v>446</v>
      </c>
    </row>
    <row r="3" spans="1:21" ht="16.5" customHeight="1" x14ac:dyDescent="0.25">
      <c r="A3" s="7" t="s">
        <v>73</v>
      </c>
      <c r="B3" s="7"/>
      <c r="C3" s="7"/>
      <c r="D3" s="7"/>
      <c r="E3" s="7"/>
      <c r="F3" s="7"/>
      <c r="G3" s="7"/>
      <c r="H3" s="7"/>
      <c r="I3" s="7"/>
      <c r="J3" s="7"/>
      <c r="K3" s="7"/>
      <c r="L3" s="9"/>
      <c r="M3" s="10"/>
      <c r="N3" s="10"/>
      <c r="O3" s="10"/>
      <c r="P3" s="10"/>
      <c r="Q3" s="10"/>
      <c r="R3" s="10"/>
      <c r="S3" s="10"/>
      <c r="T3" s="10"/>
      <c r="U3" s="10"/>
    </row>
    <row r="4" spans="1:21" ht="16.5" customHeight="1" x14ac:dyDescent="0.25">
      <c r="A4" s="7"/>
      <c r="B4" s="7" t="s">
        <v>447</v>
      </c>
      <c r="C4" s="7"/>
      <c r="D4" s="7"/>
      <c r="E4" s="7"/>
      <c r="F4" s="7"/>
      <c r="G4" s="7"/>
      <c r="H4" s="7"/>
      <c r="I4" s="7"/>
      <c r="J4" s="7"/>
      <c r="K4" s="7"/>
      <c r="L4" s="9"/>
      <c r="M4" s="10"/>
      <c r="N4" s="10"/>
      <c r="O4" s="10"/>
      <c r="P4" s="10"/>
      <c r="Q4" s="10"/>
      <c r="R4" s="10"/>
      <c r="S4" s="10"/>
      <c r="T4" s="10"/>
      <c r="U4" s="10"/>
    </row>
    <row r="5" spans="1:21" ht="16.5" customHeight="1" x14ac:dyDescent="0.25">
      <c r="A5" s="7"/>
      <c r="B5" s="7"/>
      <c r="C5" s="7" t="s">
        <v>448</v>
      </c>
      <c r="D5" s="7"/>
      <c r="E5" s="7"/>
      <c r="F5" s="7"/>
      <c r="G5" s="7"/>
      <c r="H5" s="7"/>
      <c r="I5" s="7"/>
      <c r="J5" s="7"/>
      <c r="K5" s="7"/>
      <c r="L5" s="9"/>
      <c r="M5" s="10"/>
      <c r="N5" s="10"/>
      <c r="O5" s="10"/>
      <c r="P5" s="10"/>
      <c r="Q5" s="10"/>
      <c r="R5" s="10"/>
      <c r="S5" s="10"/>
      <c r="T5" s="10"/>
      <c r="U5" s="10"/>
    </row>
    <row r="6" spans="1:21" ht="16.5" customHeight="1" x14ac:dyDescent="0.25">
      <c r="A6" s="7"/>
      <c r="B6" s="7"/>
      <c r="C6" s="7"/>
      <c r="D6" s="7" t="s">
        <v>71</v>
      </c>
      <c r="E6" s="7"/>
      <c r="F6" s="7"/>
      <c r="G6" s="7"/>
      <c r="H6" s="7"/>
      <c r="I6" s="7"/>
      <c r="J6" s="7"/>
      <c r="K6" s="7"/>
      <c r="L6" s="9" t="s">
        <v>357</v>
      </c>
      <c r="M6" s="129">
        <v>88.2</v>
      </c>
      <c r="N6" s="129">
        <v>93.1</v>
      </c>
      <c r="O6" s="129">
        <v>95.2</v>
      </c>
      <c r="P6" s="129">
        <v>74.099999999999994</v>
      </c>
      <c r="Q6" s="129">
        <v>83.6</v>
      </c>
      <c r="R6" s="129">
        <v>93.8</v>
      </c>
      <c r="S6" s="128">
        <v>100</v>
      </c>
      <c r="T6" s="129">
        <v>56.5</v>
      </c>
      <c r="U6" s="129">
        <v>87.8</v>
      </c>
    </row>
    <row r="7" spans="1:21" ht="16.5" customHeight="1" x14ac:dyDescent="0.25">
      <c r="A7" s="7"/>
      <c r="B7" s="7"/>
      <c r="C7" s="7"/>
      <c r="D7" s="7" t="s">
        <v>82</v>
      </c>
      <c r="E7" s="7"/>
      <c r="F7" s="7"/>
      <c r="G7" s="7"/>
      <c r="H7" s="7"/>
      <c r="I7" s="7"/>
      <c r="J7" s="7"/>
      <c r="K7" s="7"/>
      <c r="L7" s="9" t="s">
        <v>357</v>
      </c>
      <c r="M7" s="129">
        <v>87.8</v>
      </c>
      <c r="N7" s="129">
        <v>92.9</v>
      </c>
      <c r="O7" s="129">
        <v>93.5</v>
      </c>
      <c r="P7" s="129">
        <v>58.5</v>
      </c>
      <c r="Q7" s="129">
        <v>90.2</v>
      </c>
      <c r="R7" s="129">
        <v>97.1</v>
      </c>
      <c r="S7" s="128">
        <v>100</v>
      </c>
      <c r="T7" s="129">
        <v>71</v>
      </c>
      <c r="U7" s="129">
        <v>87.4</v>
      </c>
    </row>
    <row r="8" spans="1:21" ht="16.5" customHeight="1" x14ac:dyDescent="0.25">
      <c r="A8" s="7"/>
      <c r="B8" s="7"/>
      <c r="C8" s="7"/>
      <c r="D8" s="7" t="s">
        <v>83</v>
      </c>
      <c r="E8" s="7"/>
      <c r="F8" s="7"/>
      <c r="G8" s="7"/>
      <c r="H8" s="7"/>
      <c r="I8" s="7"/>
      <c r="J8" s="7"/>
      <c r="K8" s="7"/>
      <c r="L8" s="9" t="s">
        <v>357</v>
      </c>
      <c r="M8" s="129">
        <v>84.2</v>
      </c>
      <c r="N8" s="129">
        <v>86.7</v>
      </c>
      <c r="O8" s="129">
        <v>96.5</v>
      </c>
      <c r="P8" s="129">
        <v>93.1</v>
      </c>
      <c r="Q8" s="129">
        <v>92.5</v>
      </c>
      <c r="R8" s="129">
        <v>84.5</v>
      </c>
      <c r="S8" s="128">
        <v>100</v>
      </c>
      <c r="T8" s="129">
        <v>65.8</v>
      </c>
      <c r="U8" s="129">
        <v>90.8</v>
      </c>
    </row>
    <row r="9" spans="1:21" ht="16.5" customHeight="1" x14ac:dyDescent="0.25">
      <c r="A9" s="7"/>
      <c r="B9" s="7"/>
      <c r="C9" s="7"/>
      <c r="D9" s="7" t="s">
        <v>84</v>
      </c>
      <c r="E9" s="7"/>
      <c r="F9" s="7"/>
      <c r="G9" s="7"/>
      <c r="H9" s="7"/>
      <c r="I9" s="7"/>
      <c r="J9" s="7"/>
      <c r="K9" s="7"/>
      <c r="L9" s="9" t="s">
        <v>357</v>
      </c>
      <c r="M9" s="129">
        <v>86.8</v>
      </c>
      <c r="N9" s="129">
        <v>85.4</v>
      </c>
      <c r="O9" s="129">
        <v>96.9</v>
      </c>
      <c r="P9" s="129">
        <v>80.099999999999994</v>
      </c>
      <c r="Q9" s="129">
        <v>89.5</v>
      </c>
      <c r="R9" s="128">
        <v>100</v>
      </c>
      <c r="S9" s="128">
        <v>100</v>
      </c>
      <c r="T9" s="129">
        <v>74.3</v>
      </c>
      <c r="U9" s="129">
        <v>89.4</v>
      </c>
    </row>
    <row r="10" spans="1:21" ht="16.5" customHeight="1" x14ac:dyDescent="0.25">
      <c r="A10" s="7"/>
      <c r="B10" s="7"/>
      <c r="C10" s="7"/>
      <c r="D10" s="7" t="s">
        <v>86</v>
      </c>
      <c r="E10" s="7"/>
      <c r="F10" s="7"/>
      <c r="G10" s="7"/>
      <c r="H10" s="7"/>
      <c r="I10" s="7"/>
      <c r="J10" s="7"/>
      <c r="K10" s="7"/>
      <c r="L10" s="9" t="s">
        <v>357</v>
      </c>
      <c r="M10" s="129">
        <v>76.7</v>
      </c>
      <c r="N10" s="129">
        <v>74.599999999999994</v>
      </c>
      <c r="O10" s="129">
        <v>98</v>
      </c>
      <c r="P10" s="129">
        <v>92.5</v>
      </c>
      <c r="Q10" s="129">
        <v>89</v>
      </c>
      <c r="R10" s="129">
        <v>91.3</v>
      </c>
      <c r="S10" s="129">
        <v>97</v>
      </c>
      <c r="T10" s="129">
        <v>64.2</v>
      </c>
      <c r="U10" s="129">
        <v>86.4</v>
      </c>
    </row>
    <row r="11" spans="1:21" ht="16.5" customHeight="1" x14ac:dyDescent="0.25">
      <c r="A11" s="7"/>
      <c r="B11" s="7"/>
      <c r="C11" s="7" t="s">
        <v>449</v>
      </c>
      <c r="D11" s="7"/>
      <c r="E11" s="7"/>
      <c r="F11" s="7"/>
      <c r="G11" s="7"/>
      <c r="H11" s="7"/>
      <c r="I11" s="7"/>
      <c r="J11" s="7"/>
      <c r="K11" s="7"/>
      <c r="L11" s="9"/>
      <c r="M11" s="10"/>
      <c r="N11" s="10"/>
      <c r="O11" s="10"/>
      <c r="P11" s="10"/>
      <c r="Q11" s="10"/>
      <c r="R11" s="10"/>
      <c r="S11" s="10"/>
      <c r="T11" s="10"/>
      <c r="U11" s="10"/>
    </row>
    <row r="12" spans="1:21" ht="16.5" customHeight="1" x14ac:dyDescent="0.25">
      <c r="A12" s="7"/>
      <c r="B12" s="7"/>
      <c r="C12" s="7"/>
      <c r="D12" s="7" t="s">
        <v>71</v>
      </c>
      <c r="E12" s="7"/>
      <c r="F12" s="7"/>
      <c r="G12" s="7"/>
      <c r="H12" s="7"/>
      <c r="I12" s="7"/>
      <c r="J12" s="7"/>
      <c r="K12" s="7"/>
      <c r="L12" s="9" t="s">
        <v>357</v>
      </c>
      <c r="M12" s="129">
        <v>80</v>
      </c>
      <c r="N12" s="129">
        <v>93.9</v>
      </c>
      <c r="O12" s="129">
        <v>97.2</v>
      </c>
      <c r="P12" s="129">
        <v>69.7</v>
      </c>
      <c r="Q12" s="129">
        <v>80.5</v>
      </c>
      <c r="R12" s="129">
        <v>98.8</v>
      </c>
      <c r="S12" s="128">
        <v>100</v>
      </c>
      <c r="T12" s="129">
        <v>72.7</v>
      </c>
      <c r="U12" s="129">
        <v>86.1</v>
      </c>
    </row>
    <row r="13" spans="1:21" ht="16.5" customHeight="1" x14ac:dyDescent="0.25">
      <c r="A13" s="7"/>
      <c r="B13" s="7"/>
      <c r="C13" s="7"/>
      <c r="D13" s="7" t="s">
        <v>82</v>
      </c>
      <c r="E13" s="7"/>
      <c r="F13" s="7"/>
      <c r="G13" s="7"/>
      <c r="H13" s="7"/>
      <c r="I13" s="7"/>
      <c r="J13" s="7"/>
      <c r="K13" s="7"/>
      <c r="L13" s="9" t="s">
        <v>357</v>
      </c>
      <c r="M13" s="129">
        <v>76.7</v>
      </c>
      <c r="N13" s="129">
        <v>89.3</v>
      </c>
      <c r="O13" s="129">
        <v>96.5</v>
      </c>
      <c r="P13" s="129">
        <v>74.7</v>
      </c>
      <c r="Q13" s="129">
        <v>85.2</v>
      </c>
      <c r="R13" s="128">
        <v>100</v>
      </c>
      <c r="S13" s="128">
        <v>100</v>
      </c>
      <c r="T13" s="129">
        <v>69.599999999999994</v>
      </c>
      <c r="U13" s="129">
        <v>87.6</v>
      </c>
    </row>
    <row r="14" spans="1:21" ht="16.5" customHeight="1" x14ac:dyDescent="0.25">
      <c r="A14" s="7"/>
      <c r="B14" s="7"/>
      <c r="C14" s="7"/>
      <c r="D14" s="7" t="s">
        <v>83</v>
      </c>
      <c r="E14" s="7"/>
      <c r="F14" s="7"/>
      <c r="G14" s="7"/>
      <c r="H14" s="7"/>
      <c r="I14" s="7"/>
      <c r="J14" s="7"/>
      <c r="K14" s="7"/>
      <c r="L14" s="9" t="s">
        <v>357</v>
      </c>
      <c r="M14" s="129">
        <v>74.5</v>
      </c>
      <c r="N14" s="129">
        <v>90.7</v>
      </c>
      <c r="O14" s="129">
        <v>97.4</v>
      </c>
      <c r="P14" s="129">
        <v>63.1</v>
      </c>
      <c r="Q14" s="129">
        <v>89.1</v>
      </c>
      <c r="R14" s="129">
        <v>96.7</v>
      </c>
      <c r="S14" s="128">
        <v>100</v>
      </c>
      <c r="T14" s="129">
        <v>76.7</v>
      </c>
      <c r="U14" s="129">
        <v>85.7</v>
      </c>
    </row>
    <row r="15" spans="1:21" ht="16.5" customHeight="1" x14ac:dyDescent="0.25">
      <c r="A15" s="7"/>
      <c r="B15" s="7"/>
      <c r="C15" s="7"/>
      <c r="D15" s="7" t="s">
        <v>84</v>
      </c>
      <c r="E15" s="7"/>
      <c r="F15" s="7"/>
      <c r="G15" s="7"/>
      <c r="H15" s="7"/>
      <c r="I15" s="7"/>
      <c r="J15" s="7"/>
      <c r="K15" s="7"/>
      <c r="L15" s="9" t="s">
        <v>357</v>
      </c>
      <c r="M15" s="129">
        <v>80</v>
      </c>
      <c r="N15" s="129">
        <v>86</v>
      </c>
      <c r="O15" s="129">
        <v>97.5</v>
      </c>
      <c r="P15" s="129">
        <v>65.900000000000006</v>
      </c>
      <c r="Q15" s="129">
        <v>88.9</v>
      </c>
      <c r="R15" s="129">
        <v>98.4</v>
      </c>
      <c r="S15" s="129">
        <v>99</v>
      </c>
      <c r="T15" s="129">
        <v>78.599999999999994</v>
      </c>
      <c r="U15" s="129">
        <v>85.8</v>
      </c>
    </row>
    <row r="16" spans="1:21" ht="16.5" customHeight="1" x14ac:dyDescent="0.25">
      <c r="A16" s="7"/>
      <c r="B16" s="7"/>
      <c r="C16" s="7"/>
      <c r="D16" s="7" t="s">
        <v>86</v>
      </c>
      <c r="E16" s="7"/>
      <c r="F16" s="7"/>
      <c r="G16" s="7"/>
      <c r="H16" s="7"/>
      <c r="I16" s="7"/>
      <c r="J16" s="7"/>
      <c r="K16" s="7"/>
      <c r="L16" s="9" t="s">
        <v>357</v>
      </c>
      <c r="M16" s="129">
        <v>73.7</v>
      </c>
      <c r="N16" s="129">
        <v>86.5</v>
      </c>
      <c r="O16" s="129">
        <v>97.2</v>
      </c>
      <c r="P16" s="129">
        <v>74.599999999999994</v>
      </c>
      <c r="Q16" s="129">
        <v>89.8</v>
      </c>
      <c r="R16" s="129">
        <v>97.2</v>
      </c>
      <c r="S16" s="129">
        <v>89.1</v>
      </c>
      <c r="T16" s="129">
        <v>85.7</v>
      </c>
      <c r="U16" s="129">
        <v>85.8</v>
      </c>
    </row>
    <row r="17" spans="1:21" ht="16.5" customHeight="1" x14ac:dyDescent="0.25">
      <c r="A17" s="7"/>
      <c r="B17" s="7"/>
      <c r="C17" s="7" t="s">
        <v>450</v>
      </c>
      <c r="D17" s="7"/>
      <c r="E17" s="7"/>
      <c r="F17" s="7"/>
      <c r="G17" s="7"/>
      <c r="H17" s="7"/>
      <c r="I17" s="7"/>
      <c r="J17" s="7"/>
      <c r="K17" s="7"/>
      <c r="L17" s="9"/>
      <c r="M17" s="10"/>
      <c r="N17" s="10"/>
      <c r="O17" s="10"/>
      <c r="P17" s="10"/>
      <c r="Q17" s="10"/>
      <c r="R17" s="10"/>
      <c r="S17" s="10"/>
      <c r="T17" s="10"/>
      <c r="U17" s="10"/>
    </row>
    <row r="18" spans="1:21" ht="16.5" customHeight="1" x14ac:dyDescent="0.25">
      <c r="A18" s="7"/>
      <c r="B18" s="7"/>
      <c r="C18" s="7"/>
      <c r="D18" s="7" t="s">
        <v>71</v>
      </c>
      <c r="E18" s="7"/>
      <c r="F18" s="7"/>
      <c r="G18" s="7"/>
      <c r="H18" s="7"/>
      <c r="I18" s="7"/>
      <c r="J18" s="7"/>
      <c r="K18" s="7"/>
      <c r="L18" s="9" t="s">
        <v>357</v>
      </c>
      <c r="M18" s="129">
        <v>65.5</v>
      </c>
      <c r="N18" s="129">
        <v>84.2</v>
      </c>
      <c r="O18" s="129">
        <v>97.4</v>
      </c>
      <c r="P18" s="129">
        <v>66.900000000000006</v>
      </c>
      <c r="Q18" s="129">
        <v>80.3</v>
      </c>
      <c r="R18" s="129">
        <v>99.3</v>
      </c>
      <c r="S18" s="129">
        <v>98</v>
      </c>
      <c r="T18" s="129">
        <v>66</v>
      </c>
      <c r="U18" s="129">
        <v>82.2</v>
      </c>
    </row>
    <row r="19" spans="1:21" ht="16.5" customHeight="1" x14ac:dyDescent="0.25">
      <c r="A19" s="7"/>
      <c r="B19" s="7"/>
      <c r="C19" s="7"/>
      <c r="D19" s="7" t="s">
        <v>82</v>
      </c>
      <c r="E19" s="7"/>
      <c r="F19" s="7"/>
      <c r="G19" s="7"/>
      <c r="H19" s="7"/>
      <c r="I19" s="7"/>
      <c r="J19" s="7"/>
      <c r="K19" s="7"/>
      <c r="L19" s="9" t="s">
        <v>357</v>
      </c>
      <c r="M19" s="129">
        <v>65.8</v>
      </c>
      <c r="N19" s="129">
        <v>87.1</v>
      </c>
      <c r="O19" s="129">
        <v>96</v>
      </c>
      <c r="P19" s="129">
        <v>62.9</v>
      </c>
      <c r="Q19" s="129">
        <v>84.2</v>
      </c>
      <c r="R19" s="129">
        <v>97.1</v>
      </c>
      <c r="S19" s="128">
        <v>100</v>
      </c>
      <c r="T19" s="129">
        <v>56.1</v>
      </c>
      <c r="U19" s="129">
        <v>81.3</v>
      </c>
    </row>
    <row r="20" spans="1:21" ht="16.5" customHeight="1" x14ac:dyDescent="0.25">
      <c r="A20" s="7"/>
      <c r="B20" s="7"/>
      <c r="C20" s="7"/>
      <c r="D20" s="7" t="s">
        <v>83</v>
      </c>
      <c r="E20" s="7"/>
      <c r="F20" s="7"/>
      <c r="G20" s="7"/>
      <c r="H20" s="7"/>
      <c r="I20" s="7"/>
      <c r="J20" s="7"/>
      <c r="K20" s="7"/>
      <c r="L20" s="9" t="s">
        <v>357</v>
      </c>
      <c r="M20" s="129">
        <v>64</v>
      </c>
      <c r="N20" s="129">
        <v>95.2</v>
      </c>
      <c r="O20" s="129">
        <v>97.1</v>
      </c>
      <c r="P20" s="129">
        <v>59.4</v>
      </c>
      <c r="Q20" s="129">
        <v>84.5</v>
      </c>
      <c r="R20" s="129">
        <v>97.4</v>
      </c>
      <c r="S20" s="128">
        <v>100</v>
      </c>
      <c r="T20" s="129">
        <v>69.5</v>
      </c>
      <c r="U20" s="129">
        <v>81.400000000000006</v>
      </c>
    </row>
    <row r="21" spans="1:21" ht="16.5" customHeight="1" x14ac:dyDescent="0.25">
      <c r="A21" s="7"/>
      <c r="B21" s="7"/>
      <c r="C21" s="7"/>
      <c r="D21" s="7" t="s">
        <v>84</v>
      </c>
      <c r="E21" s="7"/>
      <c r="F21" s="7"/>
      <c r="G21" s="7"/>
      <c r="H21" s="7"/>
      <c r="I21" s="7"/>
      <c r="J21" s="7"/>
      <c r="K21" s="7"/>
      <c r="L21" s="9" t="s">
        <v>357</v>
      </c>
      <c r="M21" s="129">
        <v>73.900000000000006</v>
      </c>
      <c r="N21" s="129">
        <v>81.5</v>
      </c>
      <c r="O21" s="129">
        <v>97.1</v>
      </c>
      <c r="P21" s="129">
        <v>61.7</v>
      </c>
      <c r="Q21" s="129">
        <v>85.6</v>
      </c>
      <c r="R21" s="129">
        <v>97.1</v>
      </c>
      <c r="S21" s="129">
        <v>97.3</v>
      </c>
      <c r="T21" s="129">
        <v>73.599999999999994</v>
      </c>
      <c r="U21" s="129">
        <v>80.900000000000006</v>
      </c>
    </row>
    <row r="22" spans="1:21" ht="16.5" customHeight="1" x14ac:dyDescent="0.25">
      <c r="A22" s="7"/>
      <c r="B22" s="7"/>
      <c r="C22" s="7"/>
      <c r="D22" s="7" t="s">
        <v>86</v>
      </c>
      <c r="E22" s="7"/>
      <c r="F22" s="7"/>
      <c r="G22" s="7"/>
      <c r="H22" s="7"/>
      <c r="I22" s="7"/>
      <c r="J22" s="7"/>
      <c r="K22" s="7"/>
      <c r="L22" s="9" t="s">
        <v>357</v>
      </c>
      <c r="M22" s="129">
        <v>62.6</v>
      </c>
      <c r="N22" s="129">
        <v>88.6</v>
      </c>
      <c r="O22" s="129">
        <v>96.4</v>
      </c>
      <c r="P22" s="129">
        <v>65.900000000000006</v>
      </c>
      <c r="Q22" s="129">
        <v>93.4</v>
      </c>
      <c r="R22" s="129">
        <v>95.4</v>
      </c>
      <c r="S22" s="128">
        <v>100</v>
      </c>
      <c r="T22" s="129">
        <v>81.8</v>
      </c>
      <c r="U22" s="129">
        <v>82.1</v>
      </c>
    </row>
    <row r="23" spans="1:21" ht="16.5" customHeight="1" x14ac:dyDescent="0.25">
      <c r="A23" s="7"/>
      <c r="B23" s="7"/>
      <c r="C23" s="7" t="s">
        <v>451</v>
      </c>
      <c r="D23" s="7"/>
      <c r="E23" s="7"/>
      <c r="F23" s="7"/>
      <c r="G23" s="7"/>
      <c r="H23" s="7"/>
      <c r="I23" s="7"/>
      <c r="J23" s="7"/>
      <c r="K23" s="7"/>
      <c r="L23" s="9"/>
      <c r="M23" s="10"/>
      <c r="N23" s="10"/>
      <c r="O23" s="10"/>
      <c r="P23" s="10"/>
      <c r="Q23" s="10"/>
      <c r="R23" s="10"/>
      <c r="S23" s="10"/>
      <c r="T23" s="10"/>
      <c r="U23" s="10"/>
    </row>
    <row r="24" spans="1:21" ht="16.5" customHeight="1" x14ac:dyDescent="0.25">
      <c r="A24" s="7"/>
      <c r="B24" s="7"/>
      <c r="C24" s="7"/>
      <c r="D24" s="7" t="s">
        <v>71</v>
      </c>
      <c r="E24" s="7"/>
      <c r="F24" s="7"/>
      <c r="G24" s="7"/>
      <c r="H24" s="7"/>
      <c r="I24" s="7"/>
      <c r="J24" s="7"/>
      <c r="K24" s="7"/>
      <c r="L24" s="9" t="s">
        <v>357</v>
      </c>
      <c r="M24" s="129">
        <v>40</v>
      </c>
      <c r="N24" s="129">
        <v>93</v>
      </c>
      <c r="O24" s="129">
        <v>96.5</v>
      </c>
      <c r="P24" s="129">
        <v>48.5</v>
      </c>
      <c r="Q24" s="129">
        <v>79.3</v>
      </c>
      <c r="R24" s="128">
        <v>100</v>
      </c>
      <c r="S24" s="129">
        <v>97.6</v>
      </c>
      <c r="T24" s="129">
        <v>73.7</v>
      </c>
      <c r="U24" s="129">
        <v>73.400000000000006</v>
      </c>
    </row>
    <row r="25" spans="1:21" ht="16.5" customHeight="1" x14ac:dyDescent="0.25">
      <c r="A25" s="7"/>
      <c r="B25" s="7"/>
      <c r="C25" s="7"/>
      <c r="D25" s="7" t="s">
        <v>82</v>
      </c>
      <c r="E25" s="7"/>
      <c r="F25" s="7"/>
      <c r="G25" s="7"/>
      <c r="H25" s="7"/>
      <c r="I25" s="7"/>
      <c r="J25" s="7"/>
      <c r="K25" s="7"/>
      <c r="L25" s="9" t="s">
        <v>357</v>
      </c>
      <c r="M25" s="129">
        <v>45.3</v>
      </c>
      <c r="N25" s="129">
        <v>95.2</v>
      </c>
      <c r="O25" s="129">
        <v>97.6</v>
      </c>
      <c r="P25" s="129">
        <v>64.7</v>
      </c>
      <c r="Q25" s="129">
        <v>84.8</v>
      </c>
      <c r="R25" s="129">
        <v>99.2</v>
      </c>
      <c r="S25" s="128">
        <v>100</v>
      </c>
      <c r="T25" s="129">
        <v>52.2</v>
      </c>
      <c r="U25" s="129">
        <v>76.099999999999994</v>
      </c>
    </row>
    <row r="26" spans="1:21" ht="16.5" customHeight="1" x14ac:dyDescent="0.25">
      <c r="A26" s="7"/>
      <c r="B26" s="7"/>
      <c r="C26" s="7"/>
      <c r="D26" s="7" t="s">
        <v>83</v>
      </c>
      <c r="E26" s="7"/>
      <c r="F26" s="7"/>
      <c r="G26" s="7"/>
      <c r="H26" s="7"/>
      <c r="I26" s="7"/>
      <c r="J26" s="7"/>
      <c r="K26" s="7"/>
      <c r="L26" s="9" t="s">
        <v>357</v>
      </c>
      <c r="M26" s="129">
        <v>50.2</v>
      </c>
      <c r="N26" s="129">
        <v>94.3</v>
      </c>
      <c r="O26" s="129">
        <v>96.7</v>
      </c>
      <c r="P26" s="129">
        <v>50</v>
      </c>
      <c r="Q26" s="129">
        <v>84.5</v>
      </c>
      <c r="R26" s="129">
        <v>95.1</v>
      </c>
      <c r="S26" s="129">
        <v>98.7</v>
      </c>
      <c r="T26" s="129">
        <v>77.7</v>
      </c>
      <c r="U26" s="129">
        <v>72.400000000000006</v>
      </c>
    </row>
    <row r="27" spans="1:21" ht="16.5" customHeight="1" x14ac:dyDescent="0.25">
      <c r="A27" s="7"/>
      <c r="B27" s="7"/>
      <c r="C27" s="7"/>
      <c r="D27" s="7" t="s">
        <v>84</v>
      </c>
      <c r="E27" s="7"/>
      <c r="F27" s="7"/>
      <c r="G27" s="7"/>
      <c r="H27" s="7"/>
      <c r="I27" s="7"/>
      <c r="J27" s="7"/>
      <c r="K27" s="7"/>
      <c r="L27" s="9" t="s">
        <v>357</v>
      </c>
      <c r="M27" s="129">
        <v>45.2</v>
      </c>
      <c r="N27" s="129">
        <v>86.5</v>
      </c>
      <c r="O27" s="129">
        <v>96.4</v>
      </c>
      <c r="P27" s="129">
        <v>54.5</v>
      </c>
      <c r="Q27" s="129">
        <v>85</v>
      </c>
      <c r="R27" s="129">
        <v>97</v>
      </c>
      <c r="S27" s="129">
        <v>97.8</v>
      </c>
      <c r="T27" s="129">
        <v>58.7</v>
      </c>
      <c r="U27" s="129">
        <v>69.7</v>
      </c>
    </row>
    <row r="28" spans="1:21" ht="16.5" customHeight="1" x14ac:dyDescent="0.25">
      <c r="A28" s="7"/>
      <c r="B28" s="7"/>
      <c r="C28" s="7"/>
      <c r="D28" s="7" t="s">
        <v>86</v>
      </c>
      <c r="E28" s="7"/>
      <c r="F28" s="7"/>
      <c r="G28" s="7"/>
      <c r="H28" s="7"/>
      <c r="I28" s="7"/>
      <c r="J28" s="7"/>
      <c r="K28" s="7"/>
      <c r="L28" s="9" t="s">
        <v>357</v>
      </c>
      <c r="M28" s="129">
        <v>33.200000000000003</v>
      </c>
      <c r="N28" s="129">
        <v>87.5</v>
      </c>
      <c r="O28" s="129">
        <v>93.9</v>
      </c>
      <c r="P28" s="129">
        <v>77.2</v>
      </c>
      <c r="Q28" s="129">
        <v>87.9</v>
      </c>
      <c r="R28" s="129">
        <v>84.9</v>
      </c>
      <c r="S28" s="129">
        <v>97.7</v>
      </c>
      <c r="T28" s="129">
        <v>72.3</v>
      </c>
      <c r="U28" s="129">
        <v>72.099999999999994</v>
      </c>
    </row>
    <row r="29" spans="1:21" ht="16.5" customHeight="1" x14ac:dyDescent="0.25">
      <c r="A29" s="7"/>
      <c r="B29" s="7"/>
      <c r="C29" s="7" t="s">
        <v>452</v>
      </c>
      <c r="D29" s="7"/>
      <c r="E29" s="7"/>
      <c r="F29" s="7"/>
      <c r="G29" s="7"/>
      <c r="H29" s="7"/>
      <c r="I29" s="7"/>
      <c r="J29" s="7"/>
      <c r="K29" s="7"/>
      <c r="L29" s="9"/>
      <c r="M29" s="10"/>
      <c r="N29" s="10"/>
      <c r="O29" s="10"/>
      <c r="P29" s="10"/>
      <c r="Q29" s="10"/>
      <c r="R29" s="10"/>
      <c r="S29" s="10"/>
      <c r="T29" s="10"/>
      <c r="U29" s="10"/>
    </row>
    <row r="30" spans="1:21" ht="16.5" customHeight="1" x14ac:dyDescent="0.25">
      <c r="A30" s="7"/>
      <c r="B30" s="7"/>
      <c r="C30" s="7"/>
      <c r="D30" s="7" t="s">
        <v>71</v>
      </c>
      <c r="E30" s="7"/>
      <c r="F30" s="7"/>
      <c r="G30" s="7"/>
      <c r="H30" s="7"/>
      <c r="I30" s="7"/>
      <c r="J30" s="7"/>
      <c r="K30" s="7"/>
      <c r="L30" s="9" t="s">
        <v>357</v>
      </c>
      <c r="M30" s="129">
        <v>19.899999999999999</v>
      </c>
      <c r="N30" s="129">
        <v>94.1</v>
      </c>
      <c r="O30" s="129">
        <v>92.9</v>
      </c>
      <c r="P30" s="129">
        <v>16.899999999999999</v>
      </c>
      <c r="Q30" s="129">
        <v>51.4</v>
      </c>
      <c r="R30" s="129">
        <v>98.9</v>
      </c>
      <c r="S30" s="129">
        <v>84.8</v>
      </c>
      <c r="T30" s="129">
        <v>47.4</v>
      </c>
      <c r="U30" s="129">
        <v>45.4</v>
      </c>
    </row>
    <row r="31" spans="1:21" ht="16.5" customHeight="1" x14ac:dyDescent="0.25">
      <c r="A31" s="7"/>
      <c r="B31" s="7"/>
      <c r="C31" s="7"/>
      <c r="D31" s="7" t="s">
        <v>82</v>
      </c>
      <c r="E31" s="7"/>
      <c r="F31" s="7"/>
      <c r="G31" s="7"/>
      <c r="H31" s="7"/>
      <c r="I31" s="7"/>
      <c r="J31" s="7"/>
      <c r="K31" s="7"/>
      <c r="L31" s="9" t="s">
        <v>357</v>
      </c>
      <c r="M31" s="129">
        <v>19.8</v>
      </c>
      <c r="N31" s="129">
        <v>82.7</v>
      </c>
      <c r="O31" s="129">
        <v>97.5</v>
      </c>
      <c r="P31" s="129">
        <v>58.9</v>
      </c>
      <c r="Q31" s="129">
        <v>66.099999999999994</v>
      </c>
      <c r="R31" s="128">
        <v>100</v>
      </c>
      <c r="S31" s="128">
        <v>100</v>
      </c>
      <c r="T31" s="129">
        <v>41.1</v>
      </c>
      <c r="U31" s="129">
        <v>48.9</v>
      </c>
    </row>
    <row r="32" spans="1:21" ht="16.5" customHeight="1" x14ac:dyDescent="0.25">
      <c r="A32" s="7"/>
      <c r="B32" s="7"/>
      <c r="C32" s="7"/>
      <c r="D32" s="7" t="s">
        <v>83</v>
      </c>
      <c r="E32" s="7"/>
      <c r="F32" s="7"/>
      <c r="G32" s="7"/>
      <c r="H32" s="7"/>
      <c r="I32" s="7"/>
      <c r="J32" s="7"/>
      <c r="K32" s="7"/>
      <c r="L32" s="9" t="s">
        <v>357</v>
      </c>
      <c r="M32" s="129">
        <v>21.4</v>
      </c>
      <c r="N32" s="129">
        <v>87.3</v>
      </c>
      <c r="O32" s="129">
        <v>95.8</v>
      </c>
      <c r="P32" s="129">
        <v>41.6</v>
      </c>
      <c r="Q32" s="129">
        <v>71.5</v>
      </c>
      <c r="R32" s="129">
        <v>93</v>
      </c>
      <c r="S32" s="129">
        <v>98.2</v>
      </c>
      <c r="T32" s="129">
        <v>37.700000000000003</v>
      </c>
      <c r="U32" s="129">
        <v>45.9</v>
      </c>
    </row>
    <row r="33" spans="1:21" ht="16.5" customHeight="1" x14ac:dyDescent="0.25">
      <c r="A33" s="7"/>
      <c r="B33" s="7"/>
      <c r="C33" s="7"/>
      <c r="D33" s="7" t="s">
        <v>84</v>
      </c>
      <c r="E33" s="7"/>
      <c r="F33" s="7"/>
      <c r="G33" s="7"/>
      <c r="H33" s="7"/>
      <c r="I33" s="7"/>
      <c r="J33" s="7"/>
      <c r="K33" s="7"/>
      <c r="L33" s="9" t="s">
        <v>357</v>
      </c>
      <c r="M33" s="129">
        <v>16.399999999999999</v>
      </c>
      <c r="N33" s="129">
        <v>66.8</v>
      </c>
      <c r="O33" s="129">
        <v>95</v>
      </c>
      <c r="P33" s="129">
        <v>23.8</v>
      </c>
      <c r="Q33" s="129">
        <v>66</v>
      </c>
      <c r="R33" s="129">
        <v>96.6</v>
      </c>
      <c r="S33" s="129">
        <v>98</v>
      </c>
      <c r="T33" s="129">
        <v>40.5</v>
      </c>
      <c r="U33" s="129">
        <v>37</v>
      </c>
    </row>
    <row r="34" spans="1:21" ht="16.5" customHeight="1" x14ac:dyDescent="0.25">
      <c r="A34" s="7"/>
      <c r="B34" s="7"/>
      <c r="C34" s="7"/>
      <c r="D34" s="7" t="s">
        <v>86</v>
      </c>
      <c r="E34" s="7"/>
      <c r="F34" s="7"/>
      <c r="G34" s="7"/>
      <c r="H34" s="7"/>
      <c r="I34" s="7"/>
      <c r="J34" s="7"/>
      <c r="K34" s="7"/>
      <c r="L34" s="9" t="s">
        <v>357</v>
      </c>
      <c r="M34" s="129">
        <v>22.8</v>
      </c>
      <c r="N34" s="129">
        <v>97.8</v>
      </c>
      <c r="O34" s="129">
        <v>93.7</v>
      </c>
      <c r="P34" s="129">
        <v>44.9</v>
      </c>
      <c r="Q34" s="129">
        <v>63.8</v>
      </c>
      <c r="R34" s="129">
        <v>82</v>
      </c>
      <c r="S34" s="129">
        <v>97.3</v>
      </c>
      <c r="T34" s="129">
        <v>35.200000000000003</v>
      </c>
      <c r="U34" s="129">
        <v>46.9</v>
      </c>
    </row>
    <row r="35" spans="1:21" ht="16.5" customHeight="1" x14ac:dyDescent="0.25">
      <c r="A35" s="7"/>
      <c r="B35" s="7"/>
      <c r="C35" s="7" t="s">
        <v>453</v>
      </c>
      <c r="D35" s="7"/>
      <c r="E35" s="7"/>
      <c r="F35" s="7"/>
      <c r="G35" s="7"/>
      <c r="H35" s="7"/>
      <c r="I35" s="7"/>
      <c r="J35" s="7"/>
      <c r="K35" s="7"/>
      <c r="L35" s="9"/>
      <c r="M35" s="10"/>
      <c r="N35" s="10"/>
      <c r="O35" s="10"/>
      <c r="P35" s="10"/>
      <c r="Q35" s="10"/>
      <c r="R35" s="10"/>
      <c r="S35" s="10"/>
      <c r="T35" s="10"/>
      <c r="U35" s="10"/>
    </row>
    <row r="36" spans="1:21" ht="16.5" customHeight="1" x14ac:dyDescent="0.25">
      <c r="A36" s="7"/>
      <c r="B36" s="7"/>
      <c r="C36" s="7"/>
      <c r="D36" s="7" t="s">
        <v>71</v>
      </c>
      <c r="E36" s="7"/>
      <c r="F36" s="7"/>
      <c r="G36" s="7"/>
      <c r="H36" s="7"/>
      <c r="I36" s="7"/>
      <c r="J36" s="7"/>
      <c r="K36" s="7"/>
      <c r="L36" s="9" t="s">
        <v>357</v>
      </c>
      <c r="M36" s="129">
        <v>58.7</v>
      </c>
      <c r="N36" s="129">
        <v>91.7</v>
      </c>
      <c r="O36" s="129">
        <v>96.1</v>
      </c>
      <c r="P36" s="129">
        <v>58.8</v>
      </c>
      <c r="Q36" s="129">
        <v>79</v>
      </c>
      <c r="R36" s="129">
        <v>98.7</v>
      </c>
      <c r="S36" s="129">
        <v>98.6</v>
      </c>
      <c r="T36" s="129">
        <v>58.4</v>
      </c>
      <c r="U36" s="129">
        <v>76.5</v>
      </c>
    </row>
    <row r="37" spans="1:21" ht="16.5" customHeight="1" x14ac:dyDescent="0.25">
      <c r="A37" s="7"/>
      <c r="B37" s="7"/>
      <c r="C37" s="7"/>
      <c r="D37" s="7" t="s">
        <v>82</v>
      </c>
      <c r="E37" s="7"/>
      <c r="F37" s="7"/>
      <c r="G37" s="7"/>
      <c r="H37" s="7"/>
      <c r="I37" s="7"/>
      <c r="J37" s="7"/>
      <c r="K37" s="7"/>
      <c r="L37" s="9" t="s">
        <v>357</v>
      </c>
      <c r="M37" s="129">
        <v>56.3</v>
      </c>
      <c r="N37" s="129">
        <v>90.2</v>
      </c>
      <c r="O37" s="129">
        <v>95.4</v>
      </c>
      <c r="P37" s="129">
        <v>61.3</v>
      </c>
      <c r="Q37" s="129">
        <v>86.4</v>
      </c>
      <c r="R37" s="129">
        <v>98.7</v>
      </c>
      <c r="S37" s="128">
        <v>100</v>
      </c>
      <c r="T37" s="129">
        <v>54.8</v>
      </c>
      <c r="U37" s="129">
        <v>76.400000000000006</v>
      </c>
    </row>
    <row r="38" spans="1:21" ht="16.5" customHeight="1" x14ac:dyDescent="0.25">
      <c r="A38" s="7"/>
      <c r="B38" s="7"/>
      <c r="C38" s="7"/>
      <c r="D38" s="7" t="s">
        <v>83</v>
      </c>
      <c r="E38" s="7"/>
      <c r="F38" s="7"/>
      <c r="G38" s="7"/>
      <c r="H38" s="7"/>
      <c r="I38" s="7"/>
      <c r="J38" s="7"/>
      <c r="K38" s="7"/>
      <c r="L38" s="9" t="s">
        <v>357</v>
      </c>
      <c r="M38" s="129">
        <v>55.9</v>
      </c>
      <c r="N38" s="129">
        <v>90.3</v>
      </c>
      <c r="O38" s="129">
        <v>96.8</v>
      </c>
      <c r="P38" s="129">
        <v>63</v>
      </c>
      <c r="Q38" s="129">
        <v>88.2</v>
      </c>
      <c r="R38" s="129">
        <v>93.3</v>
      </c>
      <c r="S38" s="129">
        <v>99.4</v>
      </c>
      <c r="T38" s="129">
        <v>62.2</v>
      </c>
      <c r="U38" s="129">
        <v>76.3</v>
      </c>
    </row>
    <row r="39" spans="1:21" ht="16.5" customHeight="1" x14ac:dyDescent="0.25">
      <c r="A39" s="7"/>
      <c r="B39" s="7"/>
      <c r="C39" s="7"/>
      <c r="D39" s="7" t="s">
        <v>84</v>
      </c>
      <c r="E39" s="7"/>
      <c r="F39" s="7"/>
      <c r="G39" s="7"/>
      <c r="H39" s="7"/>
      <c r="I39" s="7"/>
      <c r="J39" s="7"/>
      <c r="K39" s="7"/>
      <c r="L39" s="9" t="s">
        <v>357</v>
      </c>
      <c r="M39" s="129">
        <v>59.7</v>
      </c>
      <c r="N39" s="129">
        <v>81.8</v>
      </c>
      <c r="O39" s="129">
        <v>96.9</v>
      </c>
      <c r="P39" s="129">
        <v>52.8</v>
      </c>
      <c r="Q39" s="129">
        <v>85.6</v>
      </c>
      <c r="R39" s="129">
        <v>97.9</v>
      </c>
      <c r="S39" s="129">
        <v>98.6</v>
      </c>
      <c r="T39" s="129">
        <v>58.2</v>
      </c>
      <c r="U39" s="129">
        <v>74.3</v>
      </c>
    </row>
    <row r="40" spans="1:21" ht="16.5" customHeight="1" x14ac:dyDescent="0.25">
      <c r="A40" s="14"/>
      <c r="B40" s="14"/>
      <c r="C40" s="14"/>
      <c r="D40" s="14" t="s">
        <v>86</v>
      </c>
      <c r="E40" s="14"/>
      <c r="F40" s="14"/>
      <c r="G40" s="14"/>
      <c r="H40" s="14"/>
      <c r="I40" s="14"/>
      <c r="J40" s="14"/>
      <c r="K40" s="14"/>
      <c r="L40" s="15" t="s">
        <v>357</v>
      </c>
      <c r="M40" s="130">
        <v>51.7</v>
      </c>
      <c r="N40" s="130">
        <v>83.8</v>
      </c>
      <c r="O40" s="130">
        <v>96.9</v>
      </c>
      <c r="P40" s="130">
        <v>67.3</v>
      </c>
      <c r="Q40" s="130">
        <v>86.5</v>
      </c>
      <c r="R40" s="130">
        <v>91.3</v>
      </c>
      <c r="S40" s="130">
        <v>96.8</v>
      </c>
      <c r="T40" s="130">
        <v>57.3</v>
      </c>
      <c r="U40" s="130">
        <v>75.099999999999994</v>
      </c>
    </row>
    <row r="41" spans="1:21" ht="4.5" customHeight="1" x14ac:dyDescent="0.25">
      <c r="A41" s="25"/>
      <c r="B41" s="25"/>
      <c r="C41" s="2"/>
      <c r="D41" s="2"/>
      <c r="E41" s="2"/>
      <c r="F41" s="2"/>
      <c r="G41" s="2"/>
      <c r="H41" s="2"/>
      <c r="I41" s="2"/>
      <c r="J41" s="2"/>
      <c r="K41" s="2"/>
      <c r="L41" s="2"/>
      <c r="M41" s="2"/>
      <c r="N41" s="2"/>
      <c r="O41" s="2"/>
      <c r="P41" s="2"/>
      <c r="Q41" s="2"/>
      <c r="R41" s="2"/>
      <c r="S41" s="2"/>
      <c r="T41" s="2"/>
      <c r="U41" s="2"/>
    </row>
    <row r="42" spans="1:21" ht="29.4" customHeight="1" x14ac:dyDescent="0.25">
      <c r="A42" s="131"/>
      <c r="B42" s="131"/>
      <c r="C42" s="351" t="s">
        <v>454</v>
      </c>
      <c r="D42" s="351"/>
      <c r="E42" s="351"/>
      <c r="F42" s="351"/>
      <c r="G42" s="351"/>
      <c r="H42" s="351"/>
      <c r="I42" s="351"/>
      <c r="J42" s="351"/>
      <c r="K42" s="351"/>
      <c r="L42" s="351"/>
      <c r="M42" s="351"/>
      <c r="N42" s="351"/>
      <c r="O42" s="351"/>
      <c r="P42" s="351"/>
      <c r="Q42" s="351"/>
      <c r="R42" s="351"/>
      <c r="S42" s="351"/>
      <c r="T42" s="351"/>
      <c r="U42" s="351"/>
    </row>
    <row r="43" spans="1:21" ht="16.5" customHeight="1" x14ac:dyDescent="0.25">
      <c r="A43" s="132"/>
      <c r="B43" s="132"/>
      <c r="C43" s="351" t="s">
        <v>455</v>
      </c>
      <c r="D43" s="351"/>
      <c r="E43" s="351"/>
      <c r="F43" s="351"/>
      <c r="G43" s="351"/>
      <c r="H43" s="351"/>
      <c r="I43" s="351"/>
      <c r="J43" s="351"/>
      <c r="K43" s="351"/>
      <c r="L43" s="351"/>
      <c r="M43" s="351"/>
      <c r="N43" s="351"/>
      <c r="O43" s="351"/>
      <c r="P43" s="351"/>
      <c r="Q43" s="351"/>
      <c r="R43" s="351"/>
      <c r="S43" s="351"/>
      <c r="T43" s="351"/>
      <c r="U43" s="351"/>
    </row>
    <row r="44" spans="1:21" ht="4.5" customHeight="1" x14ac:dyDescent="0.25">
      <c r="A44" s="25"/>
      <c r="B44" s="25"/>
      <c r="C44" s="2"/>
      <c r="D44" s="2"/>
      <c r="E44" s="2"/>
      <c r="F44" s="2"/>
      <c r="G44" s="2"/>
      <c r="H44" s="2"/>
      <c r="I44" s="2"/>
      <c r="J44" s="2"/>
      <c r="K44" s="2"/>
      <c r="L44" s="2"/>
      <c r="M44" s="2"/>
      <c r="N44" s="2"/>
      <c r="O44" s="2"/>
      <c r="P44" s="2"/>
      <c r="Q44" s="2"/>
      <c r="R44" s="2"/>
      <c r="S44" s="2"/>
      <c r="T44" s="2"/>
      <c r="U44" s="2"/>
    </row>
    <row r="45" spans="1:21" ht="29.4" customHeight="1" x14ac:dyDescent="0.25">
      <c r="A45" s="25" t="s">
        <v>87</v>
      </c>
      <c r="B45" s="25"/>
      <c r="C45" s="351" t="s">
        <v>229</v>
      </c>
      <c r="D45" s="351"/>
      <c r="E45" s="351"/>
      <c r="F45" s="351"/>
      <c r="G45" s="351"/>
      <c r="H45" s="351"/>
      <c r="I45" s="351"/>
      <c r="J45" s="351"/>
      <c r="K45" s="351"/>
      <c r="L45" s="351"/>
      <c r="M45" s="351"/>
      <c r="N45" s="351"/>
      <c r="O45" s="351"/>
      <c r="P45" s="351"/>
      <c r="Q45" s="351"/>
      <c r="R45" s="351"/>
      <c r="S45" s="351"/>
      <c r="T45" s="351"/>
      <c r="U45" s="351"/>
    </row>
    <row r="46" spans="1:21" ht="16.5" customHeight="1" x14ac:dyDescent="0.25">
      <c r="A46" s="25" t="s">
        <v>88</v>
      </c>
      <c r="B46" s="25"/>
      <c r="C46" s="351" t="s">
        <v>456</v>
      </c>
      <c r="D46" s="351"/>
      <c r="E46" s="351"/>
      <c r="F46" s="351"/>
      <c r="G46" s="351"/>
      <c r="H46" s="351"/>
      <c r="I46" s="351"/>
      <c r="J46" s="351"/>
      <c r="K46" s="351"/>
      <c r="L46" s="351"/>
      <c r="M46" s="351"/>
      <c r="N46" s="351"/>
      <c r="O46" s="351"/>
      <c r="P46" s="351"/>
      <c r="Q46" s="351"/>
      <c r="R46" s="351"/>
      <c r="S46" s="351"/>
      <c r="T46" s="351"/>
      <c r="U46" s="351"/>
    </row>
    <row r="47" spans="1:21" ht="29.4" customHeight="1" x14ac:dyDescent="0.25">
      <c r="A47" s="25" t="s">
        <v>89</v>
      </c>
      <c r="B47" s="25"/>
      <c r="C47" s="351" t="s">
        <v>457</v>
      </c>
      <c r="D47" s="351"/>
      <c r="E47" s="351"/>
      <c r="F47" s="351"/>
      <c r="G47" s="351"/>
      <c r="H47" s="351"/>
      <c r="I47" s="351"/>
      <c r="J47" s="351"/>
      <c r="K47" s="351"/>
      <c r="L47" s="351"/>
      <c r="M47" s="351"/>
      <c r="N47" s="351"/>
      <c r="O47" s="351"/>
      <c r="P47" s="351"/>
      <c r="Q47" s="351"/>
      <c r="R47" s="351"/>
      <c r="S47" s="351"/>
      <c r="T47" s="351"/>
      <c r="U47" s="351"/>
    </row>
    <row r="48" spans="1:21" ht="42.45" customHeight="1" x14ac:dyDescent="0.25">
      <c r="A48" s="25" t="s">
        <v>90</v>
      </c>
      <c r="B48" s="25"/>
      <c r="C48" s="351" t="s">
        <v>458</v>
      </c>
      <c r="D48" s="351"/>
      <c r="E48" s="351"/>
      <c r="F48" s="351"/>
      <c r="G48" s="351"/>
      <c r="H48" s="351"/>
      <c r="I48" s="351"/>
      <c r="J48" s="351"/>
      <c r="K48" s="351"/>
      <c r="L48" s="351"/>
      <c r="M48" s="351"/>
      <c r="N48" s="351"/>
      <c r="O48" s="351"/>
      <c r="P48" s="351"/>
      <c r="Q48" s="351"/>
      <c r="R48" s="351"/>
      <c r="S48" s="351"/>
      <c r="T48" s="351"/>
      <c r="U48" s="351"/>
    </row>
    <row r="49" spans="1:21" ht="4.5" customHeight="1" x14ac:dyDescent="0.25"/>
    <row r="50" spans="1:21" ht="16.5" customHeight="1" x14ac:dyDescent="0.25">
      <c r="A50" s="26" t="s">
        <v>112</v>
      </c>
      <c r="B50" s="25"/>
      <c r="C50" s="25"/>
      <c r="D50" s="25"/>
      <c r="E50" s="351" t="s">
        <v>459</v>
      </c>
      <c r="F50" s="351"/>
      <c r="G50" s="351"/>
      <c r="H50" s="351"/>
      <c r="I50" s="351"/>
      <c r="J50" s="351"/>
      <c r="K50" s="351"/>
      <c r="L50" s="351"/>
      <c r="M50" s="351"/>
      <c r="N50" s="351"/>
      <c r="O50" s="351"/>
      <c r="P50" s="351"/>
      <c r="Q50" s="351"/>
      <c r="R50" s="351"/>
      <c r="S50" s="351"/>
      <c r="T50" s="351"/>
      <c r="U50" s="351"/>
    </row>
  </sheetData>
  <mergeCells count="8">
    <mergeCell ref="C47:U47"/>
    <mergeCell ref="C48:U48"/>
    <mergeCell ref="E50:U50"/>
    <mergeCell ref="K1:U1"/>
    <mergeCell ref="C42:U42"/>
    <mergeCell ref="C43:U43"/>
    <mergeCell ref="C45:U45"/>
    <mergeCell ref="C46:U46"/>
  </mergeCells>
  <pageMargins left="0.7" right="0.7" top="0.75" bottom="0.75" header="0.3" footer="0.3"/>
  <pageSetup paperSize="9" fitToHeight="0" orientation="landscape" useFirstPageNumber="1" horizontalDpi="300" verticalDpi="300" r:id="rId1"/>
  <headerFooter scaleWithDoc="0" alignWithMargins="0">
    <oddHeader>&amp;C&amp;"Arial,Regular"&amp;8TABLE 18A.15</oddHeader>
    <oddFooter>&amp;L&amp;8&amp;G 
&amp;"Arial,Regular"REPORT ON
GOVERNMENT
SERVICES  202106&amp;C &amp;R&amp;8&amp;G&amp;"Arial,Regular" 
HOUSING
&amp;"Arial,Regular"PAGE &amp;"Arial,Bold"&amp;P&amp;"Arial,Regular" of TABLE 18A.15</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U52"/>
  <sheetViews>
    <sheetView showGridLines="0" workbookViewId="0"/>
  </sheetViews>
  <sheetFormatPr defaultColWidth="11.44140625" defaultRowHeight="13.2" x14ac:dyDescent="0.25"/>
  <cols>
    <col min="1" max="11" width="1.88671875" customWidth="1"/>
    <col min="12" max="12" width="5.44140625" customWidth="1"/>
    <col min="13" max="21" width="9.33203125" customWidth="1"/>
  </cols>
  <sheetData>
    <row r="1" spans="1:21" ht="17.399999999999999" customHeight="1" x14ac:dyDescent="0.25">
      <c r="A1" s="8" t="s">
        <v>460</v>
      </c>
      <c r="B1" s="8"/>
      <c r="C1" s="8"/>
      <c r="D1" s="8"/>
      <c r="E1" s="8"/>
      <c r="F1" s="8"/>
      <c r="G1" s="8"/>
      <c r="H1" s="8"/>
      <c r="I1" s="8"/>
      <c r="J1" s="8"/>
      <c r="K1" s="355" t="s">
        <v>461</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462</v>
      </c>
      <c r="N2" s="13" t="s">
        <v>463</v>
      </c>
      <c r="O2" s="13" t="s">
        <v>464</v>
      </c>
      <c r="P2" s="13" t="s">
        <v>465</v>
      </c>
      <c r="Q2" s="13" t="s">
        <v>466</v>
      </c>
      <c r="R2" s="13" t="s">
        <v>467</v>
      </c>
      <c r="S2" s="13" t="s">
        <v>468</v>
      </c>
      <c r="T2" s="13" t="s">
        <v>469</v>
      </c>
      <c r="U2" s="13" t="s">
        <v>470</v>
      </c>
    </row>
    <row r="3" spans="1:21" ht="16.5" customHeight="1" x14ac:dyDescent="0.25">
      <c r="A3" s="7" t="s">
        <v>75</v>
      </c>
      <c r="B3" s="7"/>
      <c r="C3" s="7"/>
      <c r="D3" s="7"/>
      <c r="E3" s="7"/>
      <c r="F3" s="7"/>
      <c r="G3" s="7"/>
      <c r="H3" s="7"/>
      <c r="I3" s="7"/>
      <c r="J3" s="7"/>
      <c r="K3" s="7"/>
      <c r="L3" s="9"/>
      <c r="M3" s="10"/>
      <c r="N3" s="10"/>
      <c r="O3" s="10"/>
      <c r="P3" s="10"/>
      <c r="Q3" s="10"/>
      <c r="R3" s="10"/>
      <c r="S3" s="10"/>
      <c r="T3" s="10"/>
      <c r="U3" s="10"/>
    </row>
    <row r="4" spans="1:21" ht="16.5" customHeight="1" x14ac:dyDescent="0.25">
      <c r="A4" s="7"/>
      <c r="B4" s="7" t="s">
        <v>447</v>
      </c>
      <c r="C4" s="7"/>
      <c r="D4" s="7"/>
      <c r="E4" s="7"/>
      <c r="F4" s="7"/>
      <c r="G4" s="7"/>
      <c r="H4" s="7"/>
      <c r="I4" s="7"/>
      <c r="J4" s="7"/>
      <c r="K4" s="7"/>
      <c r="L4" s="9"/>
      <c r="M4" s="10"/>
      <c r="N4" s="10"/>
      <c r="O4" s="10"/>
      <c r="P4" s="10"/>
      <c r="Q4" s="10"/>
      <c r="R4" s="10"/>
      <c r="S4" s="10"/>
      <c r="T4" s="10"/>
      <c r="U4" s="10"/>
    </row>
    <row r="5" spans="1:21" ht="16.5" customHeight="1" x14ac:dyDescent="0.25">
      <c r="A5" s="7"/>
      <c r="B5" s="7"/>
      <c r="C5" s="7" t="s">
        <v>448</v>
      </c>
      <c r="D5" s="7"/>
      <c r="E5" s="7"/>
      <c r="F5" s="7"/>
      <c r="G5" s="7"/>
      <c r="H5" s="7"/>
      <c r="I5" s="7"/>
      <c r="J5" s="7"/>
      <c r="K5" s="7"/>
      <c r="L5" s="9"/>
      <c r="M5" s="10"/>
      <c r="N5" s="10"/>
      <c r="O5" s="10"/>
      <c r="P5" s="10"/>
      <c r="Q5" s="10"/>
      <c r="R5" s="10"/>
      <c r="S5" s="10"/>
      <c r="T5" s="10"/>
      <c r="U5" s="10"/>
    </row>
    <row r="6" spans="1:21" ht="16.5" customHeight="1" x14ac:dyDescent="0.25">
      <c r="A6" s="7"/>
      <c r="B6" s="7"/>
      <c r="C6" s="7"/>
      <c r="D6" s="7" t="s">
        <v>71</v>
      </c>
      <c r="E6" s="7"/>
      <c r="F6" s="7"/>
      <c r="G6" s="7"/>
      <c r="H6" s="7"/>
      <c r="I6" s="7"/>
      <c r="J6" s="7"/>
      <c r="K6" s="7"/>
      <c r="L6" s="9" t="s">
        <v>357</v>
      </c>
      <c r="M6" s="137">
        <v>67.400000000000006</v>
      </c>
      <c r="N6" s="135" t="s">
        <v>76</v>
      </c>
      <c r="O6" s="137">
        <v>97.9</v>
      </c>
      <c r="P6" s="135" t="s">
        <v>76</v>
      </c>
      <c r="Q6" s="137">
        <v>80.599999999999994</v>
      </c>
      <c r="R6" s="135" t="s">
        <v>85</v>
      </c>
      <c r="S6" s="135" t="s">
        <v>76</v>
      </c>
      <c r="T6" s="135" t="s">
        <v>85</v>
      </c>
      <c r="U6" s="137">
        <v>82.5</v>
      </c>
    </row>
    <row r="7" spans="1:21" ht="16.5" customHeight="1" x14ac:dyDescent="0.25">
      <c r="A7" s="7"/>
      <c r="B7" s="7"/>
      <c r="C7" s="7"/>
      <c r="D7" s="7" t="s">
        <v>82</v>
      </c>
      <c r="E7" s="7"/>
      <c r="F7" s="7"/>
      <c r="G7" s="7"/>
      <c r="H7" s="7"/>
      <c r="I7" s="7"/>
      <c r="J7" s="7"/>
      <c r="K7" s="7"/>
      <c r="L7" s="9" t="s">
        <v>357</v>
      </c>
      <c r="M7" s="137">
        <v>45.4</v>
      </c>
      <c r="N7" s="135" t="s">
        <v>76</v>
      </c>
      <c r="O7" s="137">
        <v>97.1</v>
      </c>
      <c r="P7" s="135" t="s">
        <v>76</v>
      </c>
      <c r="Q7" s="137">
        <v>92.4</v>
      </c>
      <c r="R7" s="135" t="s">
        <v>85</v>
      </c>
      <c r="S7" s="135" t="s">
        <v>76</v>
      </c>
      <c r="T7" s="135" t="s">
        <v>85</v>
      </c>
      <c r="U7" s="137">
        <v>79.2</v>
      </c>
    </row>
    <row r="8" spans="1:21" ht="16.5" customHeight="1" x14ac:dyDescent="0.25">
      <c r="A8" s="7"/>
      <c r="B8" s="7"/>
      <c r="C8" s="7"/>
      <c r="D8" s="7" t="s">
        <v>83</v>
      </c>
      <c r="E8" s="7"/>
      <c r="F8" s="7"/>
      <c r="G8" s="7"/>
      <c r="H8" s="7"/>
      <c r="I8" s="7"/>
      <c r="J8" s="7"/>
      <c r="K8" s="7"/>
      <c r="L8" s="9" t="s">
        <v>357</v>
      </c>
      <c r="M8" s="137">
        <v>45.7</v>
      </c>
      <c r="N8" s="135" t="s">
        <v>76</v>
      </c>
      <c r="O8" s="137">
        <v>97.2</v>
      </c>
      <c r="P8" s="135" t="s">
        <v>76</v>
      </c>
      <c r="Q8" s="137">
        <v>92.6</v>
      </c>
      <c r="R8" s="135" t="s">
        <v>85</v>
      </c>
      <c r="S8" s="135" t="s">
        <v>76</v>
      </c>
      <c r="T8" s="135" t="s">
        <v>85</v>
      </c>
      <c r="U8" s="137">
        <v>83.6</v>
      </c>
    </row>
    <row r="9" spans="1:21" ht="16.5" customHeight="1" x14ac:dyDescent="0.25">
      <c r="A9" s="7"/>
      <c r="B9" s="7"/>
      <c r="C9" s="7"/>
      <c r="D9" s="7" t="s">
        <v>84</v>
      </c>
      <c r="E9" s="7"/>
      <c r="F9" s="7"/>
      <c r="G9" s="7"/>
      <c r="H9" s="7"/>
      <c r="I9" s="7"/>
      <c r="J9" s="7"/>
      <c r="K9" s="7"/>
      <c r="L9" s="9" t="s">
        <v>357</v>
      </c>
      <c r="M9" s="137">
        <v>42.7</v>
      </c>
      <c r="N9" s="135" t="s">
        <v>76</v>
      </c>
      <c r="O9" s="137">
        <v>97.5</v>
      </c>
      <c r="P9" s="135" t="s">
        <v>76</v>
      </c>
      <c r="Q9" s="137">
        <v>88.5</v>
      </c>
      <c r="R9" s="135" t="s">
        <v>85</v>
      </c>
      <c r="S9" s="135" t="s">
        <v>76</v>
      </c>
      <c r="T9" s="135" t="s">
        <v>85</v>
      </c>
      <c r="U9" s="137">
        <v>78.8</v>
      </c>
    </row>
    <row r="10" spans="1:21" ht="16.5" customHeight="1" x14ac:dyDescent="0.25">
      <c r="A10" s="7"/>
      <c r="B10" s="7"/>
      <c r="C10" s="7"/>
      <c r="D10" s="7" t="s">
        <v>86</v>
      </c>
      <c r="E10" s="7"/>
      <c r="F10" s="7"/>
      <c r="G10" s="7"/>
      <c r="H10" s="7"/>
      <c r="I10" s="7"/>
      <c r="J10" s="7"/>
      <c r="K10" s="7"/>
      <c r="L10" s="9" t="s">
        <v>357</v>
      </c>
      <c r="M10" s="137">
        <v>39.299999999999997</v>
      </c>
      <c r="N10" s="135" t="s">
        <v>76</v>
      </c>
      <c r="O10" s="137">
        <v>97.9</v>
      </c>
      <c r="P10" s="135" t="s">
        <v>76</v>
      </c>
      <c r="Q10" s="137">
        <v>90</v>
      </c>
      <c r="R10" s="135" t="s">
        <v>85</v>
      </c>
      <c r="S10" s="135" t="s">
        <v>76</v>
      </c>
      <c r="T10" s="135" t="s">
        <v>85</v>
      </c>
      <c r="U10" s="137">
        <v>77.2</v>
      </c>
    </row>
    <row r="11" spans="1:21" ht="16.5" customHeight="1" x14ac:dyDescent="0.25">
      <c r="A11" s="7"/>
      <c r="B11" s="7"/>
      <c r="C11" s="7" t="s">
        <v>449</v>
      </c>
      <c r="D11" s="7"/>
      <c r="E11" s="7"/>
      <c r="F11" s="7"/>
      <c r="G11" s="7"/>
      <c r="H11" s="7"/>
      <c r="I11" s="7"/>
      <c r="J11" s="7"/>
      <c r="K11" s="7"/>
      <c r="L11" s="9"/>
      <c r="M11" s="10"/>
      <c r="N11" s="10"/>
      <c r="O11" s="10"/>
      <c r="P11" s="10"/>
      <c r="Q11" s="10"/>
      <c r="R11" s="10"/>
      <c r="S11" s="10"/>
      <c r="T11" s="10"/>
      <c r="U11" s="10"/>
    </row>
    <row r="12" spans="1:21" ht="16.5" customHeight="1" x14ac:dyDescent="0.25">
      <c r="A12" s="7"/>
      <c r="B12" s="7"/>
      <c r="C12" s="7"/>
      <c r="D12" s="7" t="s">
        <v>71</v>
      </c>
      <c r="E12" s="7"/>
      <c r="F12" s="7"/>
      <c r="G12" s="7"/>
      <c r="H12" s="7"/>
      <c r="I12" s="7"/>
      <c r="J12" s="7"/>
      <c r="K12" s="7"/>
      <c r="L12" s="9" t="s">
        <v>357</v>
      </c>
      <c r="M12" s="137">
        <v>45.9</v>
      </c>
      <c r="N12" s="135" t="s">
        <v>76</v>
      </c>
      <c r="O12" s="134">
        <v>100</v>
      </c>
      <c r="P12" s="135" t="s">
        <v>76</v>
      </c>
      <c r="Q12" s="137">
        <v>77.8</v>
      </c>
      <c r="R12" s="135" t="s">
        <v>85</v>
      </c>
      <c r="S12" s="135" t="s">
        <v>76</v>
      </c>
      <c r="T12" s="135" t="s">
        <v>85</v>
      </c>
      <c r="U12" s="137">
        <v>76.599999999999994</v>
      </c>
    </row>
    <row r="13" spans="1:21" ht="16.5" customHeight="1" x14ac:dyDescent="0.25">
      <c r="A13" s="7"/>
      <c r="B13" s="7"/>
      <c r="C13" s="7"/>
      <c r="D13" s="7" t="s">
        <v>82</v>
      </c>
      <c r="E13" s="7"/>
      <c r="F13" s="7"/>
      <c r="G13" s="7"/>
      <c r="H13" s="7"/>
      <c r="I13" s="7"/>
      <c r="J13" s="7"/>
      <c r="K13" s="7"/>
      <c r="L13" s="9" t="s">
        <v>357</v>
      </c>
      <c r="M13" s="137">
        <v>32.700000000000003</v>
      </c>
      <c r="N13" s="135" t="s">
        <v>76</v>
      </c>
      <c r="O13" s="134">
        <v>100</v>
      </c>
      <c r="P13" s="135" t="s">
        <v>76</v>
      </c>
      <c r="Q13" s="134">
        <v>100</v>
      </c>
      <c r="R13" s="135" t="s">
        <v>85</v>
      </c>
      <c r="S13" s="135" t="s">
        <v>76</v>
      </c>
      <c r="T13" s="135" t="s">
        <v>85</v>
      </c>
      <c r="U13" s="137">
        <v>69.8</v>
      </c>
    </row>
    <row r="14" spans="1:21" ht="16.5" customHeight="1" x14ac:dyDescent="0.25">
      <c r="A14" s="7"/>
      <c r="B14" s="7"/>
      <c r="C14" s="7"/>
      <c r="D14" s="7" t="s">
        <v>83</v>
      </c>
      <c r="E14" s="7"/>
      <c r="F14" s="7"/>
      <c r="G14" s="7"/>
      <c r="H14" s="7"/>
      <c r="I14" s="7"/>
      <c r="J14" s="7"/>
      <c r="K14" s="7"/>
      <c r="L14" s="9" t="s">
        <v>357</v>
      </c>
      <c r="M14" s="137">
        <v>33.299999999999997</v>
      </c>
      <c r="N14" s="135" t="s">
        <v>76</v>
      </c>
      <c r="O14" s="134">
        <v>100</v>
      </c>
      <c r="P14" s="135" t="s">
        <v>76</v>
      </c>
      <c r="Q14" s="134">
        <v>100</v>
      </c>
      <c r="R14" s="135" t="s">
        <v>85</v>
      </c>
      <c r="S14" s="135" t="s">
        <v>76</v>
      </c>
      <c r="T14" s="135" t="s">
        <v>85</v>
      </c>
      <c r="U14" s="137">
        <v>66</v>
      </c>
    </row>
    <row r="15" spans="1:21" ht="16.5" customHeight="1" x14ac:dyDescent="0.25">
      <c r="A15" s="7"/>
      <c r="B15" s="7"/>
      <c r="C15" s="7"/>
      <c r="D15" s="7" t="s">
        <v>84</v>
      </c>
      <c r="E15" s="7"/>
      <c r="F15" s="7"/>
      <c r="G15" s="7"/>
      <c r="H15" s="7"/>
      <c r="I15" s="7"/>
      <c r="J15" s="7"/>
      <c r="K15" s="7"/>
      <c r="L15" s="9" t="s">
        <v>357</v>
      </c>
      <c r="M15" s="137">
        <v>25</v>
      </c>
      <c r="N15" s="135" t="s">
        <v>76</v>
      </c>
      <c r="O15" s="137">
        <v>90</v>
      </c>
      <c r="P15" s="135" t="s">
        <v>76</v>
      </c>
      <c r="Q15" s="133" t="s">
        <v>125</v>
      </c>
      <c r="R15" s="135" t="s">
        <v>85</v>
      </c>
      <c r="S15" s="135" t="s">
        <v>76</v>
      </c>
      <c r="T15" s="135" t="s">
        <v>85</v>
      </c>
      <c r="U15" s="137">
        <v>52.1</v>
      </c>
    </row>
    <row r="16" spans="1:21" ht="16.5" customHeight="1" x14ac:dyDescent="0.25">
      <c r="A16" s="7"/>
      <c r="B16" s="7"/>
      <c r="C16" s="7"/>
      <c r="D16" s="7" t="s">
        <v>86</v>
      </c>
      <c r="E16" s="7"/>
      <c r="F16" s="7"/>
      <c r="G16" s="7"/>
      <c r="H16" s="7"/>
      <c r="I16" s="7"/>
      <c r="J16" s="7"/>
      <c r="K16" s="7"/>
      <c r="L16" s="9" t="s">
        <v>357</v>
      </c>
      <c r="M16" s="137">
        <v>23.8</v>
      </c>
      <c r="N16" s="135" t="s">
        <v>76</v>
      </c>
      <c r="O16" s="137">
        <v>98.2</v>
      </c>
      <c r="P16" s="135" t="s">
        <v>76</v>
      </c>
      <c r="Q16" s="137">
        <v>88.9</v>
      </c>
      <c r="R16" s="135" t="s">
        <v>85</v>
      </c>
      <c r="S16" s="135" t="s">
        <v>76</v>
      </c>
      <c r="T16" s="135" t="s">
        <v>85</v>
      </c>
      <c r="U16" s="137">
        <v>61.2</v>
      </c>
    </row>
    <row r="17" spans="1:21" ht="16.5" customHeight="1" x14ac:dyDescent="0.25">
      <c r="A17" s="7"/>
      <c r="B17" s="7"/>
      <c r="C17" s="7" t="s">
        <v>450</v>
      </c>
      <c r="D17" s="7"/>
      <c r="E17" s="7"/>
      <c r="F17" s="7"/>
      <c r="G17" s="7"/>
      <c r="H17" s="7"/>
      <c r="I17" s="7"/>
      <c r="J17" s="7"/>
      <c r="K17" s="7"/>
      <c r="L17" s="9"/>
      <c r="M17" s="10"/>
      <c r="N17" s="10"/>
      <c r="O17" s="10"/>
      <c r="P17" s="10"/>
      <c r="Q17" s="10"/>
      <c r="R17" s="10"/>
      <c r="S17" s="10"/>
      <c r="T17" s="10"/>
      <c r="U17" s="10"/>
    </row>
    <row r="18" spans="1:21" ht="16.5" customHeight="1" x14ac:dyDescent="0.25">
      <c r="A18" s="7"/>
      <c r="B18" s="7"/>
      <c r="C18" s="7"/>
      <c r="D18" s="7" t="s">
        <v>71</v>
      </c>
      <c r="E18" s="7"/>
      <c r="F18" s="7"/>
      <c r="G18" s="7"/>
      <c r="H18" s="7"/>
      <c r="I18" s="7"/>
      <c r="J18" s="7"/>
      <c r="K18" s="7"/>
      <c r="L18" s="9" t="s">
        <v>357</v>
      </c>
      <c r="M18" s="137">
        <v>26.7</v>
      </c>
      <c r="N18" s="135" t="s">
        <v>76</v>
      </c>
      <c r="O18" s="134">
        <v>100</v>
      </c>
      <c r="P18" s="135" t="s">
        <v>76</v>
      </c>
      <c r="Q18" s="137">
        <v>85.7</v>
      </c>
      <c r="R18" s="135" t="s">
        <v>85</v>
      </c>
      <c r="S18" s="135" t="s">
        <v>76</v>
      </c>
      <c r="T18" s="135" t="s">
        <v>85</v>
      </c>
      <c r="U18" s="137">
        <v>67.599999999999994</v>
      </c>
    </row>
    <row r="19" spans="1:21" ht="16.5" customHeight="1" x14ac:dyDescent="0.25">
      <c r="A19" s="7"/>
      <c r="B19" s="7"/>
      <c r="C19" s="7"/>
      <c r="D19" s="7" t="s">
        <v>82</v>
      </c>
      <c r="E19" s="7"/>
      <c r="F19" s="7"/>
      <c r="G19" s="7"/>
      <c r="H19" s="7"/>
      <c r="I19" s="7"/>
      <c r="J19" s="7"/>
      <c r="K19" s="7"/>
      <c r="L19" s="9" t="s">
        <v>357</v>
      </c>
      <c r="M19" s="137">
        <v>17.5</v>
      </c>
      <c r="N19" s="135" t="s">
        <v>76</v>
      </c>
      <c r="O19" s="137">
        <v>97.8</v>
      </c>
      <c r="P19" s="135" t="s">
        <v>76</v>
      </c>
      <c r="Q19" s="137">
        <v>77.8</v>
      </c>
      <c r="R19" s="135" t="s">
        <v>85</v>
      </c>
      <c r="S19" s="135" t="s">
        <v>76</v>
      </c>
      <c r="T19" s="135" t="s">
        <v>85</v>
      </c>
      <c r="U19" s="137">
        <v>55.4</v>
      </c>
    </row>
    <row r="20" spans="1:21" ht="16.5" customHeight="1" x14ac:dyDescent="0.25">
      <c r="A20" s="7"/>
      <c r="B20" s="7"/>
      <c r="C20" s="7"/>
      <c r="D20" s="7" t="s">
        <v>83</v>
      </c>
      <c r="E20" s="7"/>
      <c r="F20" s="7"/>
      <c r="G20" s="7"/>
      <c r="H20" s="7"/>
      <c r="I20" s="7"/>
      <c r="J20" s="7"/>
      <c r="K20" s="7"/>
      <c r="L20" s="9" t="s">
        <v>357</v>
      </c>
      <c r="M20" s="137">
        <v>23.9</v>
      </c>
      <c r="N20" s="135" t="s">
        <v>76</v>
      </c>
      <c r="O20" s="134">
        <v>100</v>
      </c>
      <c r="P20" s="135" t="s">
        <v>76</v>
      </c>
      <c r="Q20" s="137">
        <v>75</v>
      </c>
      <c r="R20" s="135" t="s">
        <v>85</v>
      </c>
      <c r="S20" s="135" t="s">
        <v>76</v>
      </c>
      <c r="T20" s="135" t="s">
        <v>85</v>
      </c>
      <c r="U20" s="137">
        <v>47.5</v>
      </c>
    </row>
    <row r="21" spans="1:21" ht="16.5" customHeight="1" x14ac:dyDescent="0.25">
      <c r="A21" s="7"/>
      <c r="B21" s="7"/>
      <c r="C21" s="7"/>
      <c r="D21" s="7" t="s">
        <v>84</v>
      </c>
      <c r="E21" s="7"/>
      <c r="F21" s="7"/>
      <c r="G21" s="7"/>
      <c r="H21" s="7"/>
      <c r="I21" s="7"/>
      <c r="J21" s="7"/>
      <c r="K21" s="7"/>
      <c r="L21" s="9" t="s">
        <v>357</v>
      </c>
      <c r="M21" s="137">
        <v>17.899999999999999</v>
      </c>
      <c r="N21" s="135" t="s">
        <v>76</v>
      </c>
      <c r="O21" s="134">
        <v>100</v>
      </c>
      <c r="P21" s="135" t="s">
        <v>76</v>
      </c>
      <c r="Q21" s="134">
        <v>100</v>
      </c>
      <c r="R21" s="135" t="s">
        <v>85</v>
      </c>
      <c r="S21" s="135" t="s">
        <v>76</v>
      </c>
      <c r="T21" s="135" t="s">
        <v>85</v>
      </c>
      <c r="U21" s="137">
        <v>53.1</v>
      </c>
    </row>
    <row r="22" spans="1:21" ht="16.5" customHeight="1" x14ac:dyDescent="0.25">
      <c r="A22" s="7"/>
      <c r="B22" s="7"/>
      <c r="C22" s="7"/>
      <c r="D22" s="7" t="s">
        <v>86</v>
      </c>
      <c r="E22" s="7"/>
      <c r="F22" s="7"/>
      <c r="G22" s="7"/>
      <c r="H22" s="7"/>
      <c r="I22" s="7"/>
      <c r="J22" s="7"/>
      <c r="K22" s="7"/>
      <c r="L22" s="9" t="s">
        <v>357</v>
      </c>
      <c r="M22" s="137">
        <v>14.8</v>
      </c>
      <c r="N22" s="135" t="s">
        <v>76</v>
      </c>
      <c r="O22" s="137">
        <v>96.7</v>
      </c>
      <c r="P22" s="135" t="s">
        <v>76</v>
      </c>
      <c r="Q22" s="134">
        <v>100</v>
      </c>
      <c r="R22" s="135" t="s">
        <v>85</v>
      </c>
      <c r="S22" s="135" t="s">
        <v>76</v>
      </c>
      <c r="T22" s="135" t="s">
        <v>85</v>
      </c>
      <c r="U22" s="137">
        <v>48.9</v>
      </c>
    </row>
    <row r="23" spans="1:21" ht="16.5" customHeight="1" x14ac:dyDescent="0.25">
      <c r="A23" s="7"/>
      <c r="B23" s="7"/>
      <c r="C23" s="7" t="s">
        <v>451</v>
      </c>
      <c r="D23" s="7"/>
      <c r="E23" s="7"/>
      <c r="F23" s="7"/>
      <c r="G23" s="7"/>
      <c r="H23" s="7"/>
      <c r="I23" s="7"/>
      <c r="J23" s="7"/>
      <c r="K23" s="7"/>
      <c r="L23" s="9"/>
      <c r="M23" s="10"/>
      <c r="N23" s="10"/>
      <c r="O23" s="10"/>
      <c r="P23" s="10"/>
      <c r="Q23" s="10"/>
      <c r="R23" s="10"/>
      <c r="S23" s="10"/>
      <c r="T23" s="10"/>
      <c r="U23" s="10"/>
    </row>
    <row r="24" spans="1:21" ht="16.5" customHeight="1" x14ac:dyDescent="0.25">
      <c r="A24" s="7"/>
      <c r="B24" s="7"/>
      <c r="C24" s="7"/>
      <c r="D24" s="7" t="s">
        <v>71</v>
      </c>
      <c r="E24" s="7"/>
      <c r="F24" s="7"/>
      <c r="G24" s="7"/>
      <c r="H24" s="7"/>
      <c r="I24" s="7"/>
      <c r="J24" s="7"/>
      <c r="K24" s="7"/>
      <c r="L24" s="9" t="s">
        <v>357</v>
      </c>
      <c r="M24" s="137">
        <v>10.7</v>
      </c>
      <c r="N24" s="135" t="s">
        <v>76</v>
      </c>
      <c r="O24" s="137">
        <v>95.7</v>
      </c>
      <c r="P24" s="135" t="s">
        <v>76</v>
      </c>
      <c r="Q24" s="137">
        <v>75</v>
      </c>
      <c r="R24" s="135" t="s">
        <v>85</v>
      </c>
      <c r="S24" s="135" t="s">
        <v>76</v>
      </c>
      <c r="T24" s="135" t="s">
        <v>85</v>
      </c>
      <c r="U24" s="137">
        <v>37.299999999999997</v>
      </c>
    </row>
    <row r="25" spans="1:21" ht="16.5" customHeight="1" x14ac:dyDescent="0.25">
      <c r="A25" s="7"/>
      <c r="B25" s="7"/>
      <c r="C25" s="7"/>
      <c r="D25" s="7" t="s">
        <v>82</v>
      </c>
      <c r="E25" s="7"/>
      <c r="F25" s="7"/>
      <c r="G25" s="7"/>
      <c r="H25" s="7"/>
      <c r="I25" s="7"/>
      <c r="J25" s="7"/>
      <c r="K25" s="7"/>
      <c r="L25" s="9" t="s">
        <v>357</v>
      </c>
      <c r="M25" s="137">
        <v>22.1</v>
      </c>
      <c r="N25" s="135" t="s">
        <v>76</v>
      </c>
      <c r="O25" s="134">
        <v>100</v>
      </c>
      <c r="P25" s="135" t="s">
        <v>76</v>
      </c>
      <c r="Q25" s="134">
        <v>100</v>
      </c>
      <c r="R25" s="135" t="s">
        <v>85</v>
      </c>
      <c r="S25" s="135" t="s">
        <v>76</v>
      </c>
      <c r="T25" s="135" t="s">
        <v>85</v>
      </c>
      <c r="U25" s="137">
        <v>43.6</v>
      </c>
    </row>
    <row r="26" spans="1:21" ht="16.5" customHeight="1" x14ac:dyDescent="0.25">
      <c r="A26" s="7"/>
      <c r="B26" s="7"/>
      <c r="C26" s="7"/>
      <c r="D26" s="7" t="s">
        <v>83</v>
      </c>
      <c r="E26" s="7"/>
      <c r="F26" s="7"/>
      <c r="G26" s="7"/>
      <c r="H26" s="7"/>
      <c r="I26" s="7"/>
      <c r="J26" s="7"/>
      <c r="K26" s="7"/>
      <c r="L26" s="9" t="s">
        <v>357</v>
      </c>
      <c r="M26" s="137">
        <v>14</v>
      </c>
      <c r="N26" s="135" t="s">
        <v>76</v>
      </c>
      <c r="O26" s="134">
        <v>100</v>
      </c>
      <c r="P26" s="135" t="s">
        <v>76</v>
      </c>
      <c r="Q26" s="137">
        <v>85.7</v>
      </c>
      <c r="R26" s="135" t="s">
        <v>85</v>
      </c>
      <c r="S26" s="135" t="s">
        <v>76</v>
      </c>
      <c r="T26" s="135" t="s">
        <v>85</v>
      </c>
      <c r="U26" s="137">
        <v>38.299999999999997</v>
      </c>
    </row>
    <row r="27" spans="1:21" ht="16.5" customHeight="1" x14ac:dyDescent="0.25">
      <c r="A27" s="7"/>
      <c r="B27" s="7"/>
      <c r="C27" s="7"/>
      <c r="D27" s="7" t="s">
        <v>84</v>
      </c>
      <c r="E27" s="7"/>
      <c r="F27" s="7"/>
      <c r="G27" s="7"/>
      <c r="H27" s="7"/>
      <c r="I27" s="7"/>
      <c r="J27" s="7"/>
      <c r="K27" s="7"/>
      <c r="L27" s="9" t="s">
        <v>357</v>
      </c>
      <c r="M27" s="137">
        <v>10</v>
      </c>
      <c r="N27" s="135" t="s">
        <v>76</v>
      </c>
      <c r="O27" s="134">
        <v>100</v>
      </c>
      <c r="P27" s="135" t="s">
        <v>76</v>
      </c>
      <c r="Q27" s="134">
        <v>100</v>
      </c>
      <c r="R27" s="135" t="s">
        <v>85</v>
      </c>
      <c r="S27" s="135" t="s">
        <v>76</v>
      </c>
      <c r="T27" s="135" t="s">
        <v>85</v>
      </c>
      <c r="U27" s="137">
        <v>37.9</v>
      </c>
    </row>
    <row r="28" spans="1:21" ht="16.5" customHeight="1" x14ac:dyDescent="0.25">
      <c r="A28" s="7"/>
      <c r="B28" s="7"/>
      <c r="C28" s="7"/>
      <c r="D28" s="7" t="s">
        <v>86</v>
      </c>
      <c r="E28" s="7"/>
      <c r="F28" s="7"/>
      <c r="G28" s="7"/>
      <c r="H28" s="7"/>
      <c r="I28" s="7"/>
      <c r="J28" s="7"/>
      <c r="K28" s="7"/>
      <c r="L28" s="9" t="s">
        <v>357</v>
      </c>
      <c r="M28" s="133">
        <v>7.2</v>
      </c>
      <c r="N28" s="135" t="s">
        <v>76</v>
      </c>
      <c r="O28" s="137">
        <v>96.4</v>
      </c>
      <c r="P28" s="135" t="s">
        <v>76</v>
      </c>
      <c r="Q28" s="137">
        <v>87.5</v>
      </c>
      <c r="R28" s="135" t="s">
        <v>85</v>
      </c>
      <c r="S28" s="135" t="s">
        <v>76</v>
      </c>
      <c r="T28" s="135" t="s">
        <v>85</v>
      </c>
      <c r="U28" s="137">
        <v>37.1</v>
      </c>
    </row>
    <row r="29" spans="1:21" ht="16.5" customHeight="1" x14ac:dyDescent="0.25">
      <c r="A29" s="7"/>
      <c r="B29" s="7"/>
      <c r="C29" s="7" t="s">
        <v>452</v>
      </c>
      <c r="D29" s="7"/>
      <c r="E29" s="7"/>
      <c r="F29" s="7"/>
      <c r="G29" s="7"/>
      <c r="H29" s="7"/>
      <c r="I29" s="7"/>
      <c r="J29" s="7"/>
      <c r="K29" s="7"/>
      <c r="L29" s="9"/>
      <c r="M29" s="10"/>
      <c r="N29" s="10"/>
      <c r="O29" s="10"/>
      <c r="P29" s="10"/>
      <c r="Q29" s="10"/>
      <c r="R29" s="10"/>
      <c r="S29" s="10"/>
      <c r="T29" s="10"/>
      <c r="U29" s="10"/>
    </row>
    <row r="30" spans="1:21" ht="16.5" customHeight="1" x14ac:dyDescent="0.25">
      <c r="A30" s="7"/>
      <c r="B30" s="7"/>
      <c r="C30" s="7"/>
      <c r="D30" s="7" t="s">
        <v>71</v>
      </c>
      <c r="E30" s="7"/>
      <c r="F30" s="7"/>
      <c r="G30" s="7"/>
      <c r="H30" s="7"/>
      <c r="I30" s="7"/>
      <c r="J30" s="7"/>
      <c r="K30" s="7"/>
      <c r="L30" s="9" t="s">
        <v>357</v>
      </c>
      <c r="M30" s="133">
        <v>4.7</v>
      </c>
      <c r="N30" s="135" t="s">
        <v>76</v>
      </c>
      <c r="O30" s="134">
        <v>100</v>
      </c>
      <c r="P30" s="135" t="s">
        <v>76</v>
      </c>
      <c r="Q30" s="137">
        <v>75</v>
      </c>
      <c r="R30" s="135" t="s">
        <v>85</v>
      </c>
      <c r="S30" s="135" t="s">
        <v>76</v>
      </c>
      <c r="T30" s="135" t="s">
        <v>85</v>
      </c>
      <c r="U30" s="137">
        <v>20.3</v>
      </c>
    </row>
    <row r="31" spans="1:21" ht="16.5" customHeight="1" x14ac:dyDescent="0.25">
      <c r="A31" s="7"/>
      <c r="B31" s="7"/>
      <c r="C31" s="7"/>
      <c r="D31" s="7" t="s">
        <v>82</v>
      </c>
      <c r="E31" s="7"/>
      <c r="F31" s="7"/>
      <c r="G31" s="7"/>
      <c r="H31" s="7"/>
      <c r="I31" s="7"/>
      <c r="J31" s="7"/>
      <c r="K31" s="7"/>
      <c r="L31" s="9" t="s">
        <v>357</v>
      </c>
      <c r="M31" s="133">
        <v>2.2999999999999998</v>
      </c>
      <c r="N31" s="135" t="s">
        <v>76</v>
      </c>
      <c r="O31" s="134">
        <v>100</v>
      </c>
      <c r="P31" s="135" t="s">
        <v>76</v>
      </c>
      <c r="Q31" s="137">
        <v>66.7</v>
      </c>
      <c r="R31" s="135" t="s">
        <v>85</v>
      </c>
      <c r="S31" s="135" t="s">
        <v>76</v>
      </c>
      <c r="T31" s="135" t="s">
        <v>85</v>
      </c>
      <c r="U31" s="137">
        <v>14.6</v>
      </c>
    </row>
    <row r="32" spans="1:21" ht="16.5" customHeight="1" x14ac:dyDescent="0.25">
      <c r="A32" s="7"/>
      <c r="B32" s="7"/>
      <c r="C32" s="7"/>
      <c r="D32" s="7" t="s">
        <v>83</v>
      </c>
      <c r="E32" s="7"/>
      <c r="F32" s="7"/>
      <c r="G32" s="7"/>
      <c r="H32" s="7"/>
      <c r="I32" s="7"/>
      <c r="J32" s="7"/>
      <c r="K32" s="7"/>
      <c r="L32" s="9" t="s">
        <v>357</v>
      </c>
      <c r="M32" s="133">
        <v>3.9</v>
      </c>
      <c r="N32" s="135" t="s">
        <v>76</v>
      </c>
      <c r="O32" s="134">
        <v>100</v>
      </c>
      <c r="P32" s="135" t="s">
        <v>76</v>
      </c>
      <c r="Q32" s="137">
        <v>85.7</v>
      </c>
      <c r="R32" s="135" t="s">
        <v>85</v>
      </c>
      <c r="S32" s="135" t="s">
        <v>76</v>
      </c>
      <c r="T32" s="135" t="s">
        <v>85</v>
      </c>
      <c r="U32" s="137">
        <v>19.399999999999999</v>
      </c>
    </row>
    <row r="33" spans="1:21" ht="16.5" customHeight="1" x14ac:dyDescent="0.25">
      <c r="A33" s="7"/>
      <c r="B33" s="7"/>
      <c r="C33" s="7"/>
      <c r="D33" s="7" t="s">
        <v>84</v>
      </c>
      <c r="E33" s="7"/>
      <c r="F33" s="7"/>
      <c r="G33" s="7"/>
      <c r="H33" s="7"/>
      <c r="I33" s="7"/>
      <c r="J33" s="7"/>
      <c r="K33" s="7"/>
      <c r="L33" s="9" t="s">
        <v>357</v>
      </c>
      <c r="M33" s="137">
        <v>10.4</v>
      </c>
      <c r="N33" s="135" t="s">
        <v>76</v>
      </c>
      <c r="O33" s="137">
        <v>87.5</v>
      </c>
      <c r="P33" s="135" t="s">
        <v>76</v>
      </c>
      <c r="Q33" s="137">
        <v>75</v>
      </c>
      <c r="R33" s="135" t="s">
        <v>85</v>
      </c>
      <c r="S33" s="135" t="s">
        <v>76</v>
      </c>
      <c r="T33" s="135" t="s">
        <v>85</v>
      </c>
      <c r="U33" s="137">
        <v>21.5</v>
      </c>
    </row>
    <row r="34" spans="1:21" ht="16.5" customHeight="1" x14ac:dyDescent="0.25">
      <c r="A34" s="7"/>
      <c r="B34" s="7"/>
      <c r="C34" s="7"/>
      <c r="D34" s="7" t="s">
        <v>86</v>
      </c>
      <c r="E34" s="7"/>
      <c r="F34" s="7"/>
      <c r="G34" s="7"/>
      <c r="H34" s="7"/>
      <c r="I34" s="7"/>
      <c r="J34" s="7"/>
      <c r="K34" s="7"/>
      <c r="L34" s="9" t="s">
        <v>357</v>
      </c>
      <c r="M34" s="133">
        <v>4.9000000000000004</v>
      </c>
      <c r="N34" s="135" t="s">
        <v>76</v>
      </c>
      <c r="O34" s="137">
        <v>94.4</v>
      </c>
      <c r="P34" s="135" t="s">
        <v>76</v>
      </c>
      <c r="Q34" s="134">
        <v>100</v>
      </c>
      <c r="R34" s="135" t="s">
        <v>85</v>
      </c>
      <c r="S34" s="135" t="s">
        <v>76</v>
      </c>
      <c r="T34" s="135" t="s">
        <v>85</v>
      </c>
      <c r="U34" s="137">
        <v>32.200000000000003</v>
      </c>
    </row>
    <row r="35" spans="1:21" ht="16.5" customHeight="1" x14ac:dyDescent="0.25">
      <c r="A35" s="7"/>
      <c r="B35" s="7"/>
      <c r="C35" s="7" t="s">
        <v>453</v>
      </c>
      <c r="D35" s="7"/>
      <c r="E35" s="7"/>
      <c r="F35" s="7"/>
      <c r="G35" s="7"/>
      <c r="H35" s="7"/>
      <c r="I35" s="7"/>
      <c r="J35" s="7"/>
      <c r="K35" s="7"/>
      <c r="L35" s="9"/>
      <c r="M35" s="10"/>
      <c r="N35" s="10"/>
      <c r="O35" s="10"/>
      <c r="P35" s="10"/>
      <c r="Q35" s="10"/>
      <c r="R35" s="10"/>
      <c r="S35" s="10"/>
      <c r="T35" s="10"/>
      <c r="U35" s="10"/>
    </row>
    <row r="36" spans="1:21" ht="16.5" customHeight="1" x14ac:dyDescent="0.25">
      <c r="A36" s="7"/>
      <c r="B36" s="7"/>
      <c r="C36" s="7"/>
      <c r="D36" s="7" t="s">
        <v>71</v>
      </c>
      <c r="E36" s="7"/>
      <c r="F36" s="7"/>
      <c r="G36" s="7"/>
      <c r="H36" s="7"/>
      <c r="I36" s="7"/>
      <c r="J36" s="7"/>
      <c r="K36" s="7"/>
      <c r="L36" s="9" t="s">
        <v>357</v>
      </c>
      <c r="M36" s="137">
        <v>33.700000000000003</v>
      </c>
      <c r="N36" s="135" t="s">
        <v>76</v>
      </c>
      <c r="O36" s="137">
        <v>98.7</v>
      </c>
      <c r="P36" s="135" t="s">
        <v>76</v>
      </c>
      <c r="Q36" s="137">
        <v>80</v>
      </c>
      <c r="R36" s="135" t="s">
        <v>85</v>
      </c>
      <c r="S36" s="135" t="s">
        <v>76</v>
      </c>
      <c r="T36" s="135" t="s">
        <v>85</v>
      </c>
      <c r="U36" s="137">
        <v>64.900000000000006</v>
      </c>
    </row>
    <row r="37" spans="1:21" ht="16.5" customHeight="1" x14ac:dyDescent="0.25">
      <c r="A37" s="7"/>
      <c r="B37" s="7"/>
      <c r="C37" s="7"/>
      <c r="D37" s="7" t="s">
        <v>82</v>
      </c>
      <c r="E37" s="7"/>
      <c r="F37" s="7"/>
      <c r="G37" s="7"/>
      <c r="H37" s="7"/>
      <c r="I37" s="7"/>
      <c r="J37" s="7"/>
      <c r="K37" s="7"/>
      <c r="L37" s="9" t="s">
        <v>357</v>
      </c>
      <c r="M37" s="137">
        <v>24.4</v>
      </c>
      <c r="N37" s="135" t="s">
        <v>76</v>
      </c>
      <c r="O37" s="137">
        <v>98.3</v>
      </c>
      <c r="P37" s="135" t="s">
        <v>76</v>
      </c>
      <c r="Q37" s="137">
        <v>90.2</v>
      </c>
      <c r="R37" s="135" t="s">
        <v>85</v>
      </c>
      <c r="S37" s="135" t="s">
        <v>76</v>
      </c>
      <c r="T37" s="135" t="s">
        <v>85</v>
      </c>
      <c r="U37" s="137">
        <v>60.4</v>
      </c>
    </row>
    <row r="38" spans="1:21" ht="16.5" customHeight="1" x14ac:dyDescent="0.25">
      <c r="A38" s="7"/>
      <c r="B38" s="7"/>
      <c r="C38" s="7"/>
      <c r="D38" s="7" t="s">
        <v>83</v>
      </c>
      <c r="E38" s="7"/>
      <c r="F38" s="7"/>
      <c r="G38" s="7"/>
      <c r="H38" s="7"/>
      <c r="I38" s="7"/>
      <c r="J38" s="7"/>
      <c r="K38" s="7"/>
      <c r="L38" s="9" t="s">
        <v>357</v>
      </c>
      <c r="M38" s="137">
        <v>25.3</v>
      </c>
      <c r="N38" s="135" t="s">
        <v>76</v>
      </c>
      <c r="O38" s="137">
        <v>98.3</v>
      </c>
      <c r="P38" s="135" t="s">
        <v>76</v>
      </c>
      <c r="Q38" s="137">
        <v>91.3</v>
      </c>
      <c r="R38" s="135" t="s">
        <v>85</v>
      </c>
      <c r="S38" s="135" t="s">
        <v>76</v>
      </c>
      <c r="T38" s="135" t="s">
        <v>85</v>
      </c>
      <c r="U38" s="137">
        <v>63.1</v>
      </c>
    </row>
    <row r="39" spans="1:21" ht="16.5" customHeight="1" x14ac:dyDescent="0.25">
      <c r="A39" s="7"/>
      <c r="B39" s="7"/>
      <c r="C39" s="7"/>
      <c r="D39" s="7" t="s">
        <v>84</v>
      </c>
      <c r="E39" s="7"/>
      <c r="F39" s="7"/>
      <c r="G39" s="7"/>
      <c r="H39" s="7"/>
      <c r="I39" s="7"/>
      <c r="J39" s="7"/>
      <c r="K39" s="7"/>
      <c r="L39" s="9" t="s">
        <v>357</v>
      </c>
      <c r="M39" s="137">
        <v>23.7</v>
      </c>
      <c r="N39" s="135" t="s">
        <v>76</v>
      </c>
      <c r="O39" s="137">
        <v>96.6</v>
      </c>
      <c r="P39" s="135" t="s">
        <v>76</v>
      </c>
      <c r="Q39" s="137">
        <v>89.5</v>
      </c>
      <c r="R39" s="135" t="s">
        <v>85</v>
      </c>
      <c r="S39" s="135" t="s">
        <v>76</v>
      </c>
      <c r="T39" s="135" t="s">
        <v>85</v>
      </c>
      <c r="U39" s="137">
        <v>59.9</v>
      </c>
    </row>
    <row r="40" spans="1:21" ht="16.5" customHeight="1" x14ac:dyDescent="0.25">
      <c r="A40" s="14"/>
      <c r="B40" s="14"/>
      <c r="C40" s="14"/>
      <c r="D40" s="14" t="s">
        <v>86</v>
      </c>
      <c r="E40" s="14"/>
      <c r="F40" s="14"/>
      <c r="G40" s="14"/>
      <c r="H40" s="14"/>
      <c r="I40" s="14"/>
      <c r="J40" s="14"/>
      <c r="K40" s="14"/>
      <c r="L40" s="15" t="s">
        <v>357</v>
      </c>
      <c r="M40" s="138">
        <v>20.6</v>
      </c>
      <c r="N40" s="136" t="s">
        <v>76</v>
      </c>
      <c r="O40" s="138">
        <v>97.5</v>
      </c>
      <c r="P40" s="136" t="s">
        <v>76</v>
      </c>
      <c r="Q40" s="138">
        <v>91.2</v>
      </c>
      <c r="R40" s="136" t="s">
        <v>85</v>
      </c>
      <c r="S40" s="136" t="s">
        <v>76</v>
      </c>
      <c r="T40" s="136" t="s">
        <v>85</v>
      </c>
      <c r="U40" s="138">
        <v>60.1</v>
      </c>
    </row>
    <row r="41" spans="1:21" ht="4.5" customHeight="1" x14ac:dyDescent="0.25">
      <c r="A41" s="25"/>
      <c r="B41" s="25"/>
      <c r="C41" s="2"/>
      <c r="D41" s="2"/>
      <c r="E41" s="2"/>
      <c r="F41" s="2"/>
      <c r="G41" s="2"/>
      <c r="H41" s="2"/>
      <c r="I41" s="2"/>
      <c r="J41" s="2"/>
      <c r="K41" s="2"/>
      <c r="L41" s="2"/>
      <c r="M41" s="2"/>
      <c r="N41" s="2"/>
      <c r="O41" s="2"/>
      <c r="P41" s="2"/>
      <c r="Q41" s="2"/>
      <c r="R41" s="2"/>
      <c r="S41" s="2"/>
      <c r="T41" s="2"/>
      <c r="U41" s="2"/>
    </row>
    <row r="42" spans="1:21" ht="16.5" customHeight="1" x14ac:dyDescent="0.25">
      <c r="A42" s="25"/>
      <c r="B42" s="25"/>
      <c r="C42" s="351" t="s">
        <v>471</v>
      </c>
      <c r="D42" s="351"/>
      <c r="E42" s="351"/>
      <c r="F42" s="351"/>
      <c r="G42" s="351"/>
      <c r="H42" s="351"/>
      <c r="I42" s="351"/>
      <c r="J42" s="351"/>
      <c r="K42" s="351"/>
      <c r="L42" s="351"/>
      <c r="M42" s="351"/>
      <c r="N42" s="351"/>
      <c r="O42" s="351"/>
      <c r="P42" s="351"/>
      <c r="Q42" s="351"/>
      <c r="R42" s="351"/>
      <c r="S42" s="351"/>
      <c r="T42" s="351"/>
      <c r="U42" s="351"/>
    </row>
    <row r="43" spans="1:21" ht="4.5" customHeight="1" x14ac:dyDescent="0.25">
      <c r="A43" s="25"/>
      <c r="B43" s="25"/>
      <c r="C43" s="2"/>
      <c r="D43" s="2"/>
      <c r="E43" s="2"/>
      <c r="F43" s="2"/>
      <c r="G43" s="2"/>
      <c r="H43" s="2"/>
      <c r="I43" s="2"/>
      <c r="J43" s="2"/>
      <c r="K43" s="2"/>
      <c r="L43" s="2"/>
      <c r="M43" s="2"/>
      <c r="N43" s="2"/>
      <c r="O43" s="2"/>
      <c r="P43" s="2"/>
      <c r="Q43" s="2"/>
      <c r="R43" s="2"/>
      <c r="S43" s="2"/>
      <c r="T43" s="2"/>
      <c r="U43" s="2"/>
    </row>
    <row r="44" spans="1:21" ht="29.4" customHeight="1" x14ac:dyDescent="0.25">
      <c r="A44" s="131"/>
      <c r="B44" s="131"/>
      <c r="C44" s="351" t="s">
        <v>454</v>
      </c>
      <c r="D44" s="351"/>
      <c r="E44" s="351"/>
      <c r="F44" s="351"/>
      <c r="G44" s="351"/>
      <c r="H44" s="351"/>
      <c r="I44" s="351"/>
      <c r="J44" s="351"/>
      <c r="K44" s="351"/>
      <c r="L44" s="351"/>
      <c r="M44" s="351"/>
      <c r="N44" s="351"/>
      <c r="O44" s="351"/>
      <c r="P44" s="351"/>
      <c r="Q44" s="351"/>
      <c r="R44" s="351"/>
      <c r="S44" s="351"/>
      <c r="T44" s="351"/>
      <c r="U44" s="351"/>
    </row>
    <row r="45" spans="1:21" ht="16.5" customHeight="1" x14ac:dyDescent="0.25">
      <c r="A45" s="131"/>
      <c r="B45" s="131"/>
      <c r="C45" s="351" t="s">
        <v>472</v>
      </c>
      <c r="D45" s="351"/>
      <c r="E45" s="351"/>
      <c r="F45" s="351"/>
      <c r="G45" s="351"/>
      <c r="H45" s="351"/>
      <c r="I45" s="351"/>
      <c r="J45" s="351"/>
      <c r="K45" s="351"/>
      <c r="L45" s="351"/>
      <c r="M45" s="351"/>
      <c r="N45" s="351"/>
      <c r="O45" s="351"/>
      <c r="P45" s="351"/>
      <c r="Q45" s="351"/>
      <c r="R45" s="351"/>
      <c r="S45" s="351"/>
      <c r="T45" s="351"/>
      <c r="U45" s="351"/>
    </row>
    <row r="46" spans="1:21" ht="4.5" customHeight="1" x14ac:dyDescent="0.25">
      <c r="A46" s="25"/>
      <c r="B46" s="25"/>
      <c r="C46" s="2"/>
      <c r="D46" s="2"/>
      <c r="E46" s="2"/>
      <c r="F46" s="2"/>
      <c r="G46" s="2"/>
      <c r="H46" s="2"/>
      <c r="I46" s="2"/>
      <c r="J46" s="2"/>
      <c r="K46" s="2"/>
      <c r="L46" s="2"/>
      <c r="M46" s="2"/>
      <c r="N46" s="2"/>
      <c r="O46" s="2"/>
      <c r="P46" s="2"/>
      <c r="Q46" s="2"/>
      <c r="R46" s="2"/>
      <c r="S46" s="2"/>
      <c r="T46" s="2"/>
      <c r="U46" s="2"/>
    </row>
    <row r="47" spans="1:21" ht="29.4" customHeight="1" x14ac:dyDescent="0.25">
      <c r="A47" s="25" t="s">
        <v>87</v>
      </c>
      <c r="B47" s="25"/>
      <c r="C47" s="351" t="s">
        <v>259</v>
      </c>
      <c r="D47" s="351"/>
      <c r="E47" s="351"/>
      <c r="F47" s="351"/>
      <c r="G47" s="351"/>
      <c r="H47" s="351"/>
      <c r="I47" s="351"/>
      <c r="J47" s="351"/>
      <c r="K47" s="351"/>
      <c r="L47" s="351"/>
      <c r="M47" s="351"/>
      <c r="N47" s="351"/>
      <c r="O47" s="351"/>
      <c r="P47" s="351"/>
      <c r="Q47" s="351"/>
      <c r="R47" s="351"/>
      <c r="S47" s="351"/>
      <c r="T47" s="351"/>
      <c r="U47" s="351"/>
    </row>
    <row r="48" spans="1:21" ht="16.5" customHeight="1" x14ac:dyDescent="0.25">
      <c r="A48" s="25" t="s">
        <v>88</v>
      </c>
      <c r="B48" s="25"/>
      <c r="C48" s="351" t="s">
        <v>456</v>
      </c>
      <c r="D48" s="351"/>
      <c r="E48" s="351"/>
      <c r="F48" s="351"/>
      <c r="G48" s="351"/>
      <c r="H48" s="351"/>
      <c r="I48" s="351"/>
      <c r="J48" s="351"/>
      <c r="K48" s="351"/>
      <c r="L48" s="351"/>
      <c r="M48" s="351"/>
      <c r="N48" s="351"/>
      <c r="O48" s="351"/>
      <c r="P48" s="351"/>
      <c r="Q48" s="351"/>
      <c r="R48" s="351"/>
      <c r="S48" s="351"/>
      <c r="T48" s="351"/>
      <c r="U48" s="351"/>
    </row>
    <row r="49" spans="1:21" ht="29.4" customHeight="1" x14ac:dyDescent="0.25">
      <c r="A49" s="25" t="s">
        <v>89</v>
      </c>
      <c r="B49" s="25"/>
      <c r="C49" s="351" t="s">
        <v>457</v>
      </c>
      <c r="D49" s="351"/>
      <c r="E49" s="351"/>
      <c r="F49" s="351"/>
      <c r="G49" s="351"/>
      <c r="H49" s="351"/>
      <c r="I49" s="351"/>
      <c r="J49" s="351"/>
      <c r="K49" s="351"/>
      <c r="L49" s="351"/>
      <c r="M49" s="351"/>
      <c r="N49" s="351"/>
      <c r="O49" s="351"/>
      <c r="P49" s="351"/>
      <c r="Q49" s="351"/>
      <c r="R49" s="351"/>
      <c r="S49" s="351"/>
      <c r="T49" s="351"/>
      <c r="U49" s="351"/>
    </row>
    <row r="50" spans="1:21" ht="29.4" customHeight="1" x14ac:dyDescent="0.25">
      <c r="A50" s="25" t="s">
        <v>90</v>
      </c>
      <c r="B50" s="25"/>
      <c r="C50" s="351" t="s">
        <v>473</v>
      </c>
      <c r="D50" s="351"/>
      <c r="E50" s="351"/>
      <c r="F50" s="351"/>
      <c r="G50" s="351"/>
      <c r="H50" s="351"/>
      <c r="I50" s="351"/>
      <c r="J50" s="351"/>
      <c r="K50" s="351"/>
      <c r="L50" s="351"/>
      <c r="M50" s="351"/>
      <c r="N50" s="351"/>
      <c r="O50" s="351"/>
      <c r="P50" s="351"/>
      <c r="Q50" s="351"/>
      <c r="R50" s="351"/>
      <c r="S50" s="351"/>
      <c r="T50" s="351"/>
      <c r="U50" s="351"/>
    </row>
    <row r="51" spans="1:21" ht="4.5" customHeight="1" x14ac:dyDescent="0.25"/>
    <row r="52" spans="1:21" ht="16.5" customHeight="1" x14ac:dyDescent="0.25">
      <c r="A52" s="26" t="s">
        <v>112</v>
      </c>
      <c r="B52" s="25"/>
      <c r="C52" s="25"/>
      <c r="D52" s="25"/>
      <c r="E52" s="351" t="s">
        <v>474</v>
      </c>
      <c r="F52" s="351"/>
      <c r="G52" s="351"/>
      <c r="H52" s="351"/>
      <c r="I52" s="351"/>
      <c r="J52" s="351"/>
      <c r="K52" s="351"/>
      <c r="L52" s="351"/>
      <c r="M52" s="351"/>
      <c r="N52" s="351"/>
      <c r="O52" s="351"/>
      <c r="P52" s="351"/>
      <c r="Q52" s="351"/>
      <c r="R52" s="351"/>
      <c r="S52" s="351"/>
      <c r="T52" s="351"/>
      <c r="U52" s="351"/>
    </row>
  </sheetData>
  <mergeCells count="9">
    <mergeCell ref="C48:U48"/>
    <mergeCell ref="C49:U49"/>
    <mergeCell ref="C50:U50"/>
    <mergeCell ref="E52:U52"/>
    <mergeCell ref="K1:U1"/>
    <mergeCell ref="C42:U42"/>
    <mergeCell ref="C44:U44"/>
    <mergeCell ref="C45:U45"/>
    <mergeCell ref="C47:U47"/>
  </mergeCells>
  <pageMargins left="0.7" right="0.7" top="0.75" bottom="0.75" header="0.3" footer="0.3"/>
  <pageSetup paperSize="9" fitToHeight="0" orientation="landscape" useFirstPageNumber="1" horizontalDpi="300" verticalDpi="300" r:id="rId1"/>
  <headerFooter scaleWithDoc="0" alignWithMargins="0">
    <oddHeader>&amp;C&amp;"Arial,Regular"&amp;8TABLE 18A.16</oddHeader>
    <oddFooter>&amp;L&amp;8&amp;G 
&amp;"Arial,Regular"REPORT ON
GOVERNMENT
SERVICES  202106&amp;C &amp;R&amp;8&amp;G&amp;"Arial,Regular" 
HOUSING
&amp;"Arial,Regular"PAGE &amp;"Arial,Bold"&amp;P&amp;"Arial,Regular" of TABLE 18A.16</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V22"/>
  <sheetViews>
    <sheetView showGridLines="0" workbookViewId="0">
      <selection sqref="A1:U1"/>
    </sheetView>
  </sheetViews>
  <sheetFormatPr defaultColWidth="11.44140625" defaultRowHeight="13.2" x14ac:dyDescent="0.25"/>
  <cols>
    <col min="1" max="11" width="1.88671875" customWidth="1"/>
    <col min="12" max="12" width="5.44140625" customWidth="1"/>
    <col min="13" max="21" width="9.33203125" customWidth="1"/>
  </cols>
  <sheetData>
    <row r="1" spans="1:22" s="346" customFormat="1" ht="30.75" customHeight="1" x14ac:dyDescent="0.25">
      <c r="A1" s="358" t="s">
        <v>1029</v>
      </c>
      <c r="B1" s="358"/>
      <c r="C1" s="358"/>
      <c r="D1" s="358"/>
      <c r="E1" s="358"/>
      <c r="F1" s="358"/>
      <c r="G1" s="358"/>
      <c r="H1" s="358"/>
      <c r="I1" s="358"/>
      <c r="J1" s="358"/>
      <c r="K1" s="358"/>
      <c r="L1" s="358"/>
      <c r="M1" s="358"/>
      <c r="N1" s="358"/>
      <c r="O1" s="358"/>
      <c r="P1" s="358"/>
      <c r="Q1" s="358"/>
      <c r="R1" s="358"/>
      <c r="S1" s="358"/>
      <c r="T1" s="358"/>
      <c r="U1" s="358"/>
      <c r="V1" s="347"/>
    </row>
    <row r="2" spans="1:22" ht="33.9" customHeight="1" x14ac:dyDescent="0.25">
      <c r="A2" s="8" t="s">
        <v>475</v>
      </c>
      <c r="B2" s="8"/>
      <c r="C2" s="8"/>
      <c r="D2" s="8"/>
      <c r="E2" s="8"/>
      <c r="F2" s="8"/>
      <c r="G2" s="8"/>
      <c r="H2" s="8"/>
      <c r="I2" s="8"/>
      <c r="J2" s="8"/>
      <c r="K2" s="355" t="s">
        <v>476</v>
      </c>
      <c r="L2" s="356"/>
      <c r="M2" s="356"/>
      <c r="N2" s="356"/>
      <c r="O2" s="356"/>
      <c r="P2" s="356"/>
      <c r="Q2" s="356"/>
      <c r="R2" s="356"/>
      <c r="S2" s="356"/>
      <c r="T2" s="356"/>
      <c r="U2" s="356"/>
    </row>
    <row r="3" spans="1:22" ht="16.5" customHeight="1" x14ac:dyDescent="0.25">
      <c r="A3" s="11"/>
      <c r="B3" s="11"/>
      <c r="C3" s="11"/>
      <c r="D3" s="11"/>
      <c r="E3" s="11"/>
      <c r="F3" s="11"/>
      <c r="G3" s="11"/>
      <c r="H3" s="11"/>
      <c r="I3" s="11"/>
      <c r="J3" s="11"/>
      <c r="K3" s="11"/>
      <c r="L3" s="12" t="s">
        <v>61</v>
      </c>
      <c r="M3" s="13" t="s">
        <v>477</v>
      </c>
      <c r="N3" s="13" t="s">
        <v>478</v>
      </c>
      <c r="O3" s="13" t="s">
        <v>479</v>
      </c>
      <c r="P3" s="13" t="s">
        <v>480</v>
      </c>
      <c r="Q3" s="13" t="s">
        <v>481</v>
      </c>
      <c r="R3" s="13" t="s">
        <v>482</v>
      </c>
      <c r="S3" s="13" t="s">
        <v>483</v>
      </c>
      <c r="T3" s="13" t="s">
        <v>484</v>
      </c>
      <c r="U3" s="13" t="s">
        <v>485</v>
      </c>
    </row>
    <row r="4" spans="1:22" ht="16.5" customHeight="1" x14ac:dyDescent="0.25">
      <c r="A4" s="7" t="s">
        <v>71</v>
      </c>
      <c r="B4" s="7"/>
      <c r="C4" s="7"/>
      <c r="D4" s="7"/>
      <c r="E4" s="7"/>
      <c r="F4" s="7"/>
      <c r="G4" s="7"/>
      <c r="H4" s="7"/>
      <c r="I4" s="7"/>
      <c r="J4" s="7"/>
      <c r="K4" s="7"/>
      <c r="L4" s="9" t="s">
        <v>357</v>
      </c>
      <c r="M4" s="141">
        <v>74.099999999999994</v>
      </c>
      <c r="N4" s="141">
        <v>87.2</v>
      </c>
      <c r="O4" s="141">
        <v>99.3</v>
      </c>
      <c r="P4" s="141">
        <v>75</v>
      </c>
      <c r="Q4" s="141">
        <v>90.3</v>
      </c>
      <c r="R4" s="141">
        <v>94.2</v>
      </c>
      <c r="S4" s="141">
        <v>80</v>
      </c>
      <c r="T4" s="139" t="s">
        <v>85</v>
      </c>
      <c r="U4" s="141">
        <v>82.4</v>
      </c>
    </row>
    <row r="5" spans="1:22" ht="16.5" customHeight="1" x14ac:dyDescent="0.25">
      <c r="A5" s="7" t="s">
        <v>82</v>
      </c>
      <c r="B5" s="7"/>
      <c r="C5" s="7"/>
      <c r="D5" s="7"/>
      <c r="E5" s="7"/>
      <c r="F5" s="7"/>
      <c r="G5" s="7"/>
      <c r="H5" s="7"/>
      <c r="I5" s="7"/>
      <c r="J5" s="7"/>
      <c r="K5" s="7"/>
      <c r="L5" s="9" t="s">
        <v>357</v>
      </c>
      <c r="M5" s="141">
        <v>49.2</v>
      </c>
      <c r="N5" s="141">
        <v>90.3</v>
      </c>
      <c r="O5" s="141">
        <v>99.4</v>
      </c>
      <c r="P5" s="141">
        <v>77.2</v>
      </c>
      <c r="Q5" s="141">
        <v>86.5</v>
      </c>
      <c r="R5" s="141">
        <v>92.6</v>
      </c>
      <c r="S5" s="141">
        <v>90.1</v>
      </c>
      <c r="T5" s="139" t="s">
        <v>85</v>
      </c>
      <c r="U5" s="141">
        <v>65.7</v>
      </c>
    </row>
    <row r="6" spans="1:22" ht="16.5" customHeight="1" x14ac:dyDescent="0.25">
      <c r="A6" s="7" t="s">
        <v>83</v>
      </c>
      <c r="B6" s="7"/>
      <c r="C6" s="7"/>
      <c r="D6" s="7"/>
      <c r="E6" s="7"/>
      <c r="F6" s="7"/>
      <c r="G6" s="7"/>
      <c r="H6" s="7"/>
      <c r="I6" s="7"/>
      <c r="J6" s="7"/>
      <c r="K6" s="7"/>
      <c r="L6" s="9" t="s">
        <v>357</v>
      </c>
      <c r="M6" s="141">
        <v>75.2</v>
      </c>
      <c r="N6" s="141">
        <v>84.9</v>
      </c>
      <c r="O6" s="141">
        <v>95.8</v>
      </c>
      <c r="P6" s="141">
        <v>76.8</v>
      </c>
      <c r="Q6" s="141">
        <v>84.3</v>
      </c>
      <c r="R6" s="141">
        <v>76.400000000000006</v>
      </c>
      <c r="S6" s="141">
        <v>83.2</v>
      </c>
      <c r="T6" s="139" t="s">
        <v>85</v>
      </c>
      <c r="U6" s="141">
        <v>81.8</v>
      </c>
    </row>
    <row r="7" spans="1:22" ht="16.5" customHeight="1" x14ac:dyDescent="0.25">
      <c r="A7" s="7" t="s">
        <v>84</v>
      </c>
      <c r="B7" s="7"/>
      <c r="C7" s="7"/>
      <c r="D7" s="7"/>
      <c r="E7" s="7"/>
      <c r="F7" s="7"/>
      <c r="G7" s="7"/>
      <c r="H7" s="7"/>
      <c r="I7" s="7"/>
      <c r="J7" s="7"/>
      <c r="K7" s="7"/>
      <c r="L7" s="9" t="s">
        <v>357</v>
      </c>
      <c r="M7" s="141">
        <v>79</v>
      </c>
      <c r="N7" s="141">
        <v>90.5</v>
      </c>
      <c r="O7" s="141">
        <v>98.5</v>
      </c>
      <c r="P7" s="141">
        <v>82</v>
      </c>
      <c r="Q7" s="141">
        <v>78.900000000000006</v>
      </c>
      <c r="R7" s="141">
        <v>93.1</v>
      </c>
      <c r="S7" s="141">
        <v>95.7</v>
      </c>
      <c r="T7" s="139" t="s">
        <v>85</v>
      </c>
      <c r="U7" s="141">
        <v>86.4</v>
      </c>
    </row>
    <row r="8" spans="1:22" ht="16.5" customHeight="1" x14ac:dyDescent="0.25">
      <c r="A8" s="14" t="s">
        <v>86</v>
      </c>
      <c r="B8" s="14"/>
      <c r="C8" s="14"/>
      <c r="D8" s="14"/>
      <c r="E8" s="14"/>
      <c r="F8" s="14"/>
      <c r="G8" s="14"/>
      <c r="H8" s="14"/>
      <c r="I8" s="14"/>
      <c r="J8" s="14"/>
      <c r="K8" s="14"/>
      <c r="L8" s="15" t="s">
        <v>357</v>
      </c>
      <c r="M8" s="142">
        <v>75.8</v>
      </c>
      <c r="N8" s="142">
        <v>83.9</v>
      </c>
      <c r="O8" s="142">
        <v>97.5</v>
      </c>
      <c r="P8" s="142">
        <v>82.7</v>
      </c>
      <c r="Q8" s="142">
        <v>87.6</v>
      </c>
      <c r="R8" s="142">
        <v>71.5</v>
      </c>
      <c r="S8" s="142">
        <v>99.5</v>
      </c>
      <c r="T8" s="140" t="s">
        <v>85</v>
      </c>
      <c r="U8" s="142">
        <v>83.6</v>
      </c>
    </row>
    <row r="9" spans="1:22" ht="4.5" customHeight="1" x14ac:dyDescent="0.25">
      <c r="A9" s="25"/>
      <c r="B9" s="25"/>
      <c r="C9" s="2"/>
      <c r="D9" s="2"/>
      <c r="E9" s="2"/>
      <c r="F9" s="2"/>
      <c r="G9" s="2"/>
      <c r="H9" s="2"/>
      <c r="I9" s="2"/>
      <c r="J9" s="2"/>
      <c r="K9" s="2"/>
      <c r="L9" s="2"/>
      <c r="M9" s="2"/>
      <c r="N9" s="2"/>
      <c r="O9" s="2"/>
      <c r="P9" s="2"/>
      <c r="Q9" s="2"/>
      <c r="R9" s="2"/>
      <c r="S9" s="2"/>
      <c r="T9" s="2"/>
      <c r="U9" s="2"/>
    </row>
    <row r="10" spans="1:22" ht="16.5" customHeight="1" x14ac:dyDescent="0.25">
      <c r="A10" s="25"/>
      <c r="B10" s="25"/>
      <c r="C10" s="351" t="s">
        <v>486</v>
      </c>
      <c r="D10" s="351"/>
      <c r="E10" s="351"/>
      <c r="F10" s="351"/>
      <c r="G10" s="351"/>
      <c r="H10" s="351"/>
      <c r="I10" s="351"/>
      <c r="J10" s="351"/>
      <c r="K10" s="351"/>
      <c r="L10" s="351"/>
      <c r="M10" s="351"/>
      <c r="N10" s="351"/>
      <c r="O10" s="351"/>
      <c r="P10" s="351"/>
      <c r="Q10" s="351"/>
      <c r="R10" s="351"/>
      <c r="S10" s="351"/>
      <c r="T10" s="351"/>
      <c r="U10" s="351"/>
    </row>
    <row r="11" spans="1:22" ht="4.5" customHeight="1" x14ac:dyDescent="0.25">
      <c r="A11" s="25"/>
      <c r="B11" s="25"/>
      <c r="C11" s="2"/>
      <c r="D11" s="2"/>
      <c r="E11" s="2"/>
      <c r="F11" s="2"/>
      <c r="G11" s="2"/>
      <c r="H11" s="2"/>
      <c r="I11" s="2"/>
      <c r="J11" s="2"/>
      <c r="K11" s="2"/>
      <c r="L11" s="2"/>
      <c r="M11" s="2"/>
      <c r="N11" s="2"/>
      <c r="O11" s="2"/>
      <c r="P11" s="2"/>
      <c r="Q11" s="2"/>
      <c r="R11" s="2"/>
      <c r="S11" s="2"/>
      <c r="T11" s="2"/>
      <c r="U11" s="2"/>
    </row>
    <row r="12" spans="1:22" ht="29.4" customHeight="1" x14ac:dyDescent="0.25">
      <c r="A12" s="131"/>
      <c r="B12" s="131"/>
      <c r="C12" s="351" t="s">
        <v>454</v>
      </c>
      <c r="D12" s="351"/>
      <c r="E12" s="351"/>
      <c r="F12" s="351"/>
      <c r="G12" s="351"/>
      <c r="H12" s="351"/>
      <c r="I12" s="351"/>
      <c r="J12" s="351"/>
      <c r="K12" s="351"/>
      <c r="L12" s="351"/>
      <c r="M12" s="351"/>
      <c r="N12" s="351"/>
      <c r="O12" s="351"/>
      <c r="P12" s="351"/>
      <c r="Q12" s="351"/>
      <c r="R12" s="351"/>
      <c r="S12" s="351"/>
      <c r="T12" s="351"/>
      <c r="U12" s="351"/>
    </row>
    <row r="13" spans="1:22" ht="16.5" customHeight="1" x14ac:dyDescent="0.25">
      <c r="A13" s="131"/>
      <c r="B13" s="131"/>
      <c r="C13" s="351" t="s">
        <v>472</v>
      </c>
      <c r="D13" s="351"/>
      <c r="E13" s="351"/>
      <c r="F13" s="351"/>
      <c r="G13" s="351"/>
      <c r="H13" s="351"/>
      <c r="I13" s="351"/>
      <c r="J13" s="351"/>
      <c r="K13" s="351"/>
      <c r="L13" s="351"/>
      <c r="M13" s="351"/>
      <c r="N13" s="351"/>
      <c r="O13" s="351"/>
      <c r="P13" s="351"/>
      <c r="Q13" s="351"/>
      <c r="R13" s="351"/>
      <c r="S13" s="351"/>
      <c r="T13" s="351"/>
      <c r="U13" s="351"/>
    </row>
    <row r="14" spans="1:22" ht="4.5" customHeight="1" x14ac:dyDescent="0.25">
      <c r="A14" s="25"/>
      <c r="B14" s="25"/>
      <c r="C14" s="2"/>
      <c r="D14" s="2"/>
      <c r="E14" s="2"/>
      <c r="F14" s="2"/>
      <c r="G14" s="2"/>
      <c r="H14" s="2"/>
      <c r="I14" s="2"/>
      <c r="J14" s="2"/>
      <c r="K14" s="2"/>
      <c r="L14" s="2"/>
      <c r="M14" s="2"/>
      <c r="N14" s="2"/>
      <c r="O14" s="2"/>
      <c r="P14" s="2"/>
      <c r="Q14" s="2"/>
      <c r="R14" s="2"/>
      <c r="S14" s="2"/>
      <c r="T14" s="2"/>
      <c r="U14" s="2"/>
    </row>
    <row r="15" spans="1:22" ht="29.4" customHeight="1" x14ac:dyDescent="0.25">
      <c r="A15" s="25" t="s">
        <v>87</v>
      </c>
      <c r="B15" s="25"/>
      <c r="C15" s="351" t="s">
        <v>286</v>
      </c>
      <c r="D15" s="351"/>
      <c r="E15" s="351"/>
      <c r="F15" s="351"/>
      <c r="G15" s="351"/>
      <c r="H15" s="351"/>
      <c r="I15" s="351"/>
      <c r="J15" s="351"/>
      <c r="K15" s="351"/>
      <c r="L15" s="351"/>
      <c r="M15" s="351"/>
      <c r="N15" s="351"/>
      <c r="O15" s="351"/>
      <c r="P15" s="351"/>
      <c r="Q15" s="351"/>
      <c r="R15" s="351"/>
      <c r="S15" s="351"/>
      <c r="T15" s="351"/>
      <c r="U15" s="351"/>
    </row>
    <row r="16" spans="1:22" ht="16.5" customHeight="1" x14ac:dyDescent="0.25">
      <c r="A16" s="25" t="s">
        <v>88</v>
      </c>
      <c r="B16" s="25"/>
      <c r="C16" s="351" t="s">
        <v>456</v>
      </c>
      <c r="D16" s="351"/>
      <c r="E16" s="351"/>
      <c r="F16" s="351"/>
      <c r="G16" s="351"/>
      <c r="H16" s="351"/>
      <c r="I16" s="351"/>
      <c r="J16" s="351"/>
      <c r="K16" s="351"/>
      <c r="L16" s="351"/>
      <c r="M16" s="351"/>
      <c r="N16" s="351"/>
      <c r="O16" s="351"/>
      <c r="P16" s="351"/>
      <c r="Q16" s="351"/>
      <c r="R16" s="351"/>
      <c r="S16" s="351"/>
      <c r="T16" s="351"/>
      <c r="U16" s="351"/>
    </row>
    <row r="17" spans="1:21" ht="42.45" customHeight="1" x14ac:dyDescent="0.25">
      <c r="A17" s="25" t="s">
        <v>89</v>
      </c>
      <c r="B17" s="25"/>
      <c r="C17" s="351" t="s">
        <v>487</v>
      </c>
      <c r="D17" s="351"/>
      <c r="E17" s="351"/>
      <c r="F17" s="351"/>
      <c r="G17" s="351"/>
      <c r="H17" s="351"/>
      <c r="I17" s="351"/>
      <c r="J17" s="351"/>
      <c r="K17" s="351"/>
      <c r="L17" s="351"/>
      <c r="M17" s="351"/>
      <c r="N17" s="351"/>
      <c r="O17" s="351"/>
      <c r="P17" s="351"/>
      <c r="Q17" s="351"/>
      <c r="R17" s="351"/>
      <c r="S17" s="351"/>
      <c r="T17" s="351"/>
      <c r="U17" s="351"/>
    </row>
    <row r="18" spans="1:21" ht="29.4" customHeight="1" x14ac:dyDescent="0.25">
      <c r="A18" s="25"/>
      <c r="B18" s="25"/>
      <c r="C18" s="351" t="s">
        <v>457</v>
      </c>
      <c r="D18" s="351"/>
      <c r="E18" s="351"/>
      <c r="F18" s="351"/>
      <c r="G18" s="351"/>
      <c r="H18" s="351"/>
      <c r="I18" s="351"/>
      <c r="J18" s="351"/>
      <c r="K18" s="351"/>
      <c r="L18" s="351"/>
      <c r="M18" s="351"/>
      <c r="N18" s="351"/>
      <c r="O18" s="351"/>
      <c r="P18" s="351"/>
      <c r="Q18" s="351"/>
      <c r="R18" s="351"/>
      <c r="S18" s="351"/>
      <c r="T18" s="351"/>
      <c r="U18" s="351"/>
    </row>
    <row r="19" spans="1:21" ht="29.4" customHeight="1" x14ac:dyDescent="0.25">
      <c r="A19" s="25" t="s">
        <v>90</v>
      </c>
      <c r="B19" s="25"/>
      <c r="C19" s="351" t="s">
        <v>488</v>
      </c>
      <c r="D19" s="351"/>
      <c r="E19" s="351"/>
      <c r="F19" s="351"/>
      <c r="G19" s="351"/>
      <c r="H19" s="351"/>
      <c r="I19" s="351"/>
      <c r="J19" s="351"/>
      <c r="K19" s="351"/>
      <c r="L19" s="351"/>
      <c r="M19" s="351"/>
      <c r="N19" s="351"/>
      <c r="O19" s="351"/>
      <c r="P19" s="351"/>
      <c r="Q19" s="351"/>
      <c r="R19" s="351"/>
      <c r="S19" s="351"/>
      <c r="T19" s="351"/>
      <c r="U19" s="351"/>
    </row>
    <row r="20" spans="1:21" ht="29.4" customHeight="1" x14ac:dyDescent="0.25">
      <c r="A20" s="25" t="s">
        <v>91</v>
      </c>
      <c r="B20" s="25"/>
      <c r="C20" s="351" t="s">
        <v>381</v>
      </c>
      <c r="D20" s="351"/>
      <c r="E20" s="351"/>
      <c r="F20" s="351"/>
      <c r="G20" s="351"/>
      <c r="H20" s="351"/>
      <c r="I20" s="351"/>
      <c r="J20" s="351"/>
      <c r="K20" s="351"/>
      <c r="L20" s="351"/>
      <c r="M20" s="351"/>
      <c r="N20" s="351"/>
      <c r="O20" s="351"/>
      <c r="P20" s="351"/>
      <c r="Q20" s="351"/>
      <c r="R20" s="351"/>
      <c r="S20" s="351"/>
      <c r="T20" s="351"/>
      <c r="U20" s="351"/>
    </row>
    <row r="21" spans="1:21" ht="4.5" customHeight="1" x14ac:dyDescent="0.25"/>
    <row r="22" spans="1:21" ht="16.5" customHeight="1" x14ac:dyDescent="0.25">
      <c r="A22" s="26" t="s">
        <v>112</v>
      </c>
      <c r="B22" s="25"/>
      <c r="C22" s="25"/>
      <c r="D22" s="25"/>
      <c r="E22" s="351" t="s">
        <v>489</v>
      </c>
      <c r="F22" s="351"/>
      <c r="G22" s="351"/>
      <c r="H22" s="351"/>
      <c r="I22" s="351"/>
      <c r="J22" s="351"/>
      <c r="K22" s="351"/>
      <c r="L22" s="351"/>
      <c r="M22" s="351"/>
      <c r="N22" s="351"/>
      <c r="O22" s="351"/>
      <c r="P22" s="351"/>
      <c r="Q22" s="351"/>
      <c r="R22" s="351"/>
      <c r="S22" s="351"/>
      <c r="T22" s="351"/>
      <c r="U22" s="351"/>
    </row>
  </sheetData>
  <mergeCells count="12">
    <mergeCell ref="A1:U1"/>
    <mergeCell ref="E22:U22"/>
    <mergeCell ref="C16:U16"/>
    <mergeCell ref="C17:U17"/>
    <mergeCell ref="C18:U18"/>
    <mergeCell ref="C19:U19"/>
    <mergeCell ref="C20:U20"/>
    <mergeCell ref="K2:U2"/>
    <mergeCell ref="C10:U10"/>
    <mergeCell ref="C12:U12"/>
    <mergeCell ref="C13:U13"/>
    <mergeCell ref="C15:U15"/>
  </mergeCells>
  <pageMargins left="0.7" right="0.7" top="0.75" bottom="0.75" header="0.3" footer="0.3"/>
  <pageSetup paperSize="9" fitToHeight="0" orientation="landscape" useFirstPageNumber="1" horizontalDpi="300" verticalDpi="300" r:id="rId1"/>
  <headerFooter scaleWithDoc="0" alignWithMargins="0">
    <oddHeader>&amp;C&amp;"Arial,Regular"&amp;8TABLE 18A.17</oddHeader>
    <oddFooter>&amp;L&amp;8&amp;G 
&amp;"Arial,Regular"REPORT ON
GOVERNMENT
SERVICES  202106&amp;C &amp;R&amp;8&amp;G&amp;"Arial,Regular" 
HOUSING
&amp;"Arial,Regular"PAGE &amp;"Arial,Bold"&amp;P&amp;"Arial,Regular" of TABLE 18A.17</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U16"/>
  <sheetViews>
    <sheetView showGridLines="0" workbookViewId="0"/>
  </sheetViews>
  <sheetFormatPr defaultColWidth="11.44140625" defaultRowHeight="13.2" x14ac:dyDescent="0.25"/>
  <cols>
    <col min="1" max="11" width="1.88671875" customWidth="1"/>
    <col min="12" max="12" width="5.44140625" customWidth="1"/>
    <col min="13" max="21" width="6.88671875" customWidth="1"/>
  </cols>
  <sheetData>
    <row r="1" spans="1:21" ht="33.9" customHeight="1" x14ac:dyDescent="0.25">
      <c r="A1" s="8" t="s">
        <v>490</v>
      </c>
      <c r="B1" s="8"/>
      <c r="C1" s="8"/>
      <c r="D1" s="8"/>
      <c r="E1" s="8"/>
      <c r="F1" s="8"/>
      <c r="G1" s="8"/>
      <c r="H1" s="8"/>
      <c r="I1" s="8"/>
      <c r="J1" s="8"/>
      <c r="K1" s="355" t="s">
        <v>491</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348</v>
      </c>
      <c r="N2" s="13" t="s">
        <v>349</v>
      </c>
      <c r="O2" s="13" t="s">
        <v>350</v>
      </c>
      <c r="P2" s="13" t="s">
        <v>351</v>
      </c>
      <c r="Q2" s="13" t="s">
        <v>352</v>
      </c>
      <c r="R2" s="13" t="s">
        <v>353</v>
      </c>
      <c r="S2" s="13" t="s">
        <v>354</v>
      </c>
      <c r="T2" s="13" t="s">
        <v>355</v>
      </c>
      <c r="U2" s="13" t="s">
        <v>356</v>
      </c>
    </row>
    <row r="3" spans="1:21" ht="16.5" customHeight="1" x14ac:dyDescent="0.25">
      <c r="A3" s="7" t="s">
        <v>71</v>
      </c>
      <c r="B3" s="7"/>
      <c r="C3" s="7"/>
      <c r="D3" s="7"/>
      <c r="E3" s="7"/>
      <c r="F3" s="7"/>
      <c r="G3" s="7"/>
      <c r="H3" s="7"/>
      <c r="I3" s="7"/>
      <c r="J3" s="7"/>
      <c r="K3" s="7"/>
      <c r="L3" s="9" t="s">
        <v>357</v>
      </c>
      <c r="M3" s="143">
        <v>52.7</v>
      </c>
      <c r="N3" s="143">
        <v>51.9</v>
      </c>
      <c r="O3" s="143">
        <v>59.6</v>
      </c>
      <c r="P3" s="143">
        <v>55</v>
      </c>
      <c r="Q3" s="143">
        <v>69.599999999999994</v>
      </c>
      <c r="R3" s="143">
        <v>65.5</v>
      </c>
      <c r="S3" s="143">
        <v>66.7</v>
      </c>
      <c r="T3" s="143">
        <v>76.7</v>
      </c>
      <c r="U3" s="143">
        <v>57.7</v>
      </c>
    </row>
    <row r="4" spans="1:21" ht="16.5" customHeight="1" x14ac:dyDescent="0.25">
      <c r="A4" s="7" t="s">
        <v>82</v>
      </c>
      <c r="B4" s="7"/>
      <c r="C4" s="7"/>
      <c r="D4" s="7"/>
      <c r="E4" s="7"/>
      <c r="F4" s="7"/>
      <c r="G4" s="7"/>
      <c r="H4" s="7"/>
      <c r="I4" s="7"/>
      <c r="J4" s="7"/>
      <c r="K4" s="7"/>
      <c r="L4" s="9" t="s">
        <v>357</v>
      </c>
      <c r="M4" s="143">
        <v>55.6</v>
      </c>
      <c r="N4" s="143">
        <v>53.3</v>
      </c>
      <c r="O4" s="143">
        <v>66.8</v>
      </c>
      <c r="P4" s="143">
        <v>56.2</v>
      </c>
      <c r="Q4" s="143">
        <v>70.3</v>
      </c>
      <c r="R4" s="143">
        <v>63.5</v>
      </c>
      <c r="S4" s="143">
        <v>58.3</v>
      </c>
      <c r="T4" s="143">
        <v>76</v>
      </c>
      <c r="U4" s="143">
        <v>60.4</v>
      </c>
    </row>
    <row r="5" spans="1:21" ht="16.5" customHeight="1" x14ac:dyDescent="0.25">
      <c r="A5" s="7" t="s">
        <v>83</v>
      </c>
      <c r="B5" s="7"/>
      <c r="C5" s="7"/>
      <c r="D5" s="7"/>
      <c r="E5" s="7"/>
      <c r="F5" s="7"/>
      <c r="G5" s="7"/>
      <c r="H5" s="7"/>
      <c r="I5" s="7"/>
      <c r="J5" s="7"/>
      <c r="K5" s="7"/>
      <c r="L5" s="9" t="s">
        <v>357</v>
      </c>
      <c r="M5" s="143">
        <v>57</v>
      </c>
      <c r="N5" s="143">
        <v>52.9</v>
      </c>
      <c r="O5" s="143">
        <v>68.3</v>
      </c>
      <c r="P5" s="143">
        <v>56.5</v>
      </c>
      <c r="Q5" s="143">
        <v>69.7</v>
      </c>
      <c r="R5" s="143">
        <v>62</v>
      </c>
      <c r="S5" s="143">
        <v>63.2</v>
      </c>
      <c r="T5" s="143">
        <v>73.7</v>
      </c>
      <c r="U5" s="143">
        <v>60.7</v>
      </c>
    </row>
    <row r="6" spans="1:21" ht="16.5" customHeight="1" x14ac:dyDescent="0.25">
      <c r="A6" s="7" t="s">
        <v>84</v>
      </c>
      <c r="B6" s="7"/>
      <c r="C6" s="7"/>
      <c r="D6" s="7"/>
      <c r="E6" s="7"/>
      <c r="F6" s="7"/>
      <c r="G6" s="7"/>
      <c r="H6" s="7"/>
      <c r="I6" s="7"/>
      <c r="J6" s="7"/>
      <c r="K6" s="7"/>
      <c r="L6" s="9" t="s">
        <v>357</v>
      </c>
      <c r="M6" s="143">
        <v>62</v>
      </c>
      <c r="N6" s="143">
        <v>54.6</v>
      </c>
      <c r="O6" s="143">
        <v>65.599999999999994</v>
      </c>
      <c r="P6" s="143">
        <v>56.3</v>
      </c>
      <c r="Q6" s="143">
        <v>70.099999999999994</v>
      </c>
      <c r="R6" s="143">
        <v>64.7</v>
      </c>
      <c r="S6" s="143">
        <v>60.2</v>
      </c>
      <c r="T6" s="143">
        <v>70.099999999999994</v>
      </c>
      <c r="U6" s="143">
        <v>61.5</v>
      </c>
    </row>
    <row r="7" spans="1:21" ht="16.5" customHeight="1" x14ac:dyDescent="0.25">
      <c r="A7" s="14" t="s">
        <v>86</v>
      </c>
      <c r="B7" s="14"/>
      <c r="C7" s="14"/>
      <c r="D7" s="14"/>
      <c r="E7" s="14"/>
      <c r="F7" s="14"/>
      <c r="G7" s="14"/>
      <c r="H7" s="14"/>
      <c r="I7" s="14"/>
      <c r="J7" s="14"/>
      <c r="K7" s="14"/>
      <c r="L7" s="15" t="s">
        <v>357</v>
      </c>
      <c r="M7" s="144">
        <v>64.599999999999994</v>
      </c>
      <c r="N7" s="144">
        <v>56.5</v>
      </c>
      <c r="O7" s="144">
        <v>66.2</v>
      </c>
      <c r="P7" s="144">
        <v>48.5</v>
      </c>
      <c r="Q7" s="144">
        <v>67.900000000000006</v>
      </c>
      <c r="R7" s="144">
        <v>61.7</v>
      </c>
      <c r="S7" s="144">
        <v>65.7</v>
      </c>
      <c r="T7" s="144">
        <v>64.5</v>
      </c>
      <c r="U7" s="144">
        <v>61.5</v>
      </c>
    </row>
    <row r="8" spans="1:21" ht="4.5" customHeight="1" x14ac:dyDescent="0.25">
      <c r="A8" s="25"/>
      <c r="B8" s="25"/>
      <c r="C8" s="2"/>
      <c r="D8" s="2"/>
      <c r="E8" s="2"/>
      <c r="F8" s="2"/>
      <c r="G8" s="2"/>
      <c r="H8" s="2"/>
      <c r="I8" s="2"/>
      <c r="J8" s="2"/>
      <c r="K8" s="2"/>
      <c r="L8" s="2"/>
      <c r="M8" s="2"/>
      <c r="N8" s="2"/>
      <c r="O8" s="2"/>
      <c r="P8" s="2"/>
      <c r="Q8" s="2"/>
      <c r="R8" s="2"/>
      <c r="S8" s="2"/>
      <c r="T8" s="2"/>
      <c r="U8" s="2"/>
    </row>
    <row r="9" spans="1:21" ht="29.4" customHeight="1" x14ac:dyDescent="0.25">
      <c r="A9" s="131"/>
      <c r="B9" s="131"/>
      <c r="C9" s="351" t="s">
        <v>454</v>
      </c>
      <c r="D9" s="351"/>
      <c r="E9" s="351"/>
      <c r="F9" s="351"/>
      <c r="G9" s="351"/>
      <c r="H9" s="351"/>
      <c r="I9" s="351"/>
      <c r="J9" s="351"/>
      <c r="K9" s="351"/>
      <c r="L9" s="351"/>
      <c r="M9" s="351"/>
      <c r="N9" s="351"/>
      <c r="O9" s="351"/>
      <c r="P9" s="351"/>
      <c r="Q9" s="351"/>
      <c r="R9" s="351"/>
      <c r="S9" s="351"/>
      <c r="T9" s="351"/>
      <c r="U9" s="351"/>
    </row>
    <row r="10" spans="1:21" ht="16.5" customHeight="1" x14ac:dyDescent="0.25">
      <c r="A10" s="132"/>
      <c r="B10" s="132"/>
      <c r="C10" s="351" t="s">
        <v>455</v>
      </c>
      <c r="D10" s="351"/>
      <c r="E10" s="351"/>
      <c r="F10" s="351"/>
      <c r="G10" s="351"/>
      <c r="H10" s="351"/>
      <c r="I10" s="351"/>
      <c r="J10" s="351"/>
      <c r="K10" s="351"/>
      <c r="L10" s="351"/>
      <c r="M10" s="351"/>
      <c r="N10" s="351"/>
      <c r="O10" s="351"/>
      <c r="P10" s="351"/>
      <c r="Q10" s="351"/>
      <c r="R10" s="351"/>
      <c r="S10" s="351"/>
      <c r="T10" s="351"/>
      <c r="U10" s="351"/>
    </row>
    <row r="11" spans="1:21" ht="4.5" customHeight="1" x14ac:dyDescent="0.25">
      <c r="A11" s="25"/>
      <c r="B11" s="25"/>
      <c r="C11" s="2"/>
      <c r="D11" s="2"/>
      <c r="E11" s="2"/>
      <c r="F11" s="2"/>
      <c r="G11" s="2"/>
      <c r="H11" s="2"/>
      <c r="I11" s="2"/>
      <c r="J11" s="2"/>
      <c r="K11" s="2"/>
      <c r="L11" s="2"/>
      <c r="M11" s="2"/>
      <c r="N11" s="2"/>
      <c r="O11" s="2"/>
      <c r="P11" s="2"/>
      <c r="Q11" s="2"/>
      <c r="R11" s="2"/>
      <c r="S11" s="2"/>
      <c r="T11" s="2"/>
      <c r="U11" s="2"/>
    </row>
    <row r="12" spans="1:21" ht="29.4" customHeight="1" x14ac:dyDescent="0.25">
      <c r="A12" s="25" t="s">
        <v>87</v>
      </c>
      <c r="B12" s="25"/>
      <c r="C12" s="351" t="s">
        <v>229</v>
      </c>
      <c r="D12" s="351"/>
      <c r="E12" s="351"/>
      <c r="F12" s="351"/>
      <c r="G12" s="351"/>
      <c r="H12" s="351"/>
      <c r="I12" s="351"/>
      <c r="J12" s="351"/>
      <c r="K12" s="351"/>
      <c r="L12" s="351"/>
      <c r="M12" s="351"/>
      <c r="N12" s="351"/>
      <c r="O12" s="351"/>
      <c r="P12" s="351"/>
      <c r="Q12" s="351"/>
      <c r="R12" s="351"/>
      <c r="S12" s="351"/>
      <c r="T12" s="351"/>
      <c r="U12" s="351"/>
    </row>
    <row r="13" spans="1:21" ht="16.5" customHeight="1" x14ac:dyDescent="0.25">
      <c r="A13" s="25" t="s">
        <v>88</v>
      </c>
      <c r="B13" s="25"/>
      <c r="C13" s="351" t="s">
        <v>456</v>
      </c>
      <c r="D13" s="351"/>
      <c r="E13" s="351"/>
      <c r="F13" s="351"/>
      <c r="G13" s="351"/>
      <c r="H13" s="351"/>
      <c r="I13" s="351"/>
      <c r="J13" s="351"/>
      <c r="K13" s="351"/>
      <c r="L13" s="351"/>
      <c r="M13" s="351"/>
      <c r="N13" s="351"/>
      <c r="O13" s="351"/>
      <c r="P13" s="351"/>
      <c r="Q13" s="351"/>
      <c r="R13" s="351"/>
      <c r="S13" s="351"/>
      <c r="T13" s="351"/>
      <c r="U13" s="351"/>
    </row>
    <row r="14" spans="1:21" ht="42.45" customHeight="1" x14ac:dyDescent="0.25">
      <c r="A14" s="25" t="s">
        <v>89</v>
      </c>
      <c r="B14" s="25"/>
      <c r="C14" s="351" t="s">
        <v>492</v>
      </c>
      <c r="D14" s="351"/>
      <c r="E14" s="351"/>
      <c r="F14" s="351"/>
      <c r="G14" s="351"/>
      <c r="H14" s="351"/>
      <c r="I14" s="351"/>
      <c r="J14" s="351"/>
      <c r="K14" s="351"/>
      <c r="L14" s="351"/>
      <c r="M14" s="351"/>
      <c r="N14" s="351"/>
      <c r="O14" s="351"/>
      <c r="P14" s="351"/>
      <c r="Q14" s="351"/>
      <c r="R14" s="351"/>
      <c r="S14" s="351"/>
      <c r="T14" s="351"/>
      <c r="U14" s="351"/>
    </row>
    <row r="15" spans="1:21" ht="4.5" customHeight="1" x14ac:dyDescent="0.25"/>
    <row r="16" spans="1:21" ht="16.5" customHeight="1" x14ac:dyDescent="0.25">
      <c r="A16" s="26" t="s">
        <v>112</v>
      </c>
      <c r="B16" s="25"/>
      <c r="C16" s="25"/>
      <c r="D16" s="25"/>
      <c r="E16" s="351" t="s">
        <v>493</v>
      </c>
      <c r="F16" s="351"/>
      <c r="G16" s="351"/>
      <c r="H16" s="351"/>
      <c r="I16" s="351"/>
      <c r="J16" s="351"/>
      <c r="K16" s="351"/>
      <c r="L16" s="351"/>
      <c r="M16" s="351"/>
      <c r="N16" s="351"/>
      <c r="O16" s="351"/>
      <c r="P16" s="351"/>
      <c r="Q16" s="351"/>
      <c r="R16" s="351"/>
      <c r="S16" s="351"/>
      <c r="T16" s="351"/>
      <c r="U16" s="351"/>
    </row>
  </sheetData>
  <mergeCells count="7">
    <mergeCell ref="C14:U14"/>
    <mergeCell ref="E16:U16"/>
    <mergeCell ref="K1:U1"/>
    <mergeCell ref="C9:U9"/>
    <mergeCell ref="C10:U10"/>
    <mergeCell ref="C12:U12"/>
    <mergeCell ref="C13:U13"/>
  </mergeCells>
  <pageMargins left="0.7" right="0.7" top="0.75" bottom="0.75" header="0.3" footer="0.3"/>
  <pageSetup paperSize="9" fitToHeight="0" orientation="landscape" useFirstPageNumber="1" horizontalDpi="300" verticalDpi="300" r:id="rId1"/>
  <headerFooter scaleWithDoc="0" alignWithMargins="0">
    <oddHeader>&amp;C&amp;"Arial,Regular"&amp;8TABLE 18A.18</oddHeader>
    <oddFooter>&amp;L&amp;8&amp;G 
&amp;"Arial,Regular"REPORT ON
GOVERNMENT
SERVICES  202106&amp;C &amp;R&amp;8&amp;G&amp;"Arial,Regular" 
HOUSING
&amp;"Arial,Regular"PAGE &amp;"Arial,Bold"&amp;P&amp;"Arial,Regular" of TABLE 18A.18</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U64"/>
  <sheetViews>
    <sheetView showGridLines="0" workbookViewId="0"/>
  </sheetViews>
  <sheetFormatPr defaultColWidth="11.44140625" defaultRowHeight="13.2" x14ac:dyDescent="0.25"/>
  <cols>
    <col min="1" max="10" width="1.88671875" customWidth="1"/>
    <col min="11" max="11" width="10.44140625" customWidth="1"/>
    <col min="12" max="12" width="5.44140625" customWidth="1"/>
    <col min="13" max="21" width="9.33203125" customWidth="1"/>
  </cols>
  <sheetData>
    <row r="1" spans="1:21" ht="17.399999999999999" customHeight="1" x14ac:dyDescent="0.25">
      <c r="A1" s="8" t="s">
        <v>59</v>
      </c>
      <c r="B1" s="8"/>
      <c r="C1" s="8"/>
      <c r="D1" s="8"/>
      <c r="E1" s="8"/>
      <c r="F1" s="8"/>
      <c r="G1" s="8"/>
      <c r="H1" s="8"/>
      <c r="I1" s="8"/>
      <c r="J1" s="8"/>
      <c r="K1" s="355" t="s">
        <v>60</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62</v>
      </c>
      <c r="N2" s="13" t="s">
        <v>63</v>
      </c>
      <c r="O2" s="13" t="s">
        <v>64</v>
      </c>
      <c r="P2" s="13" t="s">
        <v>65</v>
      </c>
      <c r="Q2" s="13" t="s">
        <v>66</v>
      </c>
      <c r="R2" s="13" t="s">
        <v>67</v>
      </c>
      <c r="S2" s="13" t="s">
        <v>68</v>
      </c>
      <c r="T2" s="13" t="s">
        <v>69</v>
      </c>
      <c r="U2" s="13" t="s">
        <v>70</v>
      </c>
    </row>
    <row r="3" spans="1:21" ht="16.5" customHeight="1" x14ac:dyDescent="0.25">
      <c r="A3" s="7" t="s">
        <v>71</v>
      </c>
      <c r="B3" s="7"/>
      <c r="C3" s="7"/>
      <c r="D3" s="7"/>
      <c r="E3" s="7"/>
      <c r="F3" s="7"/>
      <c r="G3" s="7"/>
      <c r="H3" s="7"/>
      <c r="I3" s="7"/>
      <c r="J3" s="7"/>
      <c r="K3" s="7"/>
      <c r="L3" s="9"/>
      <c r="M3" s="10"/>
      <c r="N3" s="10"/>
      <c r="O3" s="10"/>
      <c r="P3" s="10"/>
      <c r="Q3" s="10"/>
      <c r="R3" s="10"/>
      <c r="S3" s="10"/>
      <c r="T3" s="10"/>
      <c r="U3" s="10"/>
    </row>
    <row r="4" spans="1:21" ht="16.5" customHeight="1" x14ac:dyDescent="0.25">
      <c r="A4" s="7"/>
      <c r="B4" s="7" t="s">
        <v>72</v>
      </c>
      <c r="C4" s="7"/>
      <c r="D4" s="7"/>
      <c r="E4" s="7"/>
      <c r="F4" s="7"/>
      <c r="G4" s="7"/>
      <c r="H4" s="7"/>
      <c r="I4" s="7"/>
      <c r="J4" s="7"/>
      <c r="K4" s="7"/>
      <c r="L4" s="9"/>
      <c r="M4" s="10"/>
      <c r="N4" s="10"/>
      <c r="O4" s="10"/>
      <c r="P4" s="10"/>
      <c r="Q4" s="10"/>
      <c r="R4" s="10"/>
      <c r="S4" s="10"/>
      <c r="T4" s="10"/>
      <c r="U4" s="10"/>
    </row>
    <row r="5" spans="1:21" ht="16.5" customHeight="1" x14ac:dyDescent="0.25">
      <c r="A5" s="7"/>
      <c r="B5" s="7"/>
      <c r="C5" s="7" t="s">
        <v>73</v>
      </c>
      <c r="D5" s="7"/>
      <c r="E5" s="7"/>
      <c r="F5" s="7"/>
      <c r="G5" s="7"/>
      <c r="H5" s="7"/>
      <c r="I5" s="7"/>
      <c r="J5" s="7"/>
      <c r="K5" s="7"/>
      <c r="L5" s="9" t="s">
        <v>74</v>
      </c>
      <c r="M5" s="21">
        <v>953.1</v>
      </c>
      <c r="N5" s="21">
        <v>498.8</v>
      </c>
      <c r="O5" s="21">
        <v>487.8</v>
      </c>
      <c r="P5" s="21">
        <v>491.2</v>
      </c>
      <c r="Q5" s="21">
        <v>460</v>
      </c>
      <c r="R5" s="20">
        <v>61.5</v>
      </c>
      <c r="S5" s="21">
        <v>139.6</v>
      </c>
      <c r="T5" s="20">
        <v>89.9</v>
      </c>
      <c r="U5" s="22">
        <v>3181.9</v>
      </c>
    </row>
    <row r="6" spans="1:21" ht="29.4" customHeight="1" x14ac:dyDescent="0.25">
      <c r="A6" s="7"/>
      <c r="B6" s="7"/>
      <c r="C6" s="357" t="s">
        <v>75</v>
      </c>
      <c r="D6" s="357"/>
      <c r="E6" s="357"/>
      <c r="F6" s="357"/>
      <c r="G6" s="357"/>
      <c r="H6" s="357"/>
      <c r="I6" s="357"/>
      <c r="J6" s="357"/>
      <c r="K6" s="357"/>
      <c r="L6" s="9" t="s">
        <v>74</v>
      </c>
      <c r="M6" s="20">
        <v>49</v>
      </c>
      <c r="N6" s="19" t="s">
        <v>76</v>
      </c>
      <c r="O6" s="20">
        <v>44</v>
      </c>
      <c r="P6" s="19" t="s">
        <v>76</v>
      </c>
      <c r="Q6" s="20">
        <v>25.9</v>
      </c>
      <c r="R6" s="18">
        <v>1.5</v>
      </c>
      <c r="S6" s="19" t="s">
        <v>76</v>
      </c>
      <c r="T6" s="20">
        <v>85.5</v>
      </c>
      <c r="U6" s="21">
        <v>205.9</v>
      </c>
    </row>
    <row r="7" spans="1:21" ht="16.5" customHeight="1" x14ac:dyDescent="0.25">
      <c r="A7" s="7"/>
      <c r="B7" s="7"/>
      <c r="C7" s="7" t="s">
        <v>77</v>
      </c>
      <c r="D7" s="7"/>
      <c r="E7" s="7"/>
      <c r="F7" s="7"/>
      <c r="G7" s="7"/>
      <c r="H7" s="7"/>
      <c r="I7" s="7"/>
      <c r="J7" s="7"/>
      <c r="K7" s="7"/>
      <c r="L7" s="9" t="s">
        <v>74</v>
      </c>
      <c r="M7" s="22">
        <v>1310.9</v>
      </c>
      <c r="N7" s="21">
        <v>673.8</v>
      </c>
      <c r="O7" s="21">
        <v>679.3</v>
      </c>
      <c r="P7" s="21">
        <v>645.6</v>
      </c>
      <c r="Q7" s="21">
        <v>512.4</v>
      </c>
      <c r="R7" s="21">
        <v>146.69999999999999</v>
      </c>
      <c r="S7" s="21">
        <v>144</v>
      </c>
      <c r="T7" s="21">
        <v>176.1</v>
      </c>
      <c r="U7" s="22">
        <v>4288.8</v>
      </c>
    </row>
    <row r="8" spans="1:21" ht="16.5" customHeight="1" x14ac:dyDescent="0.25">
      <c r="A8" s="7"/>
      <c r="B8" s="7" t="s">
        <v>78</v>
      </c>
      <c r="C8" s="7"/>
      <c r="D8" s="7"/>
      <c r="E8" s="7"/>
      <c r="F8" s="7"/>
      <c r="G8" s="7"/>
      <c r="H8" s="7"/>
      <c r="I8" s="7"/>
      <c r="J8" s="7"/>
      <c r="K8" s="7"/>
      <c r="L8" s="9" t="s">
        <v>74</v>
      </c>
      <c r="M8" s="21">
        <v>370.1</v>
      </c>
      <c r="N8" s="21">
        <v>246.2</v>
      </c>
      <c r="O8" s="21">
        <v>373.8</v>
      </c>
      <c r="P8" s="20">
        <v>29.8</v>
      </c>
      <c r="Q8" s="21">
        <v>123.9</v>
      </c>
      <c r="R8" s="20">
        <v>63.9</v>
      </c>
      <c r="S8" s="20">
        <v>13.5</v>
      </c>
      <c r="T8" s="21">
        <v>207.2</v>
      </c>
      <c r="U8" s="22">
        <v>1428.4</v>
      </c>
    </row>
    <row r="9" spans="1:21" ht="16.5" customHeight="1" x14ac:dyDescent="0.25">
      <c r="A9" s="7"/>
      <c r="B9" s="7" t="s">
        <v>79</v>
      </c>
      <c r="C9" s="7"/>
      <c r="D9" s="7"/>
      <c r="E9" s="7"/>
      <c r="F9" s="7"/>
      <c r="G9" s="7"/>
      <c r="H9" s="7"/>
      <c r="I9" s="7"/>
      <c r="J9" s="7"/>
      <c r="K9" s="7"/>
      <c r="L9" s="9" t="s">
        <v>74</v>
      </c>
      <c r="M9" s="22">
        <v>1681</v>
      </c>
      <c r="N9" s="21">
        <v>920.1</v>
      </c>
      <c r="O9" s="22">
        <v>1053.0999999999999</v>
      </c>
      <c r="P9" s="21">
        <v>675.4</v>
      </c>
      <c r="Q9" s="21">
        <v>636.29999999999995</v>
      </c>
      <c r="R9" s="21">
        <v>210.6</v>
      </c>
      <c r="S9" s="21">
        <v>157.4</v>
      </c>
      <c r="T9" s="21">
        <v>383.3</v>
      </c>
      <c r="U9" s="22">
        <v>5717.2</v>
      </c>
    </row>
    <row r="10" spans="1:21" ht="16.5" customHeight="1" x14ac:dyDescent="0.25">
      <c r="A10" s="7"/>
      <c r="B10" s="7" t="s">
        <v>72</v>
      </c>
      <c r="C10" s="7"/>
      <c r="D10" s="7"/>
      <c r="E10" s="7"/>
      <c r="F10" s="7"/>
      <c r="G10" s="7"/>
      <c r="H10" s="7"/>
      <c r="I10" s="7"/>
      <c r="J10" s="7"/>
      <c r="K10" s="7"/>
      <c r="L10" s="9"/>
      <c r="M10" s="10"/>
      <c r="N10" s="10"/>
      <c r="O10" s="10"/>
      <c r="P10" s="10"/>
      <c r="Q10" s="10"/>
      <c r="R10" s="10"/>
      <c r="S10" s="10"/>
      <c r="T10" s="10"/>
      <c r="U10" s="10"/>
    </row>
    <row r="11" spans="1:21" ht="16.5" customHeight="1" x14ac:dyDescent="0.25">
      <c r="A11" s="7"/>
      <c r="B11" s="7"/>
      <c r="C11" s="7" t="s">
        <v>80</v>
      </c>
      <c r="D11" s="7"/>
      <c r="E11" s="7"/>
      <c r="F11" s="7"/>
      <c r="G11" s="7"/>
      <c r="H11" s="7"/>
      <c r="I11" s="7"/>
      <c r="J11" s="7"/>
      <c r="K11" s="7"/>
      <c r="L11" s="9" t="s">
        <v>81</v>
      </c>
      <c r="M11" s="23">
        <v>161.26</v>
      </c>
      <c r="N11" s="23">
        <v>101.31</v>
      </c>
      <c r="O11" s="23">
        <v>132.43</v>
      </c>
      <c r="P11" s="23">
        <v>244.61</v>
      </c>
      <c r="Q11" s="23">
        <v>291.27999999999997</v>
      </c>
      <c r="R11" s="23">
        <v>273.14</v>
      </c>
      <c r="S11" s="23">
        <v>336.82</v>
      </c>
      <c r="T11" s="23">
        <v>719.46</v>
      </c>
      <c r="U11" s="23">
        <v>168.04</v>
      </c>
    </row>
    <row r="12" spans="1:21" ht="16.5" customHeight="1" x14ac:dyDescent="0.25">
      <c r="A12" s="7" t="s">
        <v>82</v>
      </c>
      <c r="B12" s="7"/>
      <c r="C12" s="7"/>
      <c r="D12" s="7"/>
      <c r="E12" s="7"/>
      <c r="F12" s="7"/>
      <c r="G12" s="7"/>
      <c r="H12" s="7"/>
      <c r="I12" s="7"/>
      <c r="J12" s="7"/>
      <c r="K12" s="7"/>
      <c r="L12" s="9"/>
      <c r="M12" s="10"/>
      <c r="N12" s="10"/>
      <c r="O12" s="10"/>
      <c r="P12" s="10"/>
      <c r="Q12" s="10"/>
      <c r="R12" s="10"/>
      <c r="S12" s="10"/>
      <c r="T12" s="10"/>
      <c r="U12" s="10"/>
    </row>
    <row r="13" spans="1:21" ht="16.5" customHeight="1" x14ac:dyDescent="0.25">
      <c r="A13" s="7"/>
      <c r="B13" s="7" t="s">
        <v>72</v>
      </c>
      <c r="C13" s="7"/>
      <c r="D13" s="7"/>
      <c r="E13" s="7"/>
      <c r="F13" s="7"/>
      <c r="G13" s="7"/>
      <c r="H13" s="7"/>
      <c r="I13" s="7"/>
      <c r="J13" s="7"/>
      <c r="K13" s="7"/>
      <c r="L13" s="9"/>
      <c r="M13" s="10"/>
      <c r="N13" s="10"/>
      <c r="O13" s="10"/>
      <c r="P13" s="10"/>
      <c r="Q13" s="10"/>
      <c r="R13" s="10"/>
      <c r="S13" s="10"/>
      <c r="T13" s="10"/>
      <c r="U13" s="10"/>
    </row>
    <row r="14" spans="1:21" ht="16.5" customHeight="1" x14ac:dyDescent="0.25">
      <c r="A14" s="7"/>
      <c r="B14" s="7"/>
      <c r="C14" s="7" t="s">
        <v>73</v>
      </c>
      <c r="D14" s="7"/>
      <c r="E14" s="7"/>
      <c r="F14" s="7"/>
      <c r="G14" s="7"/>
      <c r="H14" s="7"/>
      <c r="I14" s="7"/>
      <c r="J14" s="7"/>
      <c r="K14" s="7"/>
      <c r="L14" s="9" t="s">
        <v>74</v>
      </c>
      <c r="M14" s="22">
        <v>1034.3</v>
      </c>
      <c r="N14" s="21">
        <v>485.7</v>
      </c>
      <c r="O14" s="21">
        <v>494.5</v>
      </c>
      <c r="P14" s="21">
        <v>482.5</v>
      </c>
      <c r="Q14" s="21">
        <v>285.10000000000002</v>
      </c>
      <c r="R14" s="20">
        <v>61.7</v>
      </c>
      <c r="S14" s="21">
        <v>135.1</v>
      </c>
      <c r="T14" s="20">
        <v>95</v>
      </c>
      <c r="U14" s="22">
        <v>3074</v>
      </c>
    </row>
    <row r="15" spans="1:21" ht="29.4" customHeight="1" x14ac:dyDescent="0.25">
      <c r="A15" s="7"/>
      <c r="B15" s="7"/>
      <c r="C15" s="357" t="s">
        <v>75</v>
      </c>
      <c r="D15" s="357"/>
      <c r="E15" s="357"/>
      <c r="F15" s="357"/>
      <c r="G15" s="357"/>
      <c r="H15" s="357"/>
      <c r="I15" s="357"/>
      <c r="J15" s="357"/>
      <c r="K15" s="357"/>
      <c r="L15" s="9" t="s">
        <v>74</v>
      </c>
      <c r="M15" s="20">
        <v>48.7</v>
      </c>
      <c r="N15" s="19" t="s">
        <v>76</v>
      </c>
      <c r="O15" s="20">
        <v>45.7</v>
      </c>
      <c r="P15" s="19" t="s">
        <v>76</v>
      </c>
      <c r="Q15" s="20">
        <v>20.3</v>
      </c>
      <c r="R15" s="18">
        <v>1.6</v>
      </c>
      <c r="S15" s="19" t="s">
        <v>76</v>
      </c>
      <c r="T15" s="21">
        <v>104.4</v>
      </c>
      <c r="U15" s="21">
        <v>220.6</v>
      </c>
    </row>
    <row r="16" spans="1:21" ht="16.5" customHeight="1" x14ac:dyDescent="0.25">
      <c r="A16" s="7"/>
      <c r="B16" s="7"/>
      <c r="C16" s="7" t="s">
        <v>77</v>
      </c>
      <c r="D16" s="7"/>
      <c r="E16" s="7"/>
      <c r="F16" s="7"/>
      <c r="G16" s="7"/>
      <c r="H16" s="7"/>
      <c r="I16" s="7"/>
      <c r="J16" s="7"/>
      <c r="K16" s="7"/>
      <c r="L16" s="9" t="s">
        <v>74</v>
      </c>
      <c r="M16" s="22">
        <v>1344.6</v>
      </c>
      <c r="N16" s="21">
        <v>610.29999999999995</v>
      </c>
      <c r="O16" s="21">
        <v>686.7</v>
      </c>
      <c r="P16" s="21">
        <v>637.4</v>
      </c>
      <c r="Q16" s="21">
        <v>331.5</v>
      </c>
      <c r="R16" s="21">
        <v>109.5</v>
      </c>
      <c r="S16" s="21">
        <v>140.4</v>
      </c>
      <c r="T16" s="21">
        <v>200</v>
      </c>
      <c r="U16" s="22">
        <v>4060.4</v>
      </c>
    </row>
    <row r="17" spans="1:21" ht="16.5" customHeight="1" x14ac:dyDescent="0.25">
      <c r="A17" s="7"/>
      <c r="B17" s="7" t="s">
        <v>78</v>
      </c>
      <c r="C17" s="7"/>
      <c r="D17" s="7"/>
      <c r="E17" s="7"/>
      <c r="F17" s="7"/>
      <c r="G17" s="7"/>
      <c r="H17" s="7"/>
      <c r="I17" s="7"/>
      <c r="J17" s="7"/>
      <c r="K17" s="7"/>
      <c r="L17" s="9" t="s">
        <v>74</v>
      </c>
      <c r="M17" s="21">
        <v>369</v>
      </c>
      <c r="N17" s="21">
        <v>273.39999999999998</v>
      </c>
      <c r="O17" s="21">
        <v>319.3</v>
      </c>
      <c r="P17" s="20">
        <v>16.899999999999999</v>
      </c>
      <c r="Q17" s="21">
        <v>166.8</v>
      </c>
      <c r="R17" s="20">
        <v>60</v>
      </c>
      <c r="S17" s="18">
        <v>6</v>
      </c>
      <c r="T17" s="21">
        <v>270.60000000000002</v>
      </c>
      <c r="U17" s="22">
        <v>1481.9</v>
      </c>
    </row>
    <row r="18" spans="1:21" ht="16.5" customHeight="1" x14ac:dyDescent="0.25">
      <c r="A18" s="7"/>
      <c r="B18" s="7" t="s">
        <v>79</v>
      </c>
      <c r="C18" s="7"/>
      <c r="D18" s="7"/>
      <c r="E18" s="7"/>
      <c r="F18" s="7"/>
      <c r="G18" s="7"/>
      <c r="H18" s="7"/>
      <c r="I18" s="7"/>
      <c r="J18" s="7"/>
      <c r="K18" s="7"/>
      <c r="L18" s="9" t="s">
        <v>74</v>
      </c>
      <c r="M18" s="22">
        <v>1713.6</v>
      </c>
      <c r="N18" s="21">
        <v>883.7</v>
      </c>
      <c r="O18" s="22">
        <v>1006</v>
      </c>
      <c r="P18" s="21">
        <v>654.29999999999995</v>
      </c>
      <c r="Q18" s="21">
        <v>498.3</v>
      </c>
      <c r="R18" s="21">
        <v>169.5</v>
      </c>
      <c r="S18" s="21">
        <v>146.30000000000001</v>
      </c>
      <c r="T18" s="21">
        <v>470.6</v>
      </c>
      <c r="U18" s="22">
        <v>5542.3</v>
      </c>
    </row>
    <row r="19" spans="1:21" ht="16.5" customHeight="1" x14ac:dyDescent="0.25">
      <c r="A19" s="7"/>
      <c r="B19" s="7" t="s">
        <v>72</v>
      </c>
      <c r="C19" s="7"/>
      <c r="D19" s="7"/>
      <c r="E19" s="7"/>
      <c r="F19" s="7"/>
      <c r="G19" s="7"/>
      <c r="H19" s="7"/>
      <c r="I19" s="7"/>
      <c r="J19" s="7"/>
      <c r="K19" s="7"/>
      <c r="L19" s="9"/>
      <c r="M19" s="10"/>
      <c r="N19" s="10"/>
      <c r="O19" s="10"/>
      <c r="P19" s="10"/>
      <c r="Q19" s="10"/>
      <c r="R19" s="10"/>
      <c r="S19" s="10"/>
      <c r="T19" s="10"/>
      <c r="U19" s="10"/>
    </row>
    <row r="20" spans="1:21" ht="16.5" customHeight="1" x14ac:dyDescent="0.25">
      <c r="A20" s="7"/>
      <c r="B20" s="7"/>
      <c r="C20" s="7" t="s">
        <v>80</v>
      </c>
      <c r="D20" s="7"/>
      <c r="E20" s="7"/>
      <c r="F20" s="7"/>
      <c r="G20" s="7"/>
      <c r="H20" s="7"/>
      <c r="I20" s="7"/>
      <c r="J20" s="7"/>
      <c r="K20" s="7"/>
      <c r="L20" s="9" t="s">
        <v>81</v>
      </c>
      <c r="M20" s="23">
        <v>167.11</v>
      </c>
      <c r="N20" s="16">
        <v>93.52</v>
      </c>
      <c r="O20" s="23">
        <v>135.91</v>
      </c>
      <c r="P20" s="23">
        <v>244.58</v>
      </c>
      <c r="Q20" s="23">
        <v>190.21</v>
      </c>
      <c r="R20" s="23">
        <v>205.96</v>
      </c>
      <c r="S20" s="23">
        <v>331.21</v>
      </c>
      <c r="T20" s="23">
        <v>813.37</v>
      </c>
      <c r="U20" s="23">
        <v>161.25</v>
      </c>
    </row>
    <row r="21" spans="1:21" ht="16.5" customHeight="1" x14ac:dyDescent="0.25">
      <c r="A21" s="7" t="s">
        <v>83</v>
      </c>
      <c r="B21" s="7"/>
      <c r="C21" s="7"/>
      <c r="D21" s="7"/>
      <c r="E21" s="7"/>
      <c r="F21" s="7"/>
      <c r="G21" s="7"/>
      <c r="H21" s="7"/>
      <c r="I21" s="7"/>
      <c r="J21" s="7"/>
      <c r="K21" s="7"/>
      <c r="L21" s="9"/>
      <c r="M21" s="10"/>
      <c r="N21" s="10"/>
      <c r="O21" s="10"/>
      <c r="P21" s="10"/>
      <c r="Q21" s="10"/>
      <c r="R21" s="10"/>
      <c r="S21" s="10"/>
      <c r="T21" s="10"/>
      <c r="U21" s="10"/>
    </row>
    <row r="22" spans="1:21" ht="16.5" customHeight="1" x14ac:dyDescent="0.25">
      <c r="A22" s="7"/>
      <c r="B22" s="7" t="s">
        <v>72</v>
      </c>
      <c r="C22" s="7"/>
      <c r="D22" s="7"/>
      <c r="E22" s="7"/>
      <c r="F22" s="7"/>
      <c r="G22" s="7"/>
      <c r="H22" s="7"/>
      <c r="I22" s="7"/>
      <c r="J22" s="7"/>
      <c r="K22" s="7"/>
      <c r="L22" s="9"/>
      <c r="M22" s="10"/>
      <c r="N22" s="10"/>
      <c r="O22" s="10"/>
      <c r="P22" s="10"/>
      <c r="Q22" s="10"/>
      <c r="R22" s="10"/>
      <c r="S22" s="10"/>
      <c r="T22" s="10"/>
      <c r="U22" s="10"/>
    </row>
    <row r="23" spans="1:21" ht="16.5" customHeight="1" x14ac:dyDescent="0.25">
      <c r="A23" s="7"/>
      <c r="B23" s="7"/>
      <c r="C23" s="7" t="s">
        <v>73</v>
      </c>
      <c r="D23" s="7"/>
      <c r="E23" s="7"/>
      <c r="F23" s="7"/>
      <c r="G23" s="7"/>
      <c r="H23" s="7"/>
      <c r="I23" s="7"/>
      <c r="J23" s="7"/>
      <c r="K23" s="7"/>
      <c r="L23" s="9" t="s">
        <v>74</v>
      </c>
      <c r="M23" s="22">
        <v>1132.3</v>
      </c>
      <c r="N23" s="21">
        <v>428.5</v>
      </c>
      <c r="O23" s="21">
        <v>484.8</v>
      </c>
      <c r="P23" s="21">
        <v>502.2</v>
      </c>
      <c r="Q23" s="21">
        <v>290.10000000000002</v>
      </c>
      <c r="R23" s="20">
        <v>63.2</v>
      </c>
      <c r="S23" s="21">
        <v>128.4</v>
      </c>
      <c r="T23" s="20">
        <v>97.9</v>
      </c>
      <c r="U23" s="22">
        <v>3127.3</v>
      </c>
    </row>
    <row r="24" spans="1:21" ht="29.4" customHeight="1" x14ac:dyDescent="0.25">
      <c r="A24" s="7"/>
      <c r="B24" s="7"/>
      <c r="C24" s="357" t="s">
        <v>75</v>
      </c>
      <c r="D24" s="357"/>
      <c r="E24" s="357"/>
      <c r="F24" s="357"/>
      <c r="G24" s="357"/>
      <c r="H24" s="357"/>
      <c r="I24" s="357"/>
      <c r="J24" s="357"/>
      <c r="K24" s="357"/>
      <c r="L24" s="9" t="s">
        <v>74</v>
      </c>
      <c r="M24" s="20">
        <v>49.4</v>
      </c>
      <c r="N24" s="19" t="s">
        <v>76</v>
      </c>
      <c r="O24" s="20">
        <v>42.7</v>
      </c>
      <c r="P24" s="19" t="s">
        <v>76</v>
      </c>
      <c r="Q24" s="20">
        <v>20.7</v>
      </c>
      <c r="R24" s="18">
        <v>1.6</v>
      </c>
      <c r="S24" s="19" t="s">
        <v>76</v>
      </c>
      <c r="T24" s="20">
        <v>91.4</v>
      </c>
      <c r="U24" s="21">
        <v>205.8</v>
      </c>
    </row>
    <row r="25" spans="1:21" ht="16.5" customHeight="1" x14ac:dyDescent="0.25">
      <c r="A25" s="7"/>
      <c r="B25" s="7"/>
      <c r="C25" s="7" t="s">
        <v>77</v>
      </c>
      <c r="D25" s="7"/>
      <c r="E25" s="7"/>
      <c r="F25" s="7"/>
      <c r="G25" s="7"/>
      <c r="H25" s="7"/>
      <c r="I25" s="7"/>
      <c r="J25" s="7"/>
      <c r="K25" s="7"/>
      <c r="L25" s="9" t="s">
        <v>74</v>
      </c>
      <c r="M25" s="22">
        <v>1426.3</v>
      </c>
      <c r="N25" s="21">
        <v>550.6</v>
      </c>
      <c r="O25" s="21">
        <v>653.6</v>
      </c>
      <c r="P25" s="21">
        <v>729.2</v>
      </c>
      <c r="Q25" s="21">
        <v>336.5</v>
      </c>
      <c r="R25" s="21">
        <v>140.5</v>
      </c>
      <c r="S25" s="21">
        <v>133.5</v>
      </c>
      <c r="T25" s="21">
        <v>189.4</v>
      </c>
      <c r="U25" s="22">
        <v>4159.6000000000004</v>
      </c>
    </row>
    <row r="26" spans="1:21" ht="16.5" customHeight="1" x14ac:dyDescent="0.25">
      <c r="A26" s="7"/>
      <c r="B26" s="7" t="s">
        <v>78</v>
      </c>
      <c r="C26" s="7"/>
      <c r="D26" s="7"/>
      <c r="E26" s="7"/>
      <c r="F26" s="7"/>
      <c r="G26" s="7"/>
      <c r="H26" s="7"/>
      <c r="I26" s="7"/>
      <c r="J26" s="7"/>
      <c r="K26" s="7"/>
      <c r="L26" s="9" t="s">
        <v>74</v>
      </c>
      <c r="M26" s="21">
        <v>494.9</v>
      </c>
      <c r="N26" s="21">
        <v>283</v>
      </c>
      <c r="O26" s="21">
        <v>279.2</v>
      </c>
      <c r="P26" s="20">
        <v>35.9</v>
      </c>
      <c r="Q26" s="21">
        <v>180.1</v>
      </c>
      <c r="R26" s="20">
        <v>34.299999999999997</v>
      </c>
      <c r="S26" s="18">
        <v>-3</v>
      </c>
      <c r="T26" s="21">
        <v>194</v>
      </c>
      <c r="U26" s="22">
        <v>1498.4</v>
      </c>
    </row>
    <row r="27" spans="1:21" ht="16.5" customHeight="1" x14ac:dyDescent="0.25">
      <c r="A27" s="7"/>
      <c r="B27" s="7" t="s">
        <v>79</v>
      </c>
      <c r="C27" s="7"/>
      <c r="D27" s="7"/>
      <c r="E27" s="7"/>
      <c r="F27" s="7"/>
      <c r="G27" s="7"/>
      <c r="H27" s="7"/>
      <c r="I27" s="7"/>
      <c r="J27" s="7"/>
      <c r="K27" s="7"/>
      <c r="L27" s="9" t="s">
        <v>74</v>
      </c>
      <c r="M27" s="22">
        <v>1921.2</v>
      </c>
      <c r="N27" s="21">
        <v>833.5</v>
      </c>
      <c r="O27" s="21">
        <v>932.8</v>
      </c>
      <c r="P27" s="21">
        <v>765.1</v>
      </c>
      <c r="Q27" s="21">
        <v>516.6</v>
      </c>
      <c r="R27" s="21">
        <v>174.8</v>
      </c>
      <c r="S27" s="21">
        <v>130.5</v>
      </c>
      <c r="T27" s="21">
        <v>383.4</v>
      </c>
      <c r="U27" s="22">
        <v>5658</v>
      </c>
    </row>
    <row r="28" spans="1:21" ht="16.5" customHeight="1" x14ac:dyDescent="0.25">
      <c r="A28" s="7"/>
      <c r="B28" s="7" t="s">
        <v>72</v>
      </c>
      <c r="C28" s="7"/>
      <c r="D28" s="7"/>
      <c r="E28" s="7"/>
      <c r="F28" s="7"/>
      <c r="G28" s="7"/>
      <c r="H28" s="7"/>
      <c r="I28" s="7"/>
      <c r="J28" s="7"/>
      <c r="K28" s="7"/>
      <c r="L28" s="9"/>
      <c r="M28" s="10"/>
      <c r="N28" s="10"/>
      <c r="O28" s="10"/>
      <c r="P28" s="10"/>
      <c r="Q28" s="10"/>
      <c r="R28" s="10"/>
      <c r="S28" s="10"/>
      <c r="T28" s="10"/>
      <c r="U28" s="10"/>
    </row>
    <row r="29" spans="1:21" ht="16.5" customHeight="1" x14ac:dyDescent="0.25">
      <c r="A29" s="7"/>
      <c r="B29" s="7"/>
      <c r="C29" s="7" t="s">
        <v>80</v>
      </c>
      <c r="D29" s="7"/>
      <c r="E29" s="7"/>
      <c r="F29" s="7"/>
      <c r="G29" s="7"/>
      <c r="H29" s="7"/>
      <c r="I29" s="7"/>
      <c r="J29" s="7"/>
      <c r="K29" s="7"/>
      <c r="L29" s="9" t="s">
        <v>81</v>
      </c>
      <c r="M29" s="23">
        <v>180.2</v>
      </c>
      <c r="N29" s="16">
        <v>86.22</v>
      </c>
      <c r="O29" s="23">
        <v>131.63999999999999</v>
      </c>
      <c r="P29" s="23">
        <v>282.10000000000002</v>
      </c>
      <c r="Q29" s="23">
        <v>194.73</v>
      </c>
      <c r="R29" s="23">
        <v>267.83999999999997</v>
      </c>
      <c r="S29" s="23">
        <v>320.91000000000003</v>
      </c>
      <c r="T29" s="23">
        <v>767.77</v>
      </c>
      <c r="U29" s="23">
        <v>167.92</v>
      </c>
    </row>
    <row r="30" spans="1:21" ht="16.5" customHeight="1" x14ac:dyDescent="0.25">
      <c r="A30" s="7" t="s">
        <v>84</v>
      </c>
      <c r="B30" s="7"/>
      <c r="C30" s="7"/>
      <c r="D30" s="7"/>
      <c r="E30" s="7"/>
      <c r="F30" s="7"/>
      <c r="G30" s="7"/>
      <c r="H30" s="7"/>
      <c r="I30" s="7"/>
      <c r="J30" s="7"/>
      <c r="K30" s="7"/>
      <c r="L30" s="9"/>
      <c r="M30" s="10"/>
      <c r="N30" s="10"/>
      <c r="O30" s="10"/>
      <c r="P30" s="10"/>
      <c r="Q30" s="10"/>
      <c r="R30" s="10"/>
      <c r="S30" s="10"/>
      <c r="T30" s="10"/>
      <c r="U30" s="10"/>
    </row>
    <row r="31" spans="1:21" ht="16.5" customHeight="1" x14ac:dyDescent="0.25">
      <c r="A31" s="7"/>
      <c r="B31" s="7" t="s">
        <v>72</v>
      </c>
      <c r="C31" s="7"/>
      <c r="D31" s="7"/>
      <c r="E31" s="7"/>
      <c r="F31" s="7"/>
      <c r="G31" s="7"/>
      <c r="H31" s="7"/>
      <c r="I31" s="7"/>
      <c r="J31" s="7"/>
      <c r="K31" s="7"/>
      <c r="L31" s="9"/>
      <c r="M31" s="10"/>
      <c r="N31" s="10"/>
      <c r="O31" s="10"/>
      <c r="P31" s="10"/>
      <c r="Q31" s="10"/>
      <c r="R31" s="10"/>
      <c r="S31" s="10"/>
      <c r="T31" s="10"/>
      <c r="U31" s="10"/>
    </row>
    <row r="32" spans="1:21" ht="16.5" customHeight="1" x14ac:dyDescent="0.25">
      <c r="A32" s="7"/>
      <c r="B32" s="7"/>
      <c r="C32" s="7" t="s">
        <v>73</v>
      </c>
      <c r="D32" s="7"/>
      <c r="E32" s="7"/>
      <c r="F32" s="7"/>
      <c r="G32" s="7"/>
      <c r="H32" s="7"/>
      <c r="I32" s="7"/>
      <c r="J32" s="7"/>
      <c r="K32" s="7"/>
      <c r="L32" s="9" t="s">
        <v>74</v>
      </c>
      <c r="M32" s="22">
        <v>1119.3</v>
      </c>
      <c r="N32" s="21">
        <v>436.8</v>
      </c>
      <c r="O32" s="21">
        <v>478.5</v>
      </c>
      <c r="P32" s="21">
        <v>461.5</v>
      </c>
      <c r="Q32" s="21">
        <v>384.9</v>
      </c>
      <c r="R32" s="20">
        <v>66.099999999999994</v>
      </c>
      <c r="S32" s="21">
        <v>118.6</v>
      </c>
      <c r="T32" s="20">
        <v>98.3</v>
      </c>
      <c r="U32" s="22">
        <v>3164</v>
      </c>
    </row>
    <row r="33" spans="1:21" ht="29.4" customHeight="1" x14ac:dyDescent="0.25">
      <c r="A33" s="7"/>
      <c r="B33" s="7"/>
      <c r="C33" s="357" t="s">
        <v>75</v>
      </c>
      <c r="D33" s="357"/>
      <c r="E33" s="357"/>
      <c r="F33" s="357"/>
      <c r="G33" s="357"/>
      <c r="H33" s="357"/>
      <c r="I33" s="357"/>
      <c r="J33" s="357"/>
      <c r="K33" s="357"/>
      <c r="L33" s="9" t="s">
        <v>74</v>
      </c>
      <c r="M33" s="20">
        <v>48.1</v>
      </c>
      <c r="N33" s="19" t="s">
        <v>76</v>
      </c>
      <c r="O33" s="20">
        <v>49.7</v>
      </c>
      <c r="P33" s="19" t="s">
        <v>76</v>
      </c>
      <c r="Q33" s="20">
        <v>20.9</v>
      </c>
      <c r="R33" s="18">
        <v>1.8</v>
      </c>
      <c r="S33" s="19" t="s">
        <v>76</v>
      </c>
      <c r="T33" s="19" t="s">
        <v>85</v>
      </c>
      <c r="U33" s="21">
        <v>120.5</v>
      </c>
    </row>
    <row r="34" spans="1:21" ht="16.5" customHeight="1" x14ac:dyDescent="0.25">
      <c r="A34" s="7"/>
      <c r="B34" s="7"/>
      <c r="C34" s="7" t="s">
        <v>77</v>
      </c>
      <c r="D34" s="7"/>
      <c r="E34" s="7"/>
      <c r="F34" s="7"/>
      <c r="G34" s="7"/>
      <c r="H34" s="7"/>
      <c r="I34" s="7"/>
      <c r="J34" s="7"/>
      <c r="K34" s="7"/>
      <c r="L34" s="9" t="s">
        <v>74</v>
      </c>
      <c r="M34" s="22">
        <v>1369.8</v>
      </c>
      <c r="N34" s="21">
        <v>561.9</v>
      </c>
      <c r="O34" s="21">
        <v>607</v>
      </c>
      <c r="P34" s="21">
        <v>824.4</v>
      </c>
      <c r="Q34" s="21">
        <v>447.7</v>
      </c>
      <c r="R34" s="20">
        <v>81.5</v>
      </c>
      <c r="S34" s="21">
        <v>123.8</v>
      </c>
      <c r="T34" s="20">
        <v>98.3</v>
      </c>
      <c r="U34" s="22">
        <v>4114.6000000000004</v>
      </c>
    </row>
    <row r="35" spans="1:21" ht="16.5" customHeight="1" x14ac:dyDescent="0.25">
      <c r="A35" s="7"/>
      <c r="B35" s="7" t="s">
        <v>78</v>
      </c>
      <c r="C35" s="7"/>
      <c r="D35" s="7"/>
      <c r="E35" s="7"/>
      <c r="F35" s="7"/>
      <c r="G35" s="7"/>
      <c r="H35" s="7"/>
      <c r="I35" s="7"/>
      <c r="J35" s="7"/>
      <c r="K35" s="7"/>
      <c r="L35" s="9" t="s">
        <v>74</v>
      </c>
      <c r="M35" s="21">
        <v>506.4</v>
      </c>
      <c r="N35" s="21">
        <v>167.8</v>
      </c>
      <c r="O35" s="21">
        <v>283.7</v>
      </c>
      <c r="P35" s="21">
        <v>175.4</v>
      </c>
      <c r="Q35" s="21">
        <v>109.7</v>
      </c>
      <c r="R35" s="20">
        <v>19.600000000000001</v>
      </c>
      <c r="S35" s="18">
        <v>7</v>
      </c>
      <c r="T35" s="20">
        <v>30.5</v>
      </c>
      <c r="U35" s="22">
        <v>1300.0999999999999</v>
      </c>
    </row>
    <row r="36" spans="1:21" ht="16.5" customHeight="1" x14ac:dyDescent="0.25">
      <c r="A36" s="7"/>
      <c r="B36" s="7" t="s">
        <v>79</v>
      </c>
      <c r="C36" s="7"/>
      <c r="D36" s="7"/>
      <c r="E36" s="7"/>
      <c r="F36" s="7"/>
      <c r="G36" s="7"/>
      <c r="H36" s="7"/>
      <c r="I36" s="7"/>
      <c r="J36" s="7"/>
      <c r="K36" s="7"/>
      <c r="L36" s="9" t="s">
        <v>74</v>
      </c>
      <c r="M36" s="22">
        <v>1876.2</v>
      </c>
      <c r="N36" s="21">
        <v>729.8</v>
      </c>
      <c r="O36" s="21">
        <v>890.7</v>
      </c>
      <c r="P36" s="21">
        <v>999.8</v>
      </c>
      <c r="Q36" s="21">
        <v>557.4</v>
      </c>
      <c r="R36" s="21">
        <v>101.1</v>
      </c>
      <c r="S36" s="21">
        <v>130.9</v>
      </c>
      <c r="T36" s="21">
        <v>128.80000000000001</v>
      </c>
      <c r="U36" s="22">
        <v>5414.7</v>
      </c>
    </row>
    <row r="37" spans="1:21" ht="16.5" customHeight="1" x14ac:dyDescent="0.25">
      <c r="A37" s="7"/>
      <c r="B37" s="7" t="s">
        <v>72</v>
      </c>
      <c r="C37" s="7"/>
      <c r="D37" s="7"/>
      <c r="E37" s="7"/>
      <c r="F37" s="7"/>
      <c r="G37" s="7"/>
      <c r="H37" s="7"/>
      <c r="I37" s="7"/>
      <c r="J37" s="7"/>
      <c r="K37" s="7"/>
      <c r="L37" s="9"/>
      <c r="M37" s="10"/>
      <c r="N37" s="10"/>
      <c r="O37" s="10"/>
      <c r="P37" s="10"/>
      <c r="Q37" s="10"/>
      <c r="R37" s="10"/>
      <c r="S37" s="10"/>
      <c r="T37" s="10"/>
      <c r="U37" s="10"/>
    </row>
    <row r="38" spans="1:21" ht="16.5" customHeight="1" x14ac:dyDescent="0.25">
      <c r="A38" s="7"/>
      <c r="B38" s="7"/>
      <c r="C38" s="7" t="s">
        <v>80</v>
      </c>
      <c r="D38" s="7"/>
      <c r="E38" s="7"/>
      <c r="F38" s="7"/>
      <c r="G38" s="7"/>
      <c r="H38" s="7"/>
      <c r="I38" s="7"/>
      <c r="J38" s="7"/>
      <c r="K38" s="7"/>
      <c r="L38" s="9" t="s">
        <v>81</v>
      </c>
      <c r="M38" s="23">
        <v>175.67</v>
      </c>
      <c r="N38" s="16">
        <v>89.99</v>
      </c>
      <c r="O38" s="23">
        <v>124.3</v>
      </c>
      <c r="P38" s="23">
        <v>321.05</v>
      </c>
      <c r="Q38" s="23">
        <v>260.77</v>
      </c>
      <c r="R38" s="23">
        <v>157.1</v>
      </c>
      <c r="S38" s="23">
        <v>304.74</v>
      </c>
      <c r="T38" s="23">
        <v>401.13</v>
      </c>
      <c r="U38" s="23">
        <v>168.73</v>
      </c>
    </row>
    <row r="39" spans="1:21" ht="16.5" customHeight="1" x14ac:dyDescent="0.25">
      <c r="A39" s="7" t="s">
        <v>86</v>
      </c>
      <c r="B39" s="7"/>
      <c r="C39" s="7"/>
      <c r="D39" s="7"/>
      <c r="E39" s="7"/>
      <c r="F39" s="7"/>
      <c r="G39" s="7"/>
      <c r="H39" s="7"/>
      <c r="I39" s="7"/>
      <c r="J39" s="7"/>
      <c r="K39" s="7"/>
      <c r="L39" s="9"/>
      <c r="M39" s="10"/>
      <c r="N39" s="10"/>
      <c r="O39" s="10"/>
      <c r="P39" s="10"/>
      <c r="Q39" s="10"/>
      <c r="R39" s="10"/>
      <c r="S39" s="10"/>
      <c r="T39" s="10"/>
      <c r="U39" s="10"/>
    </row>
    <row r="40" spans="1:21" ht="16.5" customHeight="1" x14ac:dyDescent="0.25">
      <c r="A40" s="7"/>
      <c r="B40" s="7" t="s">
        <v>72</v>
      </c>
      <c r="C40" s="7"/>
      <c r="D40" s="7"/>
      <c r="E40" s="7"/>
      <c r="F40" s="7"/>
      <c r="G40" s="7"/>
      <c r="H40" s="7"/>
      <c r="I40" s="7"/>
      <c r="J40" s="7"/>
      <c r="K40" s="7"/>
      <c r="L40" s="9"/>
      <c r="M40" s="10"/>
      <c r="N40" s="10"/>
      <c r="O40" s="10"/>
      <c r="P40" s="10"/>
      <c r="Q40" s="10"/>
      <c r="R40" s="10"/>
      <c r="S40" s="10"/>
      <c r="T40" s="10"/>
      <c r="U40" s="10"/>
    </row>
    <row r="41" spans="1:21" ht="16.5" customHeight="1" x14ac:dyDescent="0.25">
      <c r="A41" s="7"/>
      <c r="B41" s="7"/>
      <c r="C41" s="7" t="s">
        <v>73</v>
      </c>
      <c r="D41" s="7"/>
      <c r="E41" s="7"/>
      <c r="F41" s="7"/>
      <c r="G41" s="7"/>
      <c r="H41" s="7"/>
      <c r="I41" s="7"/>
      <c r="J41" s="7"/>
      <c r="K41" s="7"/>
      <c r="L41" s="9" t="s">
        <v>74</v>
      </c>
      <c r="M41" s="21">
        <v>990.6</v>
      </c>
      <c r="N41" s="21">
        <v>441.3</v>
      </c>
      <c r="O41" s="21">
        <v>450.8</v>
      </c>
      <c r="P41" s="21">
        <v>448.3</v>
      </c>
      <c r="Q41" s="21">
        <v>401.5</v>
      </c>
      <c r="R41" s="20">
        <v>64.2</v>
      </c>
      <c r="S41" s="21">
        <v>114.4</v>
      </c>
      <c r="T41" s="20">
        <v>88.1</v>
      </c>
      <c r="U41" s="22">
        <v>2999.2</v>
      </c>
    </row>
    <row r="42" spans="1:21" ht="29.4" customHeight="1" x14ac:dyDescent="0.25">
      <c r="A42" s="7"/>
      <c r="B42" s="7"/>
      <c r="C42" s="357" t="s">
        <v>75</v>
      </c>
      <c r="D42" s="357"/>
      <c r="E42" s="357"/>
      <c r="F42" s="357"/>
      <c r="G42" s="357"/>
      <c r="H42" s="357"/>
      <c r="I42" s="357"/>
      <c r="J42" s="357"/>
      <c r="K42" s="357"/>
      <c r="L42" s="9" t="s">
        <v>74</v>
      </c>
      <c r="M42" s="20">
        <v>44.4</v>
      </c>
      <c r="N42" s="19" t="s">
        <v>76</v>
      </c>
      <c r="O42" s="20">
        <v>53.7</v>
      </c>
      <c r="P42" s="19" t="s">
        <v>76</v>
      </c>
      <c r="Q42" s="20">
        <v>22.1</v>
      </c>
      <c r="R42" s="18">
        <v>1.8</v>
      </c>
      <c r="S42" s="19" t="s">
        <v>76</v>
      </c>
      <c r="T42" s="19" t="s">
        <v>85</v>
      </c>
      <c r="U42" s="21">
        <v>121.9</v>
      </c>
    </row>
    <row r="43" spans="1:21" ht="16.5" customHeight="1" x14ac:dyDescent="0.25">
      <c r="A43" s="7"/>
      <c r="B43" s="7"/>
      <c r="C43" s="7" t="s">
        <v>77</v>
      </c>
      <c r="D43" s="7"/>
      <c r="E43" s="7"/>
      <c r="F43" s="7"/>
      <c r="G43" s="7"/>
      <c r="H43" s="7"/>
      <c r="I43" s="7"/>
      <c r="J43" s="7"/>
      <c r="K43" s="7"/>
      <c r="L43" s="9" t="s">
        <v>74</v>
      </c>
      <c r="M43" s="22">
        <v>1269.2</v>
      </c>
      <c r="N43" s="21">
        <v>564.79999999999995</v>
      </c>
      <c r="O43" s="21">
        <v>587.29999999999995</v>
      </c>
      <c r="P43" s="21">
        <v>758</v>
      </c>
      <c r="Q43" s="21">
        <v>467.6</v>
      </c>
      <c r="R43" s="20">
        <v>81</v>
      </c>
      <c r="S43" s="21">
        <v>124.4</v>
      </c>
      <c r="T43" s="20">
        <v>88.1</v>
      </c>
      <c r="U43" s="22">
        <v>3940.4</v>
      </c>
    </row>
    <row r="44" spans="1:21" ht="16.5" customHeight="1" x14ac:dyDescent="0.25">
      <c r="A44" s="7"/>
      <c r="B44" s="7" t="s">
        <v>78</v>
      </c>
      <c r="C44" s="7"/>
      <c r="D44" s="7"/>
      <c r="E44" s="7"/>
      <c r="F44" s="7"/>
      <c r="G44" s="7"/>
      <c r="H44" s="7"/>
      <c r="I44" s="7"/>
      <c r="J44" s="7"/>
      <c r="K44" s="7"/>
      <c r="L44" s="9" t="s">
        <v>74</v>
      </c>
      <c r="M44" s="21">
        <v>554.29999999999995</v>
      </c>
      <c r="N44" s="21">
        <v>166.9</v>
      </c>
      <c r="O44" s="21">
        <v>248.4</v>
      </c>
      <c r="P44" s="21">
        <v>103.9</v>
      </c>
      <c r="Q44" s="21">
        <v>119.6</v>
      </c>
      <c r="R44" s="20">
        <v>15.3</v>
      </c>
      <c r="S44" s="20">
        <v>33</v>
      </c>
      <c r="T44" s="20">
        <v>37.1</v>
      </c>
      <c r="U44" s="22">
        <v>1278.5999999999999</v>
      </c>
    </row>
    <row r="45" spans="1:21" ht="16.5" customHeight="1" x14ac:dyDescent="0.25">
      <c r="A45" s="7"/>
      <c r="B45" s="7" t="s">
        <v>79</v>
      </c>
      <c r="C45" s="7"/>
      <c r="D45" s="7"/>
      <c r="E45" s="7"/>
      <c r="F45" s="7"/>
      <c r="G45" s="7"/>
      <c r="H45" s="7"/>
      <c r="I45" s="7"/>
      <c r="J45" s="7"/>
      <c r="K45" s="7"/>
      <c r="L45" s="9" t="s">
        <v>74</v>
      </c>
      <c r="M45" s="22">
        <v>1823.4</v>
      </c>
      <c r="N45" s="21">
        <v>731.8</v>
      </c>
      <c r="O45" s="21">
        <v>835.7</v>
      </c>
      <c r="P45" s="21">
        <v>861.9</v>
      </c>
      <c r="Q45" s="21">
        <v>587.1</v>
      </c>
      <c r="R45" s="20">
        <v>96.4</v>
      </c>
      <c r="S45" s="21">
        <v>157.5</v>
      </c>
      <c r="T45" s="21">
        <v>125.2</v>
      </c>
      <c r="U45" s="22">
        <v>5218.8999999999996</v>
      </c>
    </row>
    <row r="46" spans="1:21" ht="16.5" customHeight="1" x14ac:dyDescent="0.25">
      <c r="A46" s="7"/>
      <c r="B46" s="7" t="s">
        <v>72</v>
      </c>
      <c r="C46" s="7"/>
      <c r="D46" s="7"/>
      <c r="E46" s="7"/>
      <c r="F46" s="7"/>
      <c r="G46" s="7"/>
      <c r="H46" s="7"/>
      <c r="I46" s="7"/>
      <c r="J46" s="7"/>
      <c r="K46" s="7"/>
      <c r="L46" s="9"/>
      <c r="M46" s="10"/>
      <c r="N46" s="10"/>
      <c r="O46" s="10"/>
      <c r="P46" s="10"/>
      <c r="Q46" s="10"/>
      <c r="R46" s="10"/>
      <c r="S46" s="10"/>
      <c r="T46" s="10"/>
      <c r="U46" s="10"/>
    </row>
    <row r="47" spans="1:21" ht="16.5" customHeight="1" x14ac:dyDescent="0.25">
      <c r="A47" s="14"/>
      <c r="B47" s="14"/>
      <c r="C47" s="14" t="s">
        <v>80</v>
      </c>
      <c r="D47" s="14"/>
      <c r="E47" s="14"/>
      <c r="F47" s="14"/>
      <c r="G47" s="14"/>
      <c r="H47" s="14"/>
      <c r="I47" s="14"/>
      <c r="J47" s="14"/>
      <c r="K47" s="14"/>
      <c r="L47" s="15" t="s">
        <v>81</v>
      </c>
      <c r="M47" s="24">
        <v>165.44</v>
      </c>
      <c r="N47" s="17">
        <v>92.7</v>
      </c>
      <c r="O47" s="24">
        <v>122.22</v>
      </c>
      <c r="P47" s="24">
        <v>297.52</v>
      </c>
      <c r="Q47" s="24">
        <v>274.08</v>
      </c>
      <c r="R47" s="24">
        <v>157.08000000000001</v>
      </c>
      <c r="S47" s="24">
        <v>311.93</v>
      </c>
      <c r="T47" s="24">
        <v>361.01</v>
      </c>
      <c r="U47" s="24">
        <v>164.29</v>
      </c>
    </row>
    <row r="48" spans="1:21" ht="4.5" customHeight="1" x14ac:dyDescent="0.25">
      <c r="A48" s="25"/>
      <c r="B48" s="25"/>
      <c r="C48" s="2"/>
      <c r="D48" s="2"/>
      <c r="E48" s="2"/>
      <c r="F48" s="2"/>
      <c r="G48" s="2"/>
      <c r="H48" s="2"/>
      <c r="I48" s="2"/>
      <c r="J48" s="2"/>
      <c r="K48" s="2"/>
      <c r="L48" s="2"/>
      <c r="M48" s="2"/>
      <c r="N48" s="2"/>
      <c r="O48" s="2"/>
      <c r="P48" s="2"/>
      <c r="Q48" s="2"/>
      <c r="R48" s="2"/>
      <c r="S48" s="2"/>
      <c r="T48" s="2"/>
      <c r="U48" s="2"/>
    </row>
    <row r="49" spans="1:21" ht="16.5" customHeight="1" x14ac:dyDescent="0.25">
      <c r="A49" s="25"/>
      <c r="B49" s="25"/>
      <c r="C49" s="351" t="s">
        <v>99</v>
      </c>
      <c r="D49" s="351"/>
      <c r="E49" s="351"/>
      <c r="F49" s="351"/>
      <c r="G49" s="351"/>
      <c r="H49" s="351"/>
      <c r="I49" s="351"/>
      <c r="J49" s="351"/>
      <c r="K49" s="351"/>
      <c r="L49" s="351"/>
      <c r="M49" s="351"/>
      <c r="N49" s="351"/>
      <c r="O49" s="351"/>
      <c r="P49" s="351"/>
      <c r="Q49" s="351"/>
      <c r="R49" s="351"/>
      <c r="S49" s="351"/>
      <c r="T49" s="351"/>
      <c r="U49" s="351"/>
    </row>
    <row r="50" spans="1:21" ht="4.5" customHeight="1" x14ac:dyDescent="0.25">
      <c r="A50" s="25"/>
      <c r="B50" s="25"/>
      <c r="C50" s="2"/>
      <c r="D50" s="2"/>
      <c r="E50" s="2"/>
      <c r="F50" s="2"/>
      <c r="G50" s="2"/>
      <c r="H50" s="2"/>
      <c r="I50" s="2"/>
      <c r="J50" s="2"/>
      <c r="K50" s="2"/>
      <c r="L50" s="2"/>
      <c r="M50" s="2"/>
      <c r="N50" s="2"/>
      <c r="O50" s="2"/>
      <c r="P50" s="2"/>
      <c r="Q50" s="2"/>
      <c r="R50" s="2"/>
      <c r="S50" s="2"/>
      <c r="T50" s="2"/>
      <c r="U50" s="2"/>
    </row>
    <row r="51" spans="1:21" ht="29.4" customHeight="1" x14ac:dyDescent="0.25">
      <c r="A51" s="25" t="s">
        <v>87</v>
      </c>
      <c r="B51" s="25"/>
      <c r="C51" s="351" t="s">
        <v>100</v>
      </c>
      <c r="D51" s="351"/>
      <c r="E51" s="351"/>
      <c r="F51" s="351"/>
      <c r="G51" s="351"/>
      <c r="H51" s="351"/>
      <c r="I51" s="351"/>
      <c r="J51" s="351"/>
      <c r="K51" s="351"/>
      <c r="L51" s="351"/>
      <c r="M51" s="351"/>
      <c r="N51" s="351"/>
      <c r="O51" s="351"/>
      <c r="P51" s="351"/>
      <c r="Q51" s="351"/>
      <c r="R51" s="351"/>
      <c r="S51" s="351"/>
      <c r="T51" s="351"/>
      <c r="U51" s="351"/>
    </row>
    <row r="52" spans="1:21" ht="29.4" customHeight="1" x14ac:dyDescent="0.25">
      <c r="A52" s="25" t="s">
        <v>88</v>
      </c>
      <c r="B52" s="25"/>
      <c r="C52" s="351" t="s">
        <v>101</v>
      </c>
      <c r="D52" s="351"/>
      <c r="E52" s="351"/>
      <c r="F52" s="351"/>
      <c r="G52" s="351"/>
      <c r="H52" s="351"/>
      <c r="I52" s="351"/>
      <c r="J52" s="351"/>
      <c r="K52" s="351"/>
      <c r="L52" s="351"/>
      <c r="M52" s="351"/>
      <c r="N52" s="351"/>
      <c r="O52" s="351"/>
      <c r="P52" s="351"/>
      <c r="Q52" s="351"/>
      <c r="R52" s="351"/>
      <c r="S52" s="351"/>
      <c r="T52" s="351"/>
      <c r="U52" s="351"/>
    </row>
    <row r="53" spans="1:21" ht="68.099999999999994" customHeight="1" x14ac:dyDescent="0.25">
      <c r="A53" s="25" t="s">
        <v>89</v>
      </c>
      <c r="B53" s="25"/>
      <c r="C53" s="351" t="s">
        <v>102</v>
      </c>
      <c r="D53" s="351"/>
      <c r="E53" s="351"/>
      <c r="F53" s="351"/>
      <c r="G53" s="351"/>
      <c r="H53" s="351"/>
      <c r="I53" s="351"/>
      <c r="J53" s="351"/>
      <c r="K53" s="351"/>
      <c r="L53" s="351"/>
      <c r="M53" s="351"/>
      <c r="N53" s="351"/>
      <c r="O53" s="351"/>
      <c r="P53" s="351"/>
      <c r="Q53" s="351"/>
      <c r="R53" s="351"/>
      <c r="S53" s="351"/>
      <c r="T53" s="351"/>
      <c r="U53" s="351"/>
    </row>
    <row r="54" spans="1:21" ht="132.6" customHeight="1" x14ac:dyDescent="0.25">
      <c r="A54" s="25" t="s">
        <v>90</v>
      </c>
      <c r="B54" s="25"/>
      <c r="C54" s="351" t="s">
        <v>103</v>
      </c>
      <c r="D54" s="351"/>
      <c r="E54" s="351"/>
      <c r="F54" s="351"/>
      <c r="G54" s="351"/>
      <c r="H54" s="351"/>
      <c r="I54" s="351"/>
      <c r="J54" s="351"/>
      <c r="K54" s="351"/>
      <c r="L54" s="351"/>
      <c r="M54" s="351"/>
      <c r="N54" s="351"/>
      <c r="O54" s="351"/>
      <c r="P54" s="351"/>
      <c r="Q54" s="351"/>
      <c r="R54" s="351"/>
      <c r="S54" s="351"/>
      <c r="T54" s="351"/>
      <c r="U54" s="351"/>
    </row>
    <row r="55" spans="1:21" ht="29.4" customHeight="1" x14ac:dyDescent="0.25">
      <c r="A55" s="25" t="s">
        <v>91</v>
      </c>
      <c r="B55" s="25"/>
      <c r="C55" s="351" t="s">
        <v>104</v>
      </c>
      <c r="D55" s="351"/>
      <c r="E55" s="351"/>
      <c r="F55" s="351"/>
      <c r="G55" s="351"/>
      <c r="H55" s="351"/>
      <c r="I55" s="351"/>
      <c r="J55" s="351"/>
      <c r="K55" s="351"/>
      <c r="L55" s="351"/>
      <c r="M55" s="351"/>
      <c r="N55" s="351"/>
      <c r="O55" s="351"/>
      <c r="P55" s="351"/>
      <c r="Q55" s="351"/>
      <c r="R55" s="351"/>
      <c r="S55" s="351"/>
      <c r="T55" s="351"/>
      <c r="U55" s="351"/>
    </row>
    <row r="56" spans="1:21" ht="42.45" customHeight="1" x14ac:dyDescent="0.25">
      <c r="A56" s="25" t="s">
        <v>92</v>
      </c>
      <c r="B56" s="25"/>
      <c r="C56" s="351" t="s">
        <v>105</v>
      </c>
      <c r="D56" s="351"/>
      <c r="E56" s="351"/>
      <c r="F56" s="351"/>
      <c r="G56" s="351"/>
      <c r="H56" s="351"/>
      <c r="I56" s="351"/>
      <c r="J56" s="351"/>
      <c r="K56" s="351"/>
      <c r="L56" s="351"/>
      <c r="M56" s="351"/>
      <c r="N56" s="351"/>
      <c r="O56" s="351"/>
      <c r="P56" s="351"/>
      <c r="Q56" s="351"/>
      <c r="R56" s="351"/>
      <c r="S56" s="351"/>
      <c r="T56" s="351"/>
      <c r="U56" s="351"/>
    </row>
    <row r="57" spans="1:21" ht="16.5" customHeight="1" x14ac:dyDescent="0.25">
      <c r="A57" s="25" t="s">
        <v>93</v>
      </c>
      <c r="B57" s="25"/>
      <c r="C57" s="351" t="s">
        <v>106</v>
      </c>
      <c r="D57" s="351"/>
      <c r="E57" s="351"/>
      <c r="F57" s="351"/>
      <c r="G57" s="351"/>
      <c r="H57" s="351"/>
      <c r="I57" s="351"/>
      <c r="J57" s="351"/>
      <c r="K57" s="351"/>
      <c r="L57" s="351"/>
      <c r="M57" s="351"/>
      <c r="N57" s="351"/>
      <c r="O57" s="351"/>
      <c r="P57" s="351"/>
      <c r="Q57" s="351"/>
      <c r="R57" s="351"/>
      <c r="S57" s="351"/>
      <c r="T57" s="351"/>
      <c r="U57" s="351"/>
    </row>
    <row r="58" spans="1:21" ht="42.45" customHeight="1" x14ac:dyDescent="0.25">
      <c r="A58" s="25" t="s">
        <v>94</v>
      </c>
      <c r="B58" s="25"/>
      <c r="C58" s="351" t="s">
        <v>107</v>
      </c>
      <c r="D58" s="351"/>
      <c r="E58" s="351"/>
      <c r="F58" s="351"/>
      <c r="G58" s="351"/>
      <c r="H58" s="351"/>
      <c r="I58" s="351"/>
      <c r="J58" s="351"/>
      <c r="K58" s="351"/>
      <c r="L58" s="351"/>
      <c r="M58" s="351"/>
      <c r="N58" s="351"/>
      <c r="O58" s="351"/>
      <c r="P58" s="351"/>
      <c r="Q58" s="351"/>
      <c r="R58" s="351"/>
      <c r="S58" s="351"/>
      <c r="T58" s="351"/>
      <c r="U58" s="351"/>
    </row>
    <row r="59" spans="1:21" ht="42.45" customHeight="1" x14ac:dyDescent="0.25">
      <c r="A59" s="25" t="s">
        <v>95</v>
      </c>
      <c r="B59" s="25"/>
      <c r="C59" s="351" t="s">
        <v>108</v>
      </c>
      <c r="D59" s="351"/>
      <c r="E59" s="351"/>
      <c r="F59" s="351"/>
      <c r="G59" s="351"/>
      <c r="H59" s="351"/>
      <c r="I59" s="351"/>
      <c r="J59" s="351"/>
      <c r="K59" s="351"/>
      <c r="L59" s="351"/>
      <c r="M59" s="351"/>
      <c r="N59" s="351"/>
      <c r="O59" s="351"/>
      <c r="P59" s="351"/>
      <c r="Q59" s="351"/>
      <c r="R59" s="351"/>
      <c r="S59" s="351"/>
      <c r="T59" s="351"/>
      <c r="U59" s="351"/>
    </row>
    <row r="60" spans="1:21" ht="68.099999999999994" customHeight="1" x14ac:dyDescent="0.25">
      <c r="A60" s="25" t="s">
        <v>96</v>
      </c>
      <c r="B60" s="25"/>
      <c r="C60" s="351" t="s">
        <v>109</v>
      </c>
      <c r="D60" s="351"/>
      <c r="E60" s="351"/>
      <c r="F60" s="351"/>
      <c r="G60" s="351"/>
      <c r="H60" s="351"/>
      <c r="I60" s="351"/>
      <c r="J60" s="351"/>
      <c r="K60" s="351"/>
      <c r="L60" s="351"/>
      <c r="M60" s="351"/>
      <c r="N60" s="351"/>
      <c r="O60" s="351"/>
      <c r="P60" s="351"/>
      <c r="Q60" s="351"/>
      <c r="R60" s="351"/>
      <c r="S60" s="351"/>
      <c r="T60" s="351"/>
      <c r="U60" s="351"/>
    </row>
    <row r="61" spans="1:21" ht="16.5" customHeight="1" x14ac:dyDescent="0.25">
      <c r="A61" s="25" t="s">
        <v>97</v>
      </c>
      <c r="B61" s="25"/>
      <c r="C61" s="351" t="s">
        <v>110</v>
      </c>
      <c r="D61" s="351"/>
      <c r="E61" s="351"/>
      <c r="F61" s="351"/>
      <c r="G61" s="351"/>
      <c r="H61" s="351"/>
      <c r="I61" s="351"/>
      <c r="J61" s="351"/>
      <c r="K61" s="351"/>
      <c r="L61" s="351"/>
      <c r="M61" s="351"/>
      <c r="N61" s="351"/>
      <c r="O61" s="351"/>
      <c r="P61" s="351"/>
      <c r="Q61" s="351"/>
      <c r="R61" s="351"/>
      <c r="S61" s="351"/>
      <c r="T61" s="351"/>
      <c r="U61" s="351"/>
    </row>
    <row r="62" spans="1:21" ht="42.45" customHeight="1" x14ac:dyDescent="0.25">
      <c r="A62" s="25" t="s">
        <v>98</v>
      </c>
      <c r="B62" s="25"/>
      <c r="C62" s="351" t="s">
        <v>111</v>
      </c>
      <c r="D62" s="351"/>
      <c r="E62" s="351"/>
      <c r="F62" s="351"/>
      <c r="G62" s="351"/>
      <c r="H62" s="351"/>
      <c r="I62" s="351"/>
      <c r="J62" s="351"/>
      <c r="K62" s="351"/>
      <c r="L62" s="351"/>
      <c r="M62" s="351"/>
      <c r="N62" s="351"/>
      <c r="O62" s="351"/>
      <c r="P62" s="351"/>
      <c r="Q62" s="351"/>
      <c r="R62" s="351"/>
      <c r="S62" s="351"/>
      <c r="T62" s="351"/>
      <c r="U62" s="351"/>
    </row>
    <row r="63" spans="1:21" ht="4.5" customHeight="1" x14ac:dyDescent="0.25"/>
    <row r="64" spans="1:21" ht="42.45" customHeight="1" x14ac:dyDescent="0.25">
      <c r="A64" s="26" t="s">
        <v>112</v>
      </c>
      <c r="B64" s="25"/>
      <c r="C64" s="25"/>
      <c r="D64" s="25"/>
      <c r="E64" s="351" t="s">
        <v>113</v>
      </c>
      <c r="F64" s="351"/>
      <c r="G64" s="351"/>
      <c r="H64" s="351"/>
      <c r="I64" s="351"/>
      <c r="J64" s="351"/>
      <c r="K64" s="351"/>
      <c r="L64" s="351"/>
      <c r="M64" s="351"/>
      <c r="N64" s="351"/>
      <c r="O64" s="351"/>
      <c r="P64" s="351"/>
      <c r="Q64" s="351"/>
      <c r="R64" s="351"/>
      <c r="S64" s="351"/>
      <c r="T64" s="351"/>
      <c r="U64" s="351"/>
    </row>
  </sheetData>
  <mergeCells count="20">
    <mergeCell ref="C59:U59"/>
    <mergeCell ref="C60:U60"/>
    <mergeCell ref="C61:U61"/>
    <mergeCell ref="C62:U62"/>
    <mergeCell ref="E64:U64"/>
    <mergeCell ref="C54:U54"/>
    <mergeCell ref="C55:U55"/>
    <mergeCell ref="C56:U56"/>
    <mergeCell ref="C57:U57"/>
    <mergeCell ref="C58:U58"/>
    <mergeCell ref="K1:U1"/>
    <mergeCell ref="C49:U49"/>
    <mergeCell ref="C51:U51"/>
    <mergeCell ref="C52:U52"/>
    <mergeCell ref="C53:U53"/>
    <mergeCell ref="C6:K6"/>
    <mergeCell ref="C15:K15"/>
    <mergeCell ref="C24:K24"/>
    <mergeCell ref="C33:K33"/>
    <mergeCell ref="C42:K42"/>
  </mergeCells>
  <pageMargins left="0.7" right="0.7" top="0.75" bottom="0.75" header="0.3" footer="0.3"/>
  <pageSetup paperSize="9" fitToHeight="0" orientation="landscape" useFirstPageNumber="1" horizontalDpi="300" verticalDpi="300" r:id="rId1"/>
  <headerFooter scaleWithDoc="0" alignWithMargins="0">
    <oddHeader>&amp;C&amp;"Arial,Regular"&amp;8TABLE 18A.1</oddHeader>
    <oddFooter>&amp;L&amp;8&amp;G 
&amp;"Arial,Regular"REPORT ON
GOVERNMENT
SERVICES  202106&amp;C &amp;R&amp;8&amp;G&amp;"Arial,Regular" 
HOUSING
&amp;"Arial,Regular"PAGE &amp;"Arial,Bold"&amp;P&amp;"Arial,Regular" of TABLE 18A.1</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U18"/>
  <sheetViews>
    <sheetView showGridLines="0" workbookViewId="0"/>
  </sheetViews>
  <sheetFormatPr defaultColWidth="11.44140625" defaultRowHeight="13.2" x14ac:dyDescent="0.25"/>
  <cols>
    <col min="1" max="11" width="1.88671875" customWidth="1"/>
    <col min="12" max="12" width="5.44140625" customWidth="1"/>
    <col min="13" max="21" width="6.88671875" customWidth="1"/>
  </cols>
  <sheetData>
    <row r="1" spans="1:21" ht="33.9" customHeight="1" x14ac:dyDescent="0.25">
      <c r="A1" s="8" t="s">
        <v>494</v>
      </c>
      <c r="B1" s="8"/>
      <c r="C1" s="8"/>
      <c r="D1" s="8"/>
      <c r="E1" s="8"/>
      <c r="F1" s="8"/>
      <c r="G1" s="8"/>
      <c r="H1" s="8"/>
      <c r="I1" s="8"/>
      <c r="J1" s="8"/>
      <c r="K1" s="355" t="s">
        <v>495</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348</v>
      </c>
      <c r="N2" s="13" t="s">
        <v>349</v>
      </c>
      <c r="O2" s="13" t="s">
        <v>350</v>
      </c>
      <c r="P2" s="13" t="s">
        <v>351</v>
      </c>
      <c r="Q2" s="13" t="s">
        <v>352</v>
      </c>
      <c r="R2" s="13" t="s">
        <v>353</v>
      </c>
      <c r="S2" s="13" t="s">
        <v>354</v>
      </c>
      <c r="T2" s="13" t="s">
        <v>355</v>
      </c>
      <c r="U2" s="13" t="s">
        <v>79</v>
      </c>
    </row>
    <row r="3" spans="1:21" ht="16.5" customHeight="1" x14ac:dyDescent="0.25">
      <c r="A3" s="7" t="s">
        <v>71</v>
      </c>
      <c r="B3" s="7"/>
      <c r="C3" s="7"/>
      <c r="D3" s="7"/>
      <c r="E3" s="7"/>
      <c r="F3" s="7"/>
      <c r="G3" s="7"/>
      <c r="H3" s="7"/>
      <c r="I3" s="7"/>
      <c r="J3" s="7"/>
      <c r="K3" s="7"/>
      <c r="L3" s="9" t="s">
        <v>357</v>
      </c>
      <c r="M3" s="147">
        <v>46.4</v>
      </c>
      <c r="N3" s="145" t="s">
        <v>76</v>
      </c>
      <c r="O3" s="147">
        <v>38.799999999999997</v>
      </c>
      <c r="P3" s="145" t="s">
        <v>76</v>
      </c>
      <c r="Q3" s="147">
        <v>49.5</v>
      </c>
      <c r="R3" s="147">
        <v>47.4</v>
      </c>
      <c r="S3" s="145" t="s">
        <v>76</v>
      </c>
      <c r="T3" s="147">
        <v>37.9</v>
      </c>
      <c r="U3" s="147">
        <v>41.6</v>
      </c>
    </row>
    <row r="4" spans="1:21" ht="16.5" customHeight="1" x14ac:dyDescent="0.25">
      <c r="A4" s="7" t="s">
        <v>82</v>
      </c>
      <c r="B4" s="7"/>
      <c r="C4" s="7"/>
      <c r="D4" s="7"/>
      <c r="E4" s="7"/>
      <c r="F4" s="7"/>
      <c r="G4" s="7"/>
      <c r="H4" s="7"/>
      <c r="I4" s="7"/>
      <c r="J4" s="7"/>
      <c r="K4" s="7"/>
      <c r="L4" s="9" t="s">
        <v>357</v>
      </c>
      <c r="M4" s="147">
        <v>39.6</v>
      </c>
      <c r="N4" s="145" t="s">
        <v>76</v>
      </c>
      <c r="O4" s="147">
        <v>43.9</v>
      </c>
      <c r="P4" s="145" t="s">
        <v>76</v>
      </c>
      <c r="Q4" s="147">
        <v>48.5</v>
      </c>
      <c r="R4" s="147">
        <v>38.9</v>
      </c>
      <c r="S4" s="145" t="s">
        <v>76</v>
      </c>
      <c r="T4" s="147">
        <v>40.4</v>
      </c>
      <c r="U4" s="147">
        <v>41.6</v>
      </c>
    </row>
    <row r="5" spans="1:21" ht="16.5" customHeight="1" x14ac:dyDescent="0.25">
      <c r="A5" s="7" t="s">
        <v>83</v>
      </c>
      <c r="B5" s="7"/>
      <c r="C5" s="7"/>
      <c r="D5" s="7"/>
      <c r="E5" s="7"/>
      <c r="F5" s="7"/>
      <c r="G5" s="7"/>
      <c r="H5" s="7"/>
      <c r="I5" s="7"/>
      <c r="J5" s="7"/>
      <c r="K5" s="7"/>
      <c r="L5" s="9" t="s">
        <v>357</v>
      </c>
      <c r="M5" s="147">
        <v>46.1</v>
      </c>
      <c r="N5" s="145" t="s">
        <v>76</v>
      </c>
      <c r="O5" s="147">
        <v>41.6</v>
      </c>
      <c r="P5" s="145" t="s">
        <v>76</v>
      </c>
      <c r="Q5" s="147">
        <v>50.5</v>
      </c>
      <c r="R5" s="147">
        <v>58.8</v>
      </c>
      <c r="S5" s="145" t="s">
        <v>76</v>
      </c>
      <c r="T5" s="147">
        <v>40.799999999999997</v>
      </c>
      <c r="U5" s="147">
        <v>43.2</v>
      </c>
    </row>
    <row r="6" spans="1:21" ht="16.5" customHeight="1" x14ac:dyDescent="0.25">
      <c r="A6" s="7" t="s">
        <v>84</v>
      </c>
      <c r="B6" s="7"/>
      <c r="C6" s="7"/>
      <c r="D6" s="7"/>
      <c r="E6" s="7"/>
      <c r="F6" s="7"/>
      <c r="G6" s="7"/>
      <c r="H6" s="7"/>
      <c r="I6" s="7"/>
      <c r="J6" s="7"/>
      <c r="K6" s="7"/>
      <c r="L6" s="9" t="s">
        <v>357</v>
      </c>
      <c r="M6" s="147">
        <v>44.4</v>
      </c>
      <c r="N6" s="145" t="s">
        <v>76</v>
      </c>
      <c r="O6" s="147">
        <v>42.7</v>
      </c>
      <c r="P6" s="145" t="s">
        <v>76</v>
      </c>
      <c r="Q6" s="147">
        <v>53.7</v>
      </c>
      <c r="R6" s="147">
        <v>75</v>
      </c>
      <c r="S6" s="145" t="s">
        <v>76</v>
      </c>
      <c r="T6" s="145" t="s">
        <v>85</v>
      </c>
      <c r="U6" s="147">
        <v>45.9</v>
      </c>
    </row>
    <row r="7" spans="1:21" ht="16.5" customHeight="1" x14ac:dyDescent="0.25">
      <c r="A7" s="14" t="s">
        <v>86</v>
      </c>
      <c r="B7" s="14"/>
      <c r="C7" s="14"/>
      <c r="D7" s="14"/>
      <c r="E7" s="14"/>
      <c r="F7" s="14"/>
      <c r="G7" s="14"/>
      <c r="H7" s="14"/>
      <c r="I7" s="14"/>
      <c r="J7" s="14"/>
      <c r="K7" s="14"/>
      <c r="L7" s="15" t="s">
        <v>357</v>
      </c>
      <c r="M7" s="148">
        <v>49.7</v>
      </c>
      <c r="N7" s="146" t="s">
        <v>76</v>
      </c>
      <c r="O7" s="148">
        <v>45.2</v>
      </c>
      <c r="P7" s="146" t="s">
        <v>76</v>
      </c>
      <c r="Q7" s="148">
        <v>49.6</v>
      </c>
      <c r="R7" s="148">
        <v>64.5</v>
      </c>
      <c r="S7" s="146" t="s">
        <v>76</v>
      </c>
      <c r="T7" s="146" t="s">
        <v>85</v>
      </c>
      <c r="U7" s="148">
        <v>48.7</v>
      </c>
    </row>
    <row r="8" spans="1:21" ht="4.5" customHeight="1" x14ac:dyDescent="0.25">
      <c r="A8" s="25"/>
      <c r="B8" s="25"/>
      <c r="C8" s="2"/>
      <c r="D8" s="2"/>
      <c r="E8" s="2"/>
      <c r="F8" s="2"/>
      <c r="G8" s="2"/>
      <c r="H8" s="2"/>
      <c r="I8" s="2"/>
      <c r="J8" s="2"/>
      <c r="K8" s="2"/>
      <c r="L8" s="2"/>
      <c r="M8" s="2"/>
      <c r="N8" s="2"/>
      <c r="O8" s="2"/>
      <c r="P8" s="2"/>
      <c r="Q8" s="2"/>
      <c r="R8" s="2"/>
      <c r="S8" s="2"/>
      <c r="T8" s="2"/>
      <c r="U8" s="2"/>
    </row>
    <row r="9" spans="1:21" ht="16.5" customHeight="1" x14ac:dyDescent="0.25">
      <c r="A9" s="25"/>
      <c r="B9" s="25"/>
      <c r="C9" s="351" t="s">
        <v>496</v>
      </c>
      <c r="D9" s="351"/>
      <c r="E9" s="351"/>
      <c r="F9" s="351"/>
      <c r="G9" s="351"/>
      <c r="H9" s="351"/>
      <c r="I9" s="351"/>
      <c r="J9" s="351"/>
      <c r="K9" s="351"/>
      <c r="L9" s="351"/>
      <c r="M9" s="351"/>
      <c r="N9" s="351"/>
      <c r="O9" s="351"/>
      <c r="P9" s="351"/>
      <c r="Q9" s="351"/>
      <c r="R9" s="351"/>
      <c r="S9" s="351"/>
      <c r="T9" s="351"/>
      <c r="U9" s="351"/>
    </row>
    <row r="10" spans="1:21" ht="4.5" customHeight="1" x14ac:dyDescent="0.25">
      <c r="A10" s="25"/>
      <c r="B10" s="25"/>
      <c r="C10" s="2"/>
      <c r="D10" s="2"/>
      <c r="E10" s="2"/>
      <c r="F10" s="2"/>
      <c r="G10" s="2"/>
      <c r="H10" s="2"/>
      <c r="I10" s="2"/>
      <c r="J10" s="2"/>
      <c r="K10" s="2"/>
      <c r="L10" s="2"/>
      <c r="M10" s="2"/>
      <c r="N10" s="2"/>
      <c r="O10" s="2"/>
      <c r="P10" s="2"/>
      <c r="Q10" s="2"/>
      <c r="R10" s="2"/>
      <c r="S10" s="2"/>
      <c r="T10" s="2"/>
      <c r="U10" s="2"/>
    </row>
    <row r="11" spans="1:21" ht="29.4" customHeight="1" x14ac:dyDescent="0.25">
      <c r="A11" s="131"/>
      <c r="B11" s="131"/>
      <c r="C11" s="351" t="s">
        <v>454</v>
      </c>
      <c r="D11" s="351"/>
      <c r="E11" s="351"/>
      <c r="F11" s="351"/>
      <c r="G11" s="351"/>
      <c r="H11" s="351"/>
      <c r="I11" s="351"/>
      <c r="J11" s="351"/>
      <c r="K11" s="351"/>
      <c r="L11" s="351"/>
      <c r="M11" s="351"/>
      <c r="N11" s="351"/>
      <c r="O11" s="351"/>
      <c r="P11" s="351"/>
      <c r="Q11" s="351"/>
      <c r="R11" s="351"/>
      <c r="S11" s="351"/>
      <c r="T11" s="351"/>
      <c r="U11" s="351"/>
    </row>
    <row r="12" spans="1:21" ht="16.5" customHeight="1" x14ac:dyDescent="0.25">
      <c r="A12" s="132"/>
      <c r="B12" s="132"/>
      <c r="C12" s="351" t="s">
        <v>455</v>
      </c>
      <c r="D12" s="351"/>
      <c r="E12" s="351"/>
      <c r="F12" s="351"/>
      <c r="G12" s="351"/>
      <c r="H12" s="351"/>
      <c r="I12" s="351"/>
      <c r="J12" s="351"/>
      <c r="K12" s="351"/>
      <c r="L12" s="351"/>
      <c r="M12" s="351"/>
      <c r="N12" s="351"/>
      <c r="O12" s="351"/>
      <c r="P12" s="351"/>
      <c r="Q12" s="351"/>
      <c r="R12" s="351"/>
      <c r="S12" s="351"/>
      <c r="T12" s="351"/>
      <c r="U12" s="351"/>
    </row>
    <row r="13" spans="1:21" ht="4.5" customHeight="1" x14ac:dyDescent="0.25">
      <c r="A13" s="25"/>
      <c r="B13" s="25"/>
      <c r="C13" s="2"/>
      <c r="D13" s="2"/>
      <c r="E13" s="2"/>
      <c r="F13" s="2"/>
      <c r="G13" s="2"/>
      <c r="H13" s="2"/>
      <c r="I13" s="2"/>
      <c r="J13" s="2"/>
      <c r="K13" s="2"/>
      <c r="L13" s="2"/>
      <c r="M13" s="2"/>
      <c r="N13" s="2"/>
      <c r="O13" s="2"/>
      <c r="P13" s="2"/>
      <c r="Q13" s="2"/>
      <c r="R13" s="2"/>
      <c r="S13" s="2"/>
      <c r="T13" s="2"/>
      <c r="U13" s="2"/>
    </row>
    <row r="14" spans="1:21" ht="29.4" customHeight="1" x14ac:dyDescent="0.25">
      <c r="A14" s="25" t="s">
        <v>87</v>
      </c>
      <c r="B14" s="25"/>
      <c r="C14" s="351" t="s">
        <v>259</v>
      </c>
      <c r="D14" s="351"/>
      <c r="E14" s="351"/>
      <c r="F14" s="351"/>
      <c r="G14" s="351"/>
      <c r="H14" s="351"/>
      <c r="I14" s="351"/>
      <c r="J14" s="351"/>
      <c r="K14" s="351"/>
      <c r="L14" s="351"/>
      <c r="M14" s="351"/>
      <c r="N14" s="351"/>
      <c r="O14" s="351"/>
      <c r="P14" s="351"/>
      <c r="Q14" s="351"/>
      <c r="R14" s="351"/>
      <c r="S14" s="351"/>
      <c r="T14" s="351"/>
      <c r="U14" s="351"/>
    </row>
    <row r="15" spans="1:21" ht="16.5" customHeight="1" x14ac:dyDescent="0.25">
      <c r="A15" s="25" t="s">
        <v>88</v>
      </c>
      <c r="B15" s="25"/>
      <c r="C15" s="351" t="s">
        <v>456</v>
      </c>
      <c r="D15" s="351"/>
      <c r="E15" s="351"/>
      <c r="F15" s="351"/>
      <c r="G15" s="351"/>
      <c r="H15" s="351"/>
      <c r="I15" s="351"/>
      <c r="J15" s="351"/>
      <c r="K15" s="351"/>
      <c r="L15" s="351"/>
      <c r="M15" s="351"/>
      <c r="N15" s="351"/>
      <c r="O15" s="351"/>
      <c r="P15" s="351"/>
      <c r="Q15" s="351"/>
      <c r="R15" s="351"/>
      <c r="S15" s="351"/>
      <c r="T15" s="351"/>
      <c r="U15" s="351"/>
    </row>
    <row r="16" spans="1:21" ht="42.45" customHeight="1" x14ac:dyDescent="0.25">
      <c r="A16" s="25" t="s">
        <v>89</v>
      </c>
      <c r="B16" s="25"/>
      <c r="C16" s="351" t="s">
        <v>497</v>
      </c>
      <c r="D16" s="351"/>
      <c r="E16" s="351"/>
      <c r="F16" s="351"/>
      <c r="G16" s="351"/>
      <c r="H16" s="351"/>
      <c r="I16" s="351"/>
      <c r="J16" s="351"/>
      <c r="K16" s="351"/>
      <c r="L16" s="351"/>
      <c r="M16" s="351"/>
      <c r="N16" s="351"/>
      <c r="O16" s="351"/>
      <c r="P16" s="351"/>
      <c r="Q16" s="351"/>
      <c r="R16" s="351"/>
      <c r="S16" s="351"/>
      <c r="T16" s="351"/>
      <c r="U16" s="351"/>
    </row>
    <row r="17" spans="1:21" ht="4.5" customHeight="1" x14ac:dyDescent="0.25"/>
    <row r="18" spans="1:21" ht="16.5" customHeight="1" x14ac:dyDescent="0.25">
      <c r="A18" s="26" t="s">
        <v>112</v>
      </c>
      <c r="B18" s="25"/>
      <c r="C18" s="25"/>
      <c r="D18" s="25"/>
      <c r="E18" s="351" t="s">
        <v>498</v>
      </c>
      <c r="F18" s="351"/>
      <c r="G18" s="351"/>
      <c r="H18" s="351"/>
      <c r="I18" s="351"/>
      <c r="J18" s="351"/>
      <c r="K18" s="351"/>
      <c r="L18" s="351"/>
      <c r="M18" s="351"/>
      <c r="N18" s="351"/>
      <c r="O18" s="351"/>
      <c r="P18" s="351"/>
      <c r="Q18" s="351"/>
      <c r="R18" s="351"/>
      <c r="S18" s="351"/>
      <c r="T18" s="351"/>
      <c r="U18" s="351"/>
    </row>
  </sheetData>
  <mergeCells count="8">
    <mergeCell ref="C15:U15"/>
    <mergeCell ref="C16:U16"/>
    <mergeCell ref="E18:U18"/>
    <mergeCell ref="K1:U1"/>
    <mergeCell ref="C9:U9"/>
    <mergeCell ref="C11:U11"/>
    <mergeCell ref="C12:U12"/>
    <mergeCell ref="C14:U14"/>
  </mergeCells>
  <pageMargins left="0.7" right="0.7" top="0.75" bottom="0.75" header="0.3" footer="0.3"/>
  <pageSetup paperSize="9" fitToHeight="0" orientation="landscape" useFirstPageNumber="1" horizontalDpi="300" verticalDpi="300" r:id="rId1"/>
  <headerFooter scaleWithDoc="0" alignWithMargins="0">
    <oddHeader>&amp;C&amp;"Arial,Regular"&amp;8TABLE 18A.19</oddHeader>
    <oddFooter>&amp;L&amp;8&amp;G 
&amp;"Arial,Regular"REPORT ON
GOVERNMENT
SERVICES  202106&amp;C &amp;R&amp;8&amp;G&amp;"Arial,Regular" 
HOUSING
&amp;"Arial,Regular"PAGE &amp;"Arial,Bold"&amp;P&amp;"Arial,Regular" of TABLE 18A.19</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U21"/>
  <sheetViews>
    <sheetView showGridLines="0" workbookViewId="0"/>
  </sheetViews>
  <sheetFormatPr defaultColWidth="11.44140625" defaultRowHeight="13.2" x14ac:dyDescent="0.25"/>
  <cols>
    <col min="1" max="11" width="1.88671875" customWidth="1"/>
    <col min="12" max="12" width="5.44140625" customWidth="1"/>
    <col min="13" max="21" width="9.33203125" customWidth="1"/>
  </cols>
  <sheetData>
    <row r="1" spans="1:21" ht="33.9" customHeight="1" x14ac:dyDescent="0.25">
      <c r="A1" s="8" t="s">
        <v>499</v>
      </c>
      <c r="B1" s="8"/>
      <c r="C1" s="8"/>
      <c r="D1" s="8"/>
      <c r="E1" s="8"/>
      <c r="F1" s="8"/>
      <c r="G1" s="8"/>
      <c r="H1" s="8"/>
      <c r="I1" s="8"/>
      <c r="J1" s="8"/>
      <c r="K1" s="355" t="s">
        <v>500</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501</v>
      </c>
      <c r="N2" s="13" t="s">
        <v>502</v>
      </c>
      <c r="O2" s="13" t="s">
        <v>503</v>
      </c>
      <c r="P2" s="13" t="s">
        <v>504</v>
      </c>
      <c r="Q2" s="13" t="s">
        <v>505</v>
      </c>
      <c r="R2" s="13" t="s">
        <v>506</v>
      </c>
      <c r="S2" s="13" t="s">
        <v>507</v>
      </c>
      <c r="T2" s="13" t="s">
        <v>508</v>
      </c>
      <c r="U2" s="13" t="s">
        <v>509</v>
      </c>
    </row>
    <row r="3" spans="1:21" ht="16.5" customHeight="1" x14ac:dyDescent="0.25">
      <c r="A3" s="7" t="s">
        <v>71</v>
      </c>
      <c r="B3" s="7"/>
      <c r="C3" s="7"/>
      <c r="D3" s="7"/>
      <c r="E3" s="7"/>
      <c r="F3" s="7"/>
      <c r="G3" s="7"/>
      <c r="H3" s="7"/>
      <c r="I3" s="7"/>
      <c r="J3" s="7"/>
      <c r="K3" s="7"/>
      <c r="L3" s="9" t="s">
        <v>357</v>
      </c>
      <c r="M3" s="151">
        <v>54.5</v>
      </c>
      <c r="N3" s="151">
        <v>41.7</v>
      </c>
      <c r="O3" s="151">
        <v>66.7</v>
      </c>
      <c r="P3" s="151">
        <v>65</v>
      </c>
      <c r="Q3" s="151">
        <v>58.1</v>
      </c>
      <c r="R3" s="151">
        <v>57.4</v>
      </c>
      <c r="S3" s="151">
        <v>48.3</v>
      </c>
      <c r="T3" s="149" t="s">
        <v>85</v>
      </c>
      <c r="U3" s="151">
        <v>56.2</v>
      </c>
    </row>
    <row r="4" spans="1:21" ht="16.5" customHeight="1" x14ac:dyDescent="0.25">
      <c r="A4" s="7" t="s">
        <v>82</v>
      </c>
      <c r="B4" s="7"/>
      <c r="C4" s="7"/>
      <c r="D4" s="7"/>
      <c r="E4" s="7"/>
      <c r="F4" s="7"/>
      <c r="G4" s="7"/>
      <c r="H4" s="7"/>
      <c r="I4" s="7"/>
      <c r="J4" s="7"/>
      <c r="K4" s="7"/>
      <c r="L4" s="9" t="s">
        <v>357</v>
      </c>
      <c r="M4" s="151">
        <v>47.8</v>
      </c>
      <c r="N4" s="151">
        <v>44.2</v>
      </c>
      <c r="O4" s="151">
        <v>73.3</v>
      </c>
      <c r="P4" s="151">
        <v>66.5</v>
      </c>
      <c r="Q4" s="151">
        <v>51.2</v>
      </c>
      <c r="R4" s="151">
        <v>58.2</v>
      </c>
      <c r="S4" s="151">
        <v>42.9</v>
      </c>
      <c r="T4" s="149" t="s">
        <v>85</v>
      </c>
      <c r="U4" s="151">
        <v>52.3</v>
      </c>
    </row>
    <row r="5" spans="1:21" ht="16.5" customHeight="1" x14ac:dyDescent="0.25">
      <c r="A5" s="7" t="s">
        <v>83</v>
      </c>
      <c r="B5" s="7"/>
      <c r="C5" s="7"/>
      <c r="D5" s="7"/>
      <c r="E5" s="7"/>
      <c r="F5" s="7"/>
      <c r="G5" s="7"/>
      <c r="H5" s="7"/>
      <c r="I5" s="7"/>
      <c r="J5" s="7"/>
      <c r="K5" s="7"/>
      <c r="L5" s="9" t="s">
        <v>357</v>
      </c>
      <c r="M5" s="151">
        <v>47.3</v>
      </c>
      <c r="N5" s="151">
        <v>50.7</v>
      </c>
      <c r="O5" s="151">
        <v>72.8</v>
      </c>
      <c r="P5" s="151">
        <v>58.5</v>
      </c>
      <c r="Q5" s="151">
        <v>53.6</v>
      </c>
      <c r="R5" s="151">
        <v>65.099999999999994</v>
      </c>
      <c r="S5" s="151">
        <v>45.5</v>
      </c>
      <c r="T5" s="149" t="s">
        <v>85</v>
      </c>
      <c r="U5" s="151">
        <v>55</v>
      </c>
    </row>
    <row r="6" spans="1:21" ht="16.5" customHeight="1" x14ac:dyDescent="0.25">
      <c r="A6" s="7" t="s">
        <v>84</v>
      </c>
      <c r="B6" s="7"/>
      <c r="C6" s="7"/>
      <c r="D6" s="7"/>
      <c r="E6" s="7"/>
      <c r="F6" s="7"/>
      <c r="G6" s="7"/>
      <c r="H6" s="7"/>
      <c r="I6" s="7"/>
      <c r="J6" s="7"/>
      <c r="K6" s="7"/>
      <c r="L6" s="9" t="s">
        <v>357</v>
      </c>
      <c r="M6" s="151">
        <v>56.2</v>
      </c>
      <c r="N6" s="151">
        <v>49.2</v>
      </c>
      <c r="O6" s="151">
        <v>72.900000000000006</v>
      </c>
      <c r="P6" s="151">
        <v>53.7</v>
      </c>
      <c r="Q6" s="151">
        <v>57.4</v>
      </c>
      <c r="R6" s="151">
        <v>58.1</v>
      </c>
      <c r="S6" s="151">
        <v>28.5</v>
      </c>
      <c r="T6" s="149" t="s">
        <v>85</v>
      </c>
      <c r="U6" s="151">
        <v>57.8</v>
      </c>
    </row>
    <row r="7" spans="1:21" ht="16.5" customHeight="1" x14ac:dyDescent="0.25">
      <c r="A7" s="14" t="s">
        <v>86</v>
      </c>
      <c r="B7" s="14"/>
      <c r="C7" s="14"/>
      <c r="D7" s="14"/>
      <c r="E7" s="14"/>
      <c r="F7" s="14"/>
      <c r="G7" s="14"/>
      <c r="H7" s="14"/>
      <c r="I7" s="14"/>
      <c r="J7" s="14"/>
      <c r="K7" s="14"/>
      <c r="L7" s="15" t="s">
        <v>357</v>
      </c>
      <c r="M7" s="152">
        <v>60.7</v>
      </c>
      <c r="N7" s="152">
        <v>49.1</v>
      </c>
      <c r="O7" s="152">
        <v>68.900000000000006</v>
      </c>
      <c r="P7" s="152">
        <v>48.9</v>
      </c>
      <c r="Q7" s="152">
        <v>52.1</v>
      </c>
      <c r="R7" s="152">
        <v>79.900000000000006</v>
      </c>
      <c r="S7" s="152">
        <v>52.4</v>
      </c>
      <c r="T7" s="150" t="s">
        <v>85</v>
      </c>
      <c r="U7" s="152">
        <v>57.4</v>
      </c>
    </row>
    <row r="8" spans="1:21" ht="4.5" customHeight="1" x14ac:dyDescent="0.25">
      <c r="A8" s="25"/>
      <c r="B8" s="25"/>
      <c r="C8" s="2"/>
      <c r="D8" s="2"/>
      <c r="E8" s="2"/>
      <c r="F8" s="2"/>
      <c r="G8" s="2"/>
      <c r="H8" s="2"/>
      <c r="I8" s="2"/>
      <c r="J8" s="2"/>
      <c r="K8" s="2"/>
      <c r="L8" s="2"/>
      <c r="M8" s="2"/>
      <c r="N8" s="2"/>
      <c r="O8" s="2"/>
      <c r="P8" s="2"/>
      <c r="Q8" s="2"/>
      <c r="R8" s="2"/>
      <c r="S8" s="2"/>
      <c r="T8" s="2"/>
      <c r="U8" s="2"/>
    </row>
    <row r="9" spans="1:21" ht="16.5" customHeight="1" x14ac:dyDescent="0.25">
      <c r="A9" s="25"/>
      <c r="B9" s="25"/>
      <c r="C9" s="351" t="s">
        <v>510</v>
      </c>
      <c r="D9" s="351"/>
      <c r="E9" s="351"/>
      <c r="F9" s="351"/>
      <c r="G9" s="351"/>
      <c r="H9" s="351"/>
      <c r="I9" s="351"/>
      <c r="J9" s="351"/>
      <c r="K9" s="351"/>
      <c r="L9" s="351"/>
      <c r="M9" s="351"/>
      <c r="N9" s="351"/>
      <c r="O9" s="351"/>
      <c r="P9" s="351"/>
      <c r="Q9" s="351"/>
      <c r="R9" s="351"/>
      <c r="S9" s="351"/>
      <c r="T9" s="351"/>
      <c r="U9" s="351"/>
    </row>
    <row r="10" spans="1:21" ht="4.5" customHeight="1" x14ac:dyDescent="0.25">
      <c r="A10" s="25"/>
      <c r="B10" s="25"/>
      <c r="C10" s="2"/>
      <c r="D10" s="2"/>
      <c r="E10" s="2"/>
      <c r="F10" s="2"/>
      <c r="G10" s="2"/>
      <c r="H10" s="2"/>
      <c r="I10" s="2"/>
      <c r="J10" s="2"/>
      <c r="K10" s="2"/>
      <c r="L10" s="2"/>
      <c r="M10" s="2"/>
      <c r="N10" s="2"/>
      <c r="O10" s="2"/>
      <c r="P10" s="2"/>
      <c r="Q10" s="2"/>
      <c r="R10" s="2"/>
      <c r="S10" s="2"/>
      <c r="T10" s="2"/>
      <c r="U10" s="2"/>
    </row>
    <row r="11" spans="1:21" ht="29.4" customHeight="1" x14ac:dyDescent="0.25">
      <c r="A11" s="131"/>
      <c r="B11" s="131"/>
      <c r="C11" s="351" t="s">
        <v>454</v>
      </c>
      <c r="D11" s="351"/>
      <c r="E11" s="351"/>
      <c r="F11" s="351"/>
      <c r="G11" s="351"/>
      <c r="H11" s="351"/>
      <c r="I11" s="351"/>
      <c r="J11" s="351"/>
      <c r="K11" s="351"/>
      <c r="L11" s="351"/>
      <c r="M11" s="351"/>
      <c r="N11" s="351"/>
      <c r="O11" s="351"/>
      <c r="P11" s="351"/>
      <c r="Q11" s="351"/>
      <c r="R11" s="351"/>
      <c r="S11" s="351"/>
      <c r="T11" s="351"/>
      <c r="U11" s="351"/>
    </row>
    <row r="12" spans="1:21" ht="16.5" customHeight="1" x14ac:dyDescent="0.25">
      <c r="A12" s="131"/>
      <c r="B12" s="131"/>
      <c r="C12" s="351" t="s">
        <v>472</v>
      </c>
      <c r="D12" s="351"/>
      <c r="E12" s="351"/>
      <c r="F12" s="351"/>
      <c r="G12" s="351"/>
      <c r="H12" s="351"/>
      <c r="I12" s="351"/>
      <c r="J12" s="351"/>
      <c r="K12" s="351"/>
      <c r="L12" s="351"/>
      <c r="M12" s="351"/>
      <c r="N12" s="351"/>
      <c r="O12" s="351"/>
      <c r="P12" s="351"/>
      <c r="Q12" s="351"/>
      <c r="R12" s="351"/>
      <c r="S12" s="351"/>
      <c r="T12" s="351"/>
      <c r="U12" s="351"/>
    </row>
    <row r="13" spans="1:21" ht="4.5" customHeight="1" x14ac:dyDescent="0.25">
      <c r="A13" s="25"/>
      <c r="B13" s="25"/>
      <c r="C13" s="2"/>
      <c r="D13" s="2"/>
      <c r="E13" s="2"/>
      <c r="F13" s="2"/>
      <c r="G13" s="2"/>
      <c r="H13" s="2"/>
      <c r="I13" s="2"/>
      <c r="J13" s="2"/>
      <c r="K13" s="2"/>
      <c r="L13" s="2"/>
      <c r="M13" s="2"/>
      <c r="N13" s="2"/>
      <c r="O13" s="2"/>
      <c r="P13" s="2"/>
      <c r="Q13" s="2"/>
      <c r="R13" s="2"/>
      <c r="S13" s="2"/>
      <c r="T13" s="2"/>
      <c r="U13" s="2"/>
    </row>
    <row r="14" spans="1:21" ht="29.4" customHeight="1" x14ac:dyDescent="0.25">
      <c r="A14" s="25" t="s">
        <v>87</v>
      </c>
      <c r="B14" s="25"/>
      <c r="C14" s="351" t="s">
        <v>286</v>
      </c>
      <c r="D14" s="351"/>
      <c r="E14" s="351"/>
      <c r="F14" s="351"/>
      <c r="G14" s="351"/>
      <c r="H14" s="351"/>
      <c r="I14" s="351"/>
      <c r="J14" s="351"/>
      <c r="K14" s="351"/>
      <c r="L14" s="351"/>
      <c r="M14" s="351"/>
      <c r="N14" s="351"/>
      <c r="O14" s="351"/>
      <c r="P14" s="351"/>
      <c r="Q14" s="351"/>
      <c r="R14" s="351"/>
      <c r="S14" s="351"/>
      <c r="T14" s="351"/>
      <c r="U14" s="351"/>
    </row>
    <row r="15" spans="1:21" ht="16.5" customHeight="1" x14ac:dyDescent="0.25">
      <c r="A15" s="25" t="s">
        <v>88</v>
      </c>
      <c r="B15" s="25"/>
      <c r="C15" s="351" t="s">
        <v>456</v>
      </c>
      <c r="D15" s="351"/>
      <c r="E15" s="351"/>
      <c r="F15" s="351"/>
      <c r="G15" s="351"/>
      <c r="H15" s="351"/>
      <c r="I15" s="351"/>
      <c r="J15" s="351"/>
      <c r="K15" s="351"/>
      <c r="L15" s="351"/>
      <c r="M15" s="351"/>
      <c r="N15" s="351"/>
      <c r="O15" s="351"/>
      <c r="P15" s="351"/>
      <c r="Q15" s="351"/>
      <c r="R15" s="351"/>
      <c r="S15" s="351"/>
      <c r="T15" s="351"/>
      <c r="U15" s="351"/>
    </row>
    <row r="16" spans="1:21" ht="29.4" customHeight="1" x14ac:dyDescent="0.25">
      <c r="A16" s="25" t="s">
        <v>89</v>
      </c>
      <c r="B16" s="25"/>
      <c r="C16" s="351" t="s">
        <v>511</v>
      </c>
      <c r="D16" s="351"/>
      <c r="E16" s="351"/>
      <c r="F16" s="351"/>
      <c r="G16" s="351"/>
      <c r="H16" s="351"/>
      <c r="I16" s="351"/>
      <c r="J16" s="351"/>
      <c r="K16" s="351"/>
      <c r="L16" s="351"/>
      <c r="M16" s="351"/>
      <c r="N16" s="351"/>
      <c r="O16" s="351"/>
      <c r="P16" s="351"/>
      <c r="Q16" s="351"/>
      <c r="R16" s="351"/>
      <c r="S16" s="351"/>
      <c r="T16" s="351"/>
      <c r="U16" s="351"/>
    </row>
    <row r="17" spans="1:21" ht="29.4" customHeight="1" x14ac:dyDescent="0.25">
      <c r="A17" s="25" t="s">
        <v>90</v>
      </c>
      <c r="B17" s="25"/>
      <c r="C17" s="351" t="s">
        <v>512</v>
      </c>
      <c r="D17" s="351"/>
      <c r="E17" s="351"/>
      <c r="F17" s="351"/>
      <c r="G17" s="351"/>
      <c r="H17" s="351"/>
      <c r="I17" s="351"/>
      <c r="J17" s="351"/>
      <c r="K17" s="351"/>
      <c r="L17" s="351"/>
      <c r="M17" s="351"/>
      <c r="N17" s="351"/>
      <c r="O17" s="351"/>
      <c r="P17" s="351"/>
      <c r="Q17" s="351"/>
      <c r="R17" s="351"/>
      <c r="S17" s="351"/>
      <c r="T17" s="351"/>
      <c r="U17" s="351"/>
    </row>
    <row r="18" spans="1:21" ht="29.4" customHeight="1" x14ac:dyDescent="0.25">
      <c r="A18" s="25" t="s">
        <v>91</v>
      </c>
      <c r="B18" s="25"/>
      <c r="C18" s="351" t="s">
        <v>488</v>
      </c>
      <c r="D18" s="351"/>
      <c r="E18" s="351"/>
      <c r="F18" s="351"/>
      <c r="G18" s="351"/>
      <c r="H18" s="351"/>
      <c r="I18" s="351"/>
      <c r="J18" s="351"/>
      <c r="K18" s="351"/>
      <c r="L18" s="351"/>
      <c r="M18" s="351"/>
      <c r="N18" s="351"/>
      <c r="O18" s="351"/>
      <c r="P18" s="351"/>
      <c r="Q18" s="351"/>
      <c r="R18" s="351"/>
      <c r="S18" s="351"/>
      <c r="T18" s="351"/>
      <c r="U18" s="351"/>
    </row>
    <row r="19" spans="1:21" ht="29.4" customHeight="1" x14ac:dyDescent="0.25">
      <c r="A19" s="25" t="s">
        <v>92</v>
      </c>
      <c r="B19" s="25"/>
      <c r="C19" s="351" t="s">
        <v>381</v>
      </c>
      <c r="D19" s="351"/>
      <c r="E19" s="351"/>
      <c r="F19" s="351"/>
      <c r="G19" s="351"/>
      <c r="H19" s="351"/>
      <c r="I19" s="351"/>
      <c r="J19" s="351"/>
      <c r="K19" s="351"/>
      <c r="L19" s="351"/>
      <c r="M19" s="351"/>
      <c r="N19" s="351"/>
      <c r="O19" s="351"/>
      <c r="P19" s="351"/>
      <c r="Q19" s="351"/>
      <c r="R19" s="351"/>
      <c r="S19" s="351"/>
      <c r="T19" s="351"/>
      <c r="U19" s="351"/>
    </row>
    <row r="20" spans="1:21" ht="4.5" customHeight="1" x14ac:dyDescent="0.25"/>
    <row r="21" spans="1:21" ht="16.5" customHeight="1" x14ac:dyDescent="0.25">
      <c r="A21" s="26" t="s">
        <v>112</v>
      </c>
      <c r="B21" s="25"/>
      <c r="C21" s="25"/>
      <c r="D21" s="25"/>
      <c r="E21" s="351" t="s">
        <v>513</v>
      </c>
      <c r="F21" s="351"/>
      <c r="G21" s="351"/>
      <c r="H21" s="351"/>
      <c r="I21" s="351"/>
      <c r="J21" s="351"/>
      <c r="K21" s="351"/>
      <c r="L21" s="351"/>
      <c r="M21" s="351"/>
      <c r="N21" s="351"/>
      <c r="O21" s="351"/>
      <c r="P21" s="351"/>
      <c r="Q21" s="351"/>
      <c r="R21" s="351"/>
      <c r="S21" s="351"/>
      <c r="T21" s="351"/>
      <c r="U21" s="351"/>
    </row>
  </sheetData>
  <mergeCells count="11">
    <mergeCell ref="E21:U21"/>
    <mergeCell ref="C15:U15"/>
    <mergeCell ref="C16:U16"/>
    <mergeCell ref="C17:U17"/>
    <mergeCell ref="C18:U18"/>
    <mergeCell ref="C19:U19"/>
    <mergeCell ref="K1:U1"/>
    <mergeCell ref="C9:U9"/>
    <mergeCell ref="C11:U11"/>
    <mergeCell ref="C12:U12"/>
    <mergeCell ref="C14:U14"/>
  </mergeCells>
  <pageMargins left="0.7" right="0.7" top="0.75" bottom="0.75" header="0.3" footer="0.3"/>
  <pageSetup paperSize="9" fitToHeight="0" orientation="landscape" useFirstPageNumber="1" horizontalDpi="300" verticalDpi="300" r:id="rId1"/>
  <headerFooter scaleWithDoc="0" alignWithMargins="0">
    <oddHeader>&amp;C&amp;"Arial,Regular"&amp;8TABLE 18A.20</oddHeader>
    <oddFooter>&amp;L&amp;8&amp;G 
&amp;"Arial,Regular"REPORT ON
GOVERNMENT
SERVICES  202106&amp;C &amp;R&amp;8&amp;G&amp;"Arial,Regular" 
HOUSING
&amp;"Arial,Regular"PAGE &amp;"Arial,Bold"&amp;P&amp;"Arial,Regular" of TABLE 18A.20</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U45"/>
  <sheetViews>
    <sheetView showGridLines="0" workbookViewId="0"/>
  </sheetViews>
  <sheetFormatPr defaultColWidth="11.44140625" defaultRowHeight="13.2" x14ac:dyDescent="0.25"/>
  <cols>
    <col min="1" max="11" width="1.88671875" customWidth="1"/>
    <col min="12" max="12" width="5.44140625" customWidth="1"/>
    <col min="13" max="21" width="8.5546875" customWidth="1"/>
  </cols>
  <sheetData>
    <row r="1" spans="1:21" ht="17.399999999999999" customHeight="1" x14ac:dyDescent="0.25">
      <c r="A1" s="8" t="s">
        <v>514</v>
      </c>
      <c r="B1" s="8"/>
      <c r="C1" s="8"/>
      <c r="D1" s="8"/>
      <c r="E1" s="8"/>
      <c r="F1" s="8"/>
      <c r="G1" s="8"/>
      <c r="H1" s="8"/>
      <c r="I1" s="8"/>
      <c r="J1" s="8"/>
      <c r="K1" s="355" t="s">
        <v>515</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516</v>
      </c>
      <c r="N2" s="13" t="s">
        <v>517</v>
      </c>
      <c r="O2" s="13" t="s">
        <v>518</v>
      </c>
      <c r="P2" s="13" t="s">
        <v>519</v>
      </c>
      <c r="Q2" s="13" t="s">
        <v>520</v>
      </c>
      <c r="R2" s="13" t="s">
        <v>521</v>
      </c>
      <c r="S2" s="13" t="s">
        <v>522</v>
      </c>
      <c r="T2" s="13" t="s">
        <v>523</v>
      </c>
      <c r="U2" s="13" t="s">
        <v>524</v>
      </c>
    </row>
    <row r="3" spans="1:21" ht="16.5" customHeight="1" x14ac:dyDescent="0.25">
      <c r="A3" s="7" t="s">
        <v>73</v>
      </c>
      <c r="B3" s="7"/>
      <c r="C3" s="7"/>
      <c r="D3" s="7"/>
      <c r="E3" s="7"/>
      <c r="F3" s="7"/>
      <c r="G3" s="7"/>
      <c r="H3" s="7"/>
      <c r="I3" s="7"/>
      <c r="J3" s="7"/>
      <c r="K3" s="7"/>
      <c r="L3" s="9"/>
      <c r="M3" s="10"/>
      <c r="N3" s="10"/>
      <c r="O3" s="10"/>
      <c r="P3" s="10"/>
      <c r="Q3" s="10"/>
      <c r="R3" s="10"/>
      <c r="S3" s="10"/>
      <c r="T3" s="10"/>
      <c r="U3" s="10"/>
    </row>
    <row r="4" spans="1:21" ht="16.5" customHeight="1" x14ac:dyDescent="0.25">
      <c r="A4" s="7"/>
      <c r="B4" s="7" t="s">
        <v>144</v>
      </c>
      <c r="C4" s="7"/>
      <c r="D4" s="7"/>
      <c r="E4" s="7"/>
      <c r="F4" s="7"/>
      <c r="G4" s="7"/>
      <c r="H4" s="7"/>
      <c r="I4" s="7"/>
      <c r="J4" s="7"/>
      <c r="K4" s="7"/>
      <c r="L4" s="9" t="s">
        <v>127</v>
      </c>
      <c r="M4" s="159">
        <v>92600</v>
      </c>
      <c r="N4" s="159">
        <v>54181</v>
      </c>
      <c r="O4" s="159">
        <v>48438</v>
      </c>
      <c r="P4" s="159">
        <v>30955</v>
      </c>
      <c r="Q4" s="159">
        <v>26626</v>
      </c>
      <c r="R4" s="158">
        <v>6419</v>
      </c>
      <c r="S4" s="159">
        <v>10511</v>
      </c>
      <c r="T4" s="158">
        <v>4677</v>
      </c>
      <c r="U4" s="157">
        <v>274407</v>
      </c>
    </row>
    <row r="5" spans="1:21" ht="16.5" customHeight="1" x14ac:dyDescent="0.25">
      <c r="A5" s="7"/>
      <c r="B5" s="7" t="s">
        <v>145</v>
      </c>
      <c r="C5" s="7"/>
      <c r="D5" s="7"/>
      <c r="E5" s="7"/>
      <c r="F5" s="7"/>
      <c r="G5" s="7"/>
      <c r="H5" s="7"/>
      <c r="I5" s="7"/>
      <c r="J5" s="7"/>
      <c r="K5" s="7"/>
      <c r="L5" s="9" t="s">
        <v>127</v>
      </c>
      <c r="M5" s="159">
        <v>96150</v>
      </c>
      <c r="N5" s="159">
        <v>53854</v>
      </c>
      <c r="O5" s="159">
        <v>49433</v>
      </c>
      <c r="P5" s="159">
        <v>31066</v>
      </c>
      <c r="Q5" s="159">
        <v>26833</v>
      </c>
      <c r="R5" s="158">
        <v>6381</v>
      </c>
      <c r="S5" s="159">
        <v>10441</v>
      </c>
      <c r="T5" s="158">
        <v>4674</v>
      </c>
      <c r="U5" s="157">
        <v>278832</v>
      </c>
    </row>
    <row r="6" spans="1:21" ht="16.5" customHeight="1" x14ac:dyDescent="0.25">
      <c r="A6" s="7"/>
      <c r="B6" s="7" t="s">
        <v>146</v>
      </c>
      <c r="C6" s="7"/>
      <c r="D6" s="7"/>
      <c r="E6" s="7"/>
      <c r="F6" s="7"/>
      <c r="G6" s="7"/>
      <c r="H6" s="7"/>
      <c r="I6" s="7"/>
      <c r="J6" s="7"/>
      <c r="K6" s="7"/>
      <c r="L6" s="9" t="s">
        <v>127</v>
      </c>
      <c r="M6" s="157">
        <v>106092</v>
      </c>
      <c r="N6" s="159">
        <v>53591</v>
      </c>
      <c r="O6" s="159">
        <v>48641</v>
      </c>
      <c r="P6" s="159">
        <v>31562</v>
      </c>
      <c r="Q6" s="159">
        <v>26760</v>
      </c>
      <c r="R6" s="158">
        <v>6127</v>
      </c>
      <c r="S6" s="159">
        <v>10481</v>
      </c>
      <c r="T6" s="158">
        <v>4692</v>
      </c>
      <c r="U6" s="157">
        <v>287946</v>
      </c>
    </row>
    <row r="7" spans="1:21" ht="16.5" customHeight="1" x14ac:dyDescent="0.25">
      <c r="A7" s="7"/>
      <c r="B7" s="7" t="s">
        <v>147</v>
      </c>
      <c r="C7" s="7"/>
      <c r="D7" s="7"/>
      <c r="E7" s="7"/>
      <c r="F7" s="7"/>
      <c r="G7" s="7"/>
      <c r="H7" s="7"/>
      <c r="I7" s="7"/>
      <c r="J7" s="7"/>
      <c r="K7" s="7"/>
      <c r="L7" s="9" t="s">
        <v>127</v>
      </c>
      <c r="M7" s="157">
        <v>106354</v>
      </c>
      <c r="N7" s="159">
        <v>53866</v>
      </c>
      <c r="O7" s="159">
        <v>47426</v>
      </c>
      <c r="P7" s="159">
        <v>31614</v>
      </c>
      <c r="Q7" s="159">
        <v>30210</v>
      </c>
      <c r="R7" s="158">
        <v>5234</v>
      </c>
      <c r="S7" s="159">
        <v>10550</v>
      </c>
      <c r="T7" s="158">
        <v>4715</v>
      </c>
      <c r="U7" s="157">
        <v>289969</v>
      </c>
    </row>
    <row r="8" spans="1:21" ht="16.5" customHeight="1" x14ac:dyDescent="0.25">
      <c r="A8" s="7"/>
      <c r="B8" s="7" t="s">
        <v>148</v>
      </c>
      <c r="C8" s="7"/>
      <c r="D8" s="7"/>
      <c r="E8" s="7"/>
      <c r="F8" s="7"/>
      <c r="G8" s="7"/>
      <c r="H8" s="7"/>
      <c r="I8" s="7"/>
      <c r="J8" s="7"/>
      <c r="K8" s="7"/>
      <c r="L8" s="9" t="s">
        <v>127</v>
      </c>
      <c r="M8" s="157">
        <v>107068</v>
      </c>
      <c r="N8" s="159">
        <v>53981</v>
      </c>
      <c r="O8" s="159">
        <v>46786</v>
      </c>
      <c r="P8" s="159">
        <v>31569</v>
      </c>
      <c r="Q8" s="159">
        <v>30824</v>
      </c>
      <c r="R8" s="158">
        <v>6193</v>
      </c>
      <c r="S8" s="159">
        <v>10483</v>
      </c>
      <c r="T8" s="158">
        <v>4658</v>
      </c>
      <c r="U8" s="157">
        <v>291562</v>
      </c>
    </row>
    <row r="9" spans="1:21" ht="16.5" customHeight="1" x14ac:dyDescent="0.25">
      <c r="A9" s="7"/>
      <c r="B9" s="7" t="s">
        <v>144</v>
      </c>
      <c r="C9" s="7"/>
      <c r="D9" s="7"/>
      <c r="E9" s="7"/>
      <c r="F9" s="7"/>
      <c r="G9" s="7"/>
      <c r="H9" s="7"/>
      <c r="I9" s="7"/>
      <c r="J9" s="7"/>
      <c r="K9" s="7"/>
      <c r="L9" s="9" t="s">
        <v>357</v>
      </c>
      <c r="M9" s="160">
        <v>99.5</v>
      </c>
      <c r="N9" s="160">
        <v>98.7</v>
      </c>
      <c r="O9" s="160">
        <v>97.2</v>
      </c>
      <c r="P9" s="160">
        <v>99</v>
      </c>
      <c r="Q9" s="160">
        <v>98.9</v>
      </c>
      <c r="R9" s="160">
        <v>94.9</v>
      </c>
      <c r="S9" s="160">
        <v>99.1</v>
      </c>
      <c r="T9" s="160">
        <v>99.5</v>
      </c>
      <c r="U9" s="160">
        <v>98.7</v>
      </c>
    </row>
    <row r="10" spans="1:21" ht="16.5" customHeight="1" x14ac:dyDescent="0.25">
      <c r="A10" s="7"/>
      <c r="B10" s="7" t="s">
        <v>145</v>
      </c>
      <c r="C10" s="7"/>
      <c r="D10" s="7"/>
      <c r="E10" s="7"/>
      <c r="F10" s="7"/>
      <c r="G10" s="7"/>
      <c r="H10" s="7"/>
      <c r="I10" s="7"/>
      <c r="J10" s="7"/>
      <c r="K10" s="7"/>
      <c r="L10" s="9" t="s">
        <v>357</v>
      </c>
      <c r="M10" s="160">
        <v>99.4</v>
      </c>
      <c r="N10" s="160">
        <v>98.8</v>
      </c>
      <c r="O10" s="160">
        <v>97.5</v>
      </c>
      <c r="P10" s="160">
        <v>98.9</v>
      </c>
      <c r="Q10" s="160">
        <v>99</v>
      </c>
      <c r="R10" s="160">
        <v>95.3</v>
      </c>
      <c r="S10" s="160">
        <v>99.2</v>
      </c>
      <c r="T10" s="160">
        <v>99.6</v>
      </c>
      <c r="U10" s="160">
        <v>98.8</v>
      </c>
    </row>
    <row r="11" spans="1:21" ht="16.5" customHeight="1" x14ac:dyDescent="0.25">
      <c r="A11" s="7"/>
      <c r="B11" s="7" t="s">
        <v>146</v>
      </c>
      <c r="C11" s="7"/>
      <c r="D11" s="7"/>
      <c r="E11" s="7"/>
      <c r="F11" s="7"/>
      <c r="G11" s="7"/>
      <c r="H11" s="7"/>
      <c r="I11" s="7"/>
      <c r="J11" s="7"/>
      <c r="K11" s="7"/>
      <c r="L11" s="9" t="s">
        <v>357</v>
      </c>
      <c r="M11" s="160">
        <v>99.3</v>
      </c>
      <c r="N11" s="160">
        <v>98.2</v>
      </c>
      <c r="O11" s="160">
        <v>97.4</v>
      </c>
      <c r="P11" s="160">
        <v>98.9</v>
      </c>
      <c r="Q11" s="160">
        <v>98.6</v>
      </c>
      <c r="R11" s="160">
        <v>93</v>
      </c>
      <c r="S11" s="160">
        <v>98.7</v>
      </c>
      <c r="T11" s="160">
        <v>99.4</v>
      </c>
      <c r="U11" s="160">
        <v>98.5</v>
      </c>
    </row>
    <row r="12" spans="1:21" ht="16.5" customHeight="1" x14ac:dyDescent="0.25">
      <c r="A12" s="7"/>
      <c r="B12" s="7" t="s">
        <v>147</v>
      </c>
      <c r="C12" s="7"/>
      <c r="D12" s="7"/>
      <c r="E12" s="7"/>
      <c r="F12" s="7"/>
      <c r="G12" s="7"/>
      <c r="H12" s="7"/>
      <c r="I12" s="7"/>
      <c r="J12" s="7"/>
      <c r="K12" s="7"/>
      <c r="L12" s="9" t="s">
        <v>357</v>
      </c>
      <c r="M12" s="160">
        <v>98.4</v>
      </c>
      <c r="N12" s="160">
        <v>97.8</v>
      </c>
      <c r="O12" s="160">
        <v>95.1</v>
      </c>
      <c r="P12" s="160">
        <v>98.5</v>
      </c>
      <c r="Q12" s="160">
        <v>97.5</v>
      </c>
      <c r="R12" s="160">
        <v>87.6</v>
      </c>
      <c r="S12" s="160">
        <v>99</v>
      </c>
      <c r="T12" s="160">
        <v>99.6</v>
      </c>
      <c r="U12" s="160">
        <v>97.5</v>
      </c>
    </row>
    <row r="13" spans="1:21" ht="16.5" customHeight="1" x14ac:dyDescent="0.25">
      <c r="A13" s="7"/>
      <c r="B13" s="7" t="s">
        <v>148</v>
      </c>
      <c r="C13" s="7"/>
      <c r="D13" s="7"/>
      <c r="E13" s="7"/>
      <c r="F13" s="7"/>
      <c r="G13" s="7"/>
      <c r="H13" s="7"/>
      <c r="I13" s="7"/>
      <c r="J13" s="7"/>
      <c r="K13" s="7"/>
      <c r="L13" s="9" t="s">
        <v>357</v>
      </c>
      <c r="M13" s="160">
        <v>98.6</v>
      </c>
      <c r="N13" s="160">
        <v>97.8</v>
      </c>
      <c r="O13" s="160">
        <v>94.7</v>
      </c>
      <c r="P13" s="160">
        <v>98.5</v>
      </c>
      <c r="Q13" s="160">
        <v>97.7</v>
      </c>
      <c r="R13" s="160">
        <v>92.9</v>
      </c>
      <c r="S13" s="160">
        <v>98.8</v>
      </c>
      <c r="T13" s="160">
        <v>99.2</v>
      </c>
      <c r="U13" s="160">
        <v>97.6</v>
      </c>
    </row>
    <row r="14" spans="1:21" ht="16.5" customHeight="1" x14ac:dyDescent="0.25">
      <c r="A14" s="7" t="s">
        <v>75</v>
      </c>
      <c r="B14" s="7"/>
      <c r="C14" s="7"/>
      <c r="D14" s="7"/>
      <c r="E14" s="7"/>
      <c r="F14" s="7"/>
      <c r="G14" s="7"/>
      <c r="H14" s="7"/>
      <c r="I14" s="7"/>
      <c r="J14" s="7"/>
      <c r="K14" s="7"/>
      <c r="L14" s="9"/>
      <c r="M14" s="10"/>
      <c r="N14" s="10"/>
      <c r="O14" s="10"/>
      <c r="P14" s="10"/>
      <c r="Q14" s="10"/>
      <c r="R14" s="10"/>
      <c r="S14" s="10"/>
      <c r="T14" s="10"/>
      <c r="U14" s="10"/>
    </row>
    <row r="15" spans="1:21" ht="16.5" customHeight="1" x14ac:dyDescent="0.25">
      <c r="A15" s="7"/>
      <c r="B15" s="7" t="s">
        <v>144</v>
      </c>
      <c r="C15" s="7"/>
      <c r="D15" s="7"/>
      <c r="E15" s="7"/>
      <c r="F15" s="7"/>
      <c r="G15" s="7"/>
      <c r="H15" s="7"/>
      <c r="I15" s="7"/>
      <c r="J15" s="7"/>
      <c r="K15" s="7"/>
      <c r="L15" s="9" t="s">
        <v>127</v>
      </c>
      <c r="M15" s="158">
        <v>4316</v>
      </c>
      <c r="N15" s="154" t="s">
        <v>76</v>
      </c>
      <c r="O15" s="158">
        <v>2821</v>
      </c>
      <c r="P15" s="154" t="s">
        <v>76</v>
      </c>
      <c r="Q15" s="158">
        <v>1045</v>
      </c>
      <c r="R15" s="153">
        <v>190</v>
      </c>
      <c r="S15" s="154" t="s">
        <v>76</v>
      </c>
      <c r="T15" s="158">
        <v>4750</v>
      </c>
      <c r="U15" s="159">
        <v>13122</v>
      </c>
    </row>
    <row r="16" spans="1:21" ht="16.5" customHeight="1" x14ac:dyDescent="0.25">
      <c r="A16" s="7"/>
      <c r="B16" s="7" t="s">
        <v>145</v>
      </c>
      <c r="C16" s="7"/>
      <c r="D16" s="7"/>
      <c r="E16" s="7"/>
      <c r="F16" s="7"/>
      <c r="G16" s="7"/>
      <c r="H16" s="7"/>
      <c r="I16" s="7"/>
      <c r="J16" s="7"/>
      <c r="K16" s="7"/>
      <c r="L16" s="9" t="s">
        <v>127</v>
      </c>
      <c r="M16" s="158">
        <v>4368</v>
      </c>
      <c r="N16" s="154" t="s">
        <v>76</v>
      </c>
      <c r="O16" s="158">
        <v>2931</v>
      </c>
      <c r="P16" s="154" t="s">
        <v>76</v>
      </c>
      <c r="Q16" s="158">
        <v>1059</v>
      </c>
      <c r="R16" s="153">
        <v>189</v>
      </c>
      <c r="S16" s="154" t="s">
        <v>76</v>
      </c>
      <c r="T16" s="158">
        <v>4737</v>
      </c>
      <c r="U16" s="159">
        <v>13284</v>
      </c>
    </row>
    <row r="17" spans="1:21" ht="16.5" customHeight="1" x14ac:dyDescent="0.25">
      <c r="A17" s="7"/>
      <c r="B17" s="7" t="s">
        <v>146</v>
      </c>
      <c r="C17" s="7"/>
      <c r="D17" s="7"/>
      <c r="E17" s="7"/>
      <c r="F17" s="7"/>
      <c r="G17" s="7"/>
      <c r="H17" s="7"/>
      <c r="I17" s="7"/>
      <c r="J17" s="7"/>
      <c r="K17" s="7"/>
      <c r="L17" s="9" t="s">
        <v>127</v>
      </c>
      <c r="M17" s="158">
        <v>4351</v>
      </c>
      <c r="N17" s="154" t="s">
        <v>76</v>
      </c>
      <c r="O17" s="158">
        <v>2913</v>
      </c>
      <c r="P17" s="154" t="s">
        <v>76</v>
      </c>
      <c r="Q17" s="158">
        <v>1076</v>
      </c>
      <c r="R17" s="153">
        <v>188</v>
      </c>
      <c r="S17" s="154" t="s">
        <v>76</v>
      </c>
      <c r="T17" s="158">
        <v>4599</v>
      </c>
      <c r="U17" s="159">
        <v>13127</v>
      </c>
    </row>
    <row r="18" spans="1:21" ht="16.5" customHeight="1" x14ac:dyDescent="0.25">
      <c r="A18" s="7"/>
      <c r="B18" s="7" t="s">
        <v>147</v>
      </c>
      <c r="C18" s="7"/>
      <c r="D18" s="7"/>
      <c r="E18" s="7"/>
      <c r="F18" s="7"/>
      <c r="G18" s="7"/>
      <c r="H18" s="7"/>
      <c r="I18" s="7"/>
      <c r="J18" s="7"/>
      <c r="K18" s="7"/>
      <c r="L18" s="9" t="s">
        <v>127</v>
      </c>
      <c r="M18" s="158">
        <v>4335</v>
      </c>
      <c r="N18" s="154" t="s">
        <v>76</v>
      </c>
      <c r="O18" s="158">
        <v>2849</v>
      </c>
      <c r="P18" s="154" t="s">
        <v>76</v>
      </c>
      <c r="Q18" s="158">
        <v>1300</v>
      </c>
      <c r="R18" s="153">
        <v>173</v>
      </c>
      <c r="S18" s="154" t="s">
        <v>76</v>
      </c>
      <c r="T18" s="154" t="s">
        <v>85</v>
      </c>
      <c r="U18" s="158">
        <v>8657</v>
      </c>
    </row>
    <row r="19" spans="1:21" ht="16.5" customHeight="1" x14ac:dyDescent="0.25">
      <c r="A19" s="7"/>
      <c r="B19" s="7" t="s">
        <v>148</v>
      </c>
      <c r="C19" s="7"/>
      <c r="D19" s="7"/>
      <c r="E19" s="7"/>
      <c r="F19" s="7"/>
      <c r="G19" s="7"/>
      <c r="H19" s="7"/>
      <c r="I19" s="7"/>
      <c r="J19" s="7"/>
      <c r="K19" s="7"/>
      <c r="L19" s="9" t="s">
        <v>127</v>
      </c>
      <c r="M19" s="158">
        <v>4386</v>
      </c>
      <c r="N19" s="154" t="s">
        <v>76</v>
      </c>
      <c r="O19" s="158">
        <v>2741</v>
      </c>
      <c r="P19" s="154" t="s">
        <v>76</v>
      </c>
      <c r="Q19" s="158">
        <v>1346</v>
      </c>
      <c r="R19" s="153">
        <v>195</v>
      </c>
      <c r="S19" s="154" t="s">
        <v>76</v>
      </c>
      <c r="T19" s="154" t="s">
        <v>85</v>
      </c>
      <c r="U19" s="158">
        <v>8668</v>
      </c>
    </row>
    <row r="20" spans="1:21" ht="16.5" customHeight="1" x14ac:dyDescent="0.25">
      <c r="A20" s="7"/>
      <c r="B20" s="7" t="s">
        <v>144</v>
      </c>
      <c r="C20" s="7"/>
      <c r="D20" s="7"/>
      <c r="E20" s="7"/>
      <c r="F20" s="7"/>
      <c r="G20" s="7"/>
      <c r="H20" s="7"/>
      <c r="I20" s="7"/>
      <c r="J20" s="7"/>
      <c r="K20" s="7"/>
      <c r="L20" s="9" t="s">
        <v>357</v>
      </c>
      <c r="M20" s="160">
        <v>99</v>
      </c>
      <c r="N20" s="155" t="s">
        <v>76</v>
      </c>
      <c r="O20" s="160">
        <v>92.2</v>
      </c>
      <c r="P20" s="155" t="s">
        <v>76</v>
      </c>
      <c r="Q20" s="160">
        <v>98.6</v>
      </c>
      <c r="R20" s="160">
        <v>92.7</v>
      </c>
      <c r="S20" s="155" t="s">
        <v>76</v>
      </c>
      <c r="T20" s="160">
        <v>99.6</v>
      </c>
      <c r="U20" s="160">
        <v>97.5</v>
      </c>
    </row>
    <row r="21" spans="1:21" ht="16.5" customHeight="1" x14ac:dyDescent="0.25">
      <c r="A21" s="7"/>
      <c r="B21" s="7" t="s">
        <v>145</v>
      </c>
      <c r="C21" s="7"/>
      <c r="D21" s="7"/>
      <c r="E21" s="7"/>
      <c r="F21" s="7"/>
      <c r="G21" s="7"/>
      <c r="H21" s="7"/>
      <c r="I21" s="7"/>
      <c r="J21" s="7"/>
      <c r="K21" s="7"/>
      <c r="L21" s="9" t="s">
        <v>357</v>
      </c>
      <c r="M21" s="160">
        <v>99</v>
      </c>
      <c r="N21" s="155" t="s">
        <v>76</v>
      </c>
      <c r="O21" s="160">
        <v>93.4</v>
      </c>
      <c r="P21" s="155" t="s">
        <v>76</v>
      </c>
      <c r="Q21" s="160">
        <v>98.7</v>
      </c>
      <c r="R21" s="160">
        <v>92.6</v>
      </c>
      <c r="S21" s="155" t="s">
        <v>76</v>
      </c>
      <c r="T21" s="160">
        <v>99.7</v>
      </c>
      <c r="U21" s="160">
        <v>97.8</v>
      </c>
    </row>
    <row r="22" spans="1:21" ht="16.5" customHeight="1" x14ac:dyDescent="0.25">
      <c r="A22" s="7"/>
      <c r="B22" s="7" t="s">
        <v>146</v>
      </c>
      <c r="C22" s="7"/>
      <c r="D22" s="7"/>
      <c r="E22" s="7"/>
      <c r="F22" s="7"/>
      <c r="G22" s="7"/>
      <c r="H22" s="7"/>
      <c r="I22" s="7"/>
      <c r="J22" s="7"/>
      <c r="K22" s="7"/>
      <c r="L22" s="9" t="s">
        <v>357</v>
      </c>
      <c r="M22" s="160">
        <v>98.6</v>
      </c>
      <c r="N22" s="155" t="s">
        <v>76</v>
      </c>
      <c r="O22" s="160">
        <v>93.7</v>
      </c>
      <c r="P22" s="155" t="s">
        <v>76</v>
      </c>
      <c r="Q22" s="160">
        <v>97.4</v>
      </c>
      <c r="R22" s="160">
        <v>92.2</v>
      </c>
      <c r="S22" s="155" t="s">
        <v>76</v>
      </c>
      <c r="T22" s="160">
        <v>99.6</v>
      </c>
      <c r="U22" s="160">
        <v>97.6</v>
      </c>
    </row>
    <row r="23" spans="1:21" ht="16.5" customHeight="1" x14ac:dyDescent="0.25">
      <c r="A23" s="7"/>
      <c r="B23" s="7" t="s">
        <v>147</v>
      </c>
      <c r="C23" s="7"/>
      <c r="D23" s="7"/>
      <c r="E23" s="7"/>
      <c r="F23" s="7"/>
      <c r="G23" s="7"/>
      <c r="H23" s="7"/>
      <c r="I23" s="7"/>
      <c r="J23" s="7"/>
      <c r="K23" s="7"/>
      <c r="L23" s="9" t="s">
        <v>357</v>
      </c>
      <c r="M23" s="160">
        <v>97</v>
      </c>
      <c r="N23" s="155" t="s">
        <v>76</v>
      </c>
      <c r="O23" s="160">
        <v>90.2</v>
      </c>
      <c r="P23" s="155" t="s">
        <v>76</v>
      </c>
      <c r="Q23" s="160">
        <v>97.2</v>
      </c>
      <c r="R23" s="160">
        <v>84.4</v>
      </c>
      <c r="S23" s="155" t="s">
        <v>76</v>
      </c>
      <c r="T23" s="155" t="s">
        <v>85</v>
      </c>
      <c r="U23" s="160">
        <v>94.4</v>
      </c>
    </row>
    <row r="24" spans="1:21" ht="16.5" customHeight="1" x14ac:dyDescent="0.25">
      <c r="A24" s="7"/>
      <c r="B24" s="7" t="s">
        <v>148</v>
      </c>
      <c r="C24" s="7"/>
      <c r="D24" s="7"/>
      <c r="E24" s="7"/>
      <c r="F24" s="7"/>
      <c r="G24" s="7"/>
      <c r="H24" s="7"/>
      <c r="I24" s="7"/>
      <c r="J24" s="7"/>
      <c r="K24" s="7"/>
      <c r="L24" s="9" t="s">
        <v>357</v>
      </c>
      <c r="M24" s="160">
        <v>97.4</v>
      </c>
      <c r="N24" s="155" t="s">
        <v>76</v>
      </c>
      <c r="O24" s="160">
        <v>89.4</v>
      </c>
      <c r="P24" s="155" t="s">
        <v>76</v>
      </c>
      <c r="Q24" s="160">
        <v>96.3</v>
      </c>
      <c r="R24" s="160">
        <v>91.5</v>
      </c>
      <c r="S24" s="155" t="s">
        <v>76</v>
      </c>
      <c r="T24" s="155" t="s">
        <v>85</v>
      </c>
      <c r="U24" s="160">
        <v>94.4</v>
      </c>
    </row>
    <row r="25" spans="1:21" ht="16.5" customHeight="1" x14ac:dyDescent="0.25">
      <c r="A25" s="7" t="s">
        <v>155</v>
      </c>
      <c r="B25" s="7"/>
      <c r="C25" s="7"/>
      <c r="D25" s="7"/>
      <c r="E25" s="7"/>
      <c r="F25" s="7"/>
      <c r="G25" s="7"/>
      <c r="H25" s="7"/>
      <c r="I25" s="7"/>
      <c r="J25" s="7"/>
      <c r="K25" s="7"/>
      <c r="L25" s="9"/>
      <c r="M25" s="10"/>
      <c r="N25" s="10"/>
      <c r="O25" s="10"/>
      <c r="P25" s="10"/>
      <c r="Q25" s="10"/>
      <c r="R25" s="10"/>
      <c r="S25" s="10"/>
      <c r="T25" s="10"/>
      <c r="U25" s="10"/>
    </row>
    <row r="26" spans="1:21" ht="16.5" customHeight="1" x14ac:dyDescent="0.25">
      <c r="A26" s="7"/>
      <c r="B26" s="7" t="s">
        <v>144</v>
      </c>
      <c r="C26" s="7"/>
      <c r="D26" s="7"/>
      <c r="E26" s="7"/>
      <c r="F26" s="7"/>
      <c r="G26" s="7"/>
      <c r="H26" s="7"/>
      <c r="I26" s="7"/>
      <c r="J26" s="7"/>
      <c r="K26" s="7"/>
      <c r="L26" s="9" t="s">
        <v>127</v>
      </c>
      <c r="M26" s="159">
        <v>43059</v>
      </c>
      <c r="N26" s="159">
        <v>12248</v>
      </c>
      <c r="O26" s="158">
        <v>7107</v>
      </c>
      <c r="P26" s="158">
        <v>6326</v>
      </c>
      <c r="Q26" s="159">
        <v>10596</v>
      </c>
      <c r="R26" s="158">
        <v>3869</v>
      </c>
      <c r="S26" s="153">
        <v>627</v>
      </c>
      <c r="T26" s="154" t="s">
        <v>85</v>
      </c>
      <c r="U26" s="159">
        <v>83832</v>
      </c>
    </row>
    <row r="27" spans="1:21" ht="16.5" customHeight="1" x14ac:dyDescent="0.25">
      <c r="A27" s="7"/>
      <c r="B27" s="7" t="s">
        <v>145</v>
      </c>
      <c r="C27" s="7"/>
      <c r="D27" s="7"/>
      <c r="E27" s="7"/>
      <c r="F27" s="7"/>
      <c r="G27" s="7"/>
      <c r="H27" s="7"/>
      <c r="I27" s="7"/>
      <c r="J27" s="7"/>
      <c r="K27" s="7"/>
      <c r="L27" s="9" t="s">
        <v>127</v>
      </c>
      <c r="M27" s="159">
        <v>37375</v>
      </c>
      <c r="N27" s="159">
        <v>12151</v>
      </c>
      <c r="O27" s="158">
        <v>6875</v>
      </c>
      <c r="P27" s="158">
        <v>6328</v>
      </c>
      <c r="Q27" s="159">
        <v>10006</v>
      </c>
      <c r="R27" s="158">
        <v>3942</v>
      </c>
      <c r="S27" s="153">
        <v>683</v>
      </c>
      <c r="T27" s="154" t="s">
        <v>85</v>
      </c>
      <c r="U27" s="159">
        <v>77360</v>
      </c>
    </row>
    <row r="28" spans="1:21" ht="16.5" customHeight="1" x14ac:dyDescent="0.25">
      <c r="A28" s="7"/>
      <c r="B28" s="7" t="s">
        <v>146</v>
      </c>
      <c r="C28" s="7"/>
      <c r="D28" s="7"/>
      <c r="E28" s="7"/>
      <c r="F28" s="7"/>
      <c r="G28" s="7"/>
      <c r="H28" s="7"/>
      <c r="I28" s="7"/>
      <c r="J28" s="7"/>
      <c r="K28" s="7"/>
      <c r="L28" s="9" t="s">
        <v>127</v>
      </c>
      <c r="M28" s="159">
        <v>28953</v>
      </c>
      <c r="N28" s="159">
        <v>10819</v>
      </c>
      <c r="O28" s="158">
        <v>6437</v>
      </c>
      <c r="P28" s="158">
        <v>6347</v>
      </c>
      <c r="Q28" s="158">
        <v>9746</v>
      </c>
      <c r="R28" s="158">
        <v>3489</v>
      </c>
      <c r="S28" s="153">
        <v>652</v>
      </c>
      <c r="T28" s="154" t="s">
        <v>85</v>
      </c>
      <c r="U28" s="159">
        <v>66443</v>
      </c>
    </row>
    <row r="29" spans="1:21" ht="16.5" customHeight="1" x14ac:dyDescent="0.25">
      <c r="A29" s="7"/>
      <c r="B29" s="7" t="s">
        <v>147</v>
      </c>
      <c r="C29" s="7"/>
      <c r="D29" s="7"/>
      <c r="E29" s="7"/>
      <c r="F29" s="7"/>
      <c r="G29" s="7"/>
      <c r="H29" s="7"/>
      <c r="I29" s="7"/>
      <c r="J29" s="7"/>
      <c r="K29" s="7"/>
      <c r="L29" s="9" t="s">
        <v>127</v>
      </c>
      <c r="M29" s="159">
        <v>26147</v>
      </c>
      <c r="N29" s="159">
        <v>11100</v>
      </c>
      <c r="O29" s="158">
        <v>5127</v>
      </c>
      <c r="P29" s="158">
        <v>6124</v>
      </c>
      <c r="Q29" s="158">
        <v>6045</v>
      </c>
      <c r="R29" s="158">
        <v>4373</v>
      </c>
      <c r="S29" s="153">
        <v>689</v>
      </c>
      <c r="T29" s="154" t="s">
        <v>85</v>
      </c>
      <c r="U29" s="159">
        <v>59605</v>
      </c>
    </row>
    <row r="30" spans="1:21" ht="16.5" customHeight="1" x14ac:dyDescent="0.25">
      <c r="A30" s="7"/>
      <c r="B30" s="7" t="s">
        <v>148</v>
      </c>
      <c r="C30" s="7"/>
      <c r="D30" s="7"/>
      <c r="E30" s="7"/>
      <c r="F30" s="7"/>
      <c r="G30" s="7"/>
      <c r="H30" s="7"/>
      <c r="I30" s="7"/>
      <c r="J30" s="7"/>
      <c r="K30" s="7"/>
      <c r="L30" s="9" t="s">
        <v>127</v>
      </c>
      <c r="M30" s="159">
        <v>24260</v>
      </c>
      <c r="N30" s="159">
        <v>11303</v>
      </c>
      <c r="O30" s="158">
        <v>3446</v>
      </c>
      <c r="P30" s="158">
        <v>5627</v>
      </c>
      <c r="Q30" s="158">
        <v>5130</v>
      </c>
      <c r="R30" s="158">
        <v>4270</v>
      </c>
      <c r="S30" s="153">
        <v>587</v>
      </c>
      <c r="T30" s="154" t="s">
        <v>85</v>
      </c>
      <c r="U30" s="159">
        <v>54623</v>
      </c>
    </row>
    <row r="31" spans="1:21" ht="16.5" customHeight="1" x14ac:dyDescent="0.25">
      <c r="A31" s="7"/>
      <c r="B31" s="7" t="s">
        <v>144</v>
      </c>
      <c r="C31" s="7"/>
      <c r="D31" s="7"/>
      <c r="E31" s="7"/>
      <c r="F31" s="7"/>
      <c r="G31" s="7"/>
      <c r="H31" s="7"/>
      <c r="I31" s="7"/>
      <c r="J31" s="7"/>
      <c r="K31" s="7"/>
      <c r="L31" s="9" t="s">
        <v>357</v>
      </c>
      <c r="M31" s="160">
        <v>96</v>
      </c>
      <c r="N31" s="160">
        <v>94.1</v>
      </c>
      <c r="O31" s="160">
        <v>96.7</v>
      </c>
      <c r="P31" s="160">
        <v>94.2</v>
      </c>
      <c r="Q31" s="160">
        <v>94.5</v>
      </c>
      <c r="R31" s="160">
        <v>93.1</v>
      </c>
      <c r="S31" s="160">
        <v>98.3</v>
      </c>
      <c r="T31" s="155" t="s">
        <v>85</v>
      </c>
      <c r="U31" s="160">
        <v>95.3</v>
      </c>
    </row>
    <row r="32" spans="1:21" ht="16.5" customHeight="1" x14ac:dyDescent="0.25">
      <c r="A32" s="7"/>
      <c r="B32" s="7" t="s">
        <v>145</v>
      </c>
      <c r="C32" s="7"/>
      <c r="D32" s="7"/>
      <c r="E32" s="7"/>
      <c r="F32" s="7"/>
      <c r="G32" s="7"/>
      <c r="H32" s="7"/>
      <c r="I32" s="7"/>
      <c r="J32" s="7"/>
      <c r="K32" s="7"/>
      <c r="L32" s="9" t="s">
        <v>357</v>
      </c>
      <c r="M32" s="160">
        <v>94.9</v>
      </c>
      <c r="N32" s="160">
        <v>94.9</v>
      </c>
      <c r="O32" s="160">
        <v>95.6</v>
      </c>
      <c r="P32" s="160">
        <v>97.6</v>
      </c>
      <c r="Q32" s="160">
        <v>94.8</v>
      </c>
      <c r="R32" s="160">
        <v>94</v>
      </c>
      <c r="S32" s="160">
        <v>99.3</v>
      </c>
      <c r="T32" s="155" t="s">
        <v>85</v>
      </c>
      <c r="U32" s="160">
        <v>95.2</v>
      </c>
    </row>
    <row r="33" spans="1:21" ht="16.5" customHeight="1" x14ac:dyDescent="0.25">
      <c r="A33" s="7"/>
      <c r="B33" s="7" t="s">
        <v>146</v>
      </c>
      <c r="C33" s="7"/>
      <c r="D33" s="7"/>
      <c r="E33" s="7"/>
      <c r="F33" s="7"/>
      <c r="G33" s="7"/>
      <c r="H33" s="7"/>
      <c r="I33" s="7"/>
      <c r="J33" s="7"/>
      <c r="K33" s="7"/>
      <c r="L33" s="9" t="s">
        <v>357</v>
      </c>
      <c r="M33" s="160">
        <v>93.3</v>
      </c>
      <c r="N33" s="160">
        <v>93</v>
      </c>
      <c r="O33" s="160">
        <v>98.1</v>
      </c>
      <c r="P33" s="160">
        <v>98.3</v>
      </c>
      <c r="Q33" s="160">
        <v>93.6</v>
      </c>
      <c r="R33" s="160">
        <v>92.2</v>
      </c>
      <c r="S33" s="160">
        <v>99.4</v>
      </c>
      <c r="T33" s="155" t="s">
        <v>85</v>
      </c>
      <c r="U33" s="160">
        <v>94.2</v>
      </c>
    </row>
    <row r="34" spans="1:21" ht="16.5" customHeight="1" x14ac:dyDescent="0.25">
      <c r="A34" s="7"/>
      <c r="B34" s="7" t="s">
        <v>147</v>
      </c>
      <c r="C34" s="7"/>
      <c r="D34" s="7"/>
      <c r="E34" s="7"/>
      <c r="F34" s="7"/>
      <c r="G34" s="7"/>
      <c r="H34" s="7"/>
      <c r="I34" s="7"/>
      <c r="J34" s="7"/>
      <c r="K34" s="7"/>
      <c r="L34" s="9" t="s">
        <v>357</v>
      </c>
      <c r="M34" s="160">
        <v>91.7</v>
      </c>
      <c r="N34" s="160">
        <v>91.9</v>
      </c>
      <c r="O34" s="160">
        <v>95.1</v>
      </c>
      <c r="P34" s="160">
        <v>98.4</v>
      </c>
      <c r="Q34" s="160">
        <v>89.6</v>
      </c>
      <c r="R34" s="160">
        <v>89.8</v>
      </c>
      <c r="S34" s="160">
        <v>98.9</v>
      </c>
      <c r="T34" s="155" t="s">
        <v>85</v>
      </c>
      <c r="U34" s="160">
        <v>92.4</v>
      </c>
    </row>
    <row r="35" spans="1:21" ht="16.5" customHeight="1" x14ac:dyDescent="0.25">
      <c r="A35" s="14"/>
      <c r="B35" s="14" t="s">
        <v>148</v>
      </c>
      <c r="C35" s="14"/>
      <c r="D35" s="14"/>
      <c r="E35" s="14"/>
      <c r="F35" s="14"/>
      <c r="G35" s="14"/>
      <c r="H35" s="14"/>
      <c r="I35" s="14"/>
      <c r="J35" s="14"/>
      <c r="K35" s="14"/>
      <c r="L35" s="15" t="s">
        <v>357</v>
      </c>
      <c r="M35" s="161">
        <v>95</v>
      </c>
      <c r="N35" s="161">
        <v>91.8</v>
      </c>
      <c r="O35" s="161">
        <v>91.1</v>
      </c>
      <c r="P35" s="161">
        <v>98.4</v>
      </c>
      <c r="Q35" s="161">
        <v>90.2</v>
      </c>
      <c r="R35" s="161">
        <v>91.3</v>
      </c>
      <c r="S35" s="161">
        <v>99.2</v>
      </c>
      <c r="T35" s="156" t="s">
        <v>85</v>
      </c>
      <c r="U35" s="161">
        <v>93.7</v>
      </c>
    </row>
    <row r="36" spans="1:21" ht="4.5" customHeight="1" x14ac:dyDescent="0.25">
      <c r="A36" s="25"/>
      <c r="B36" s="25"/>
      <c r="C36" s="2"/>
      <c r="D36" s="2"/>
      <c r="E36" s="2"/>
      <c r="F36" s="2"/>
      <c r="G36" s="2"/>
      <c r="H36" s="2"/>
      <c r="I36" s="2"/>
      <c r="J36" s="2"/>
      <c r="K36" s="2"/>
      <c r="L36" s="2"/>
      <c r="M36" s="2"/>
      <c r="N36" s="2"/>
      <c r="O36" s="2"/>
      <c r="P36" s="2"/>
      <c r="Q36" s="2"/>
      <c r="R36" s="2"/>
      <c r="S36" s="2"/>
      <c r="T36" s="2"/>
      <c r="U36" s="2"/>
    </row>
    <row r="37" spans="1:21" ht="16.5" customHeight="1" x14ac:dyDescent="0.25">
      <c r="A37" s="25"/>
      <c r="B37" s="25"/>
      <c r="C37" s="351" t="s">
        <v>525</v>
      </c>
      <c r="D37" s="351"/>
      <c r="E37" s="351"/>
      <c r="F37" s="351"/>
      <c r="G37" s="351"/>
      <c r="H37" s="351"/>
      <c r="I37" s="351"/>
      <c r="J37" s="351"/>
      <c r="K37" s="351"/>
      <c r="L37" s="351"/>
      <c r="M37" s="351"/>
      <c r="N37" s="351"/>
      <c r="O37" s="351"/>
      <c r="P37" s="351"/>
      <c r="Q37" s="351"/>
      <c r="R37" s="351"/>
      <c r="S37" s="351"/>
      <c r="T37" s="351"/>
      <c r="U37" s="351"/>
    </row>
    <row r="38" spans="1:21" ht="4.5" customHeight="1" x14ac:dyDescent="0.25">
      <c r="A38" s="25"/>
      <c r="B38" s="25"/>
      <c r="C38" s="2"/>
      <c r="D38" s="2"/>
      <c r="E38" s="2"/>
      <c r="F38" s="2"/>
      <c r="G38" s="2"/>
      <c r="H38" s="2"/>
      <c r="I38" s="2"/>
      <c r="J38" s="2"/>
      <c r="K38" s="2"/>
      <c r="L38" s="2"/>
      <c r="M38" s="2"/>
      <c r="N38" s="2"/>
      <c r="O38" s="2"/>
      <c r="P38" s="2"/>
      <c r="Q38" s="2"/>
      <c r="R38" s="2"/>
      <c r="S38" s="2"/>
      <c r="T38" s="2"/>
      <c r="U38" s="2"/>
    </row>
    <row r="39" spans="1:21" ht="42.45" customHeight="1" x14ac:dyDescent="0.25">
      <c r="A39" s="25" t="s">
        <v>87</v>
      </c>
      <c r="B39" s="25"/>
      <c r="C39" s="351" t="s">
        <v>526</v>
      </c>
      <c r="D39" s="351"/>
      <c r="E39" s="351"/>
      <c r="F39" s="351"/>
      <c r="G39" s="351"/>
      <c r="H39" s="351"/>
      <c r="I39" s="351"/>
      <c r="J39" s="351"/>
      <c r="K39" s="351"/>
      <c r="L39" s="351"/>
      <c r="M39" s="351"/>
      <c r="N39" s="351"/>
      <c r="O39" s="351"/>
      <c r="P39" s="351"/>
      <c r="Q39" s="351"/>
      <c r="R39" s="351"/>
      <c r="S39" s="351"/>
      <c r="T39" s="351"/>
      <c r="U39" s="351"/>
    </row>
    <row r="40" spans="1:21" ht="93.9" customHeight="1" x14ac:dyDescent="0.25">
      <c r="A40" s="25" t="s">
        <v>88</v>
      </c>
      <c r="B40" s="25"/>
      <c r="C40" s="351" t="s">
        <v>527</v>
      </c>
      <c r="D40" s="351"/>
      <c r="E40" s="351"/>
      <c r="F40" s="351"/>
      <c r="G40" s="351"/>
      <c r="H40" s="351"/>
      <c r="I40" s="351"/>
      <c r="J40" s="351"/>
      <c r="K40" s="351"/>
      <c r="L40" s="351"/>
      <c r="M40" s="351"/>
      <c r="N40" s="351"/>
      <c r="O40" s="351"/>
      <c r="P40" s="351"/>
      <c r="Q40" s="351"/>
      <c r="R40" s="351"/>
      <c r="S40" s="351"/>
      <c r="T40" s="351"/>
      <c r="U40" s="351"/>
    </row>
    <row r="41" spans="1:21" ht="29.4" customHeight="1" x14ac:dyDescent="0.25">
      <c r="A41" s="25" t="s">
        <v>89</v>
      </c>
      <c r="B41" s="25"/>
      <c r="C41" s="351" t="s">
        <v>528</v>
      </c>
      <c r="D41" s="351"/>
      <c r="E41" s="351"/>
      <c r="F41" s="351"/>
      <c r="G41" s="351"/>
      <c r="H41" s="351"/>
      <c r="I41" s="351"/>
      <c r="J41" s="351"/>
      <c r="K41" s="351"/>
      <c r="L41" s="351"/>
      <c r="M41" s="351"/>
      <c r="N41" s="351"/>
      <c r="O41" s="351"/>
      <c r="P41" s="351"/>
      <c r="Q41" s="351"/>
      <c r="R41" s="351"/>
      <c r="S41" s="351"/>
      <c r="T41" s="351"/>
      <c r="U41" s="351"/>
    </row>
    <row r="42" spans="1:21" ht="42.45" customHeight="1" x14ac:dyDescent="0.25">
      <c r="A42" s="25" t="s">
        <v>90</v>
      </c>
      <c r="B42" s="25"/>
      <c r="C42" s="351" t="s">
        <v>529</v>
      </c>
      <c r="D42" s="351"/>
      <c r="E42" s="351"/>
      <c r="F42" s="351"/>
      <c r="G42" s="351"/>
      <c r="H42" s="351"/>
      <c r="I42" s="351"/>
      <c r="J42" s="351"/>
      <c r="K42" s="351"/>
      <c r="L42" s="351"/>
      <c r="M42" s="351"/>
      <c r="N42" s="351"/>
      <c r="O42" s="351"/>
      <c r="P42" s="351"/>
      <c r="Q42" s="351"/>
      <c r="R42" s="351"/>
      <c r="S42" s="351"/>
      <c r="T42" s="351"/>
      <c r="U42" s="351"/>
    </row>
    <row r="43" spans="1:21" ht="16.5" customHeight="1" x14ac:dyDescent="0.25">
      <c r="A43" s="25" t="s">
        <v>91</v>
      </c>
      <c r="B43" s="25"/>
      <c r="C43" s="351" t="s">
        <v>399</v>
      </c>
      <c r="D43" s="351"/>
      <c r="E43" s="351"/>
      <c r="F43" s="351"/>
      <c r="G43" s="351"/>
      <c r="H43" s="351"/>
      <c r="I43" s="351"/>
      <c r="J43" s="351"/>
      <c r="K43" s="351"/>
      <c r="L43" s="351"/>
      <c r="M43" s="351"/>
      <c r="N43" s="351"/>
      <c r="O43" s="351"/>
      <c r="P43" s="351"/>
      <c r="Q43" s="351"/>
      <c r="R43" s="351"/>
      <c r="S43" s="351"/>
      <c r="T43" s="351"/>
      <c r="U43" s="351"/>
    </row>
    <row r="44" spans="1:21" ht="4.5" customHeight="1" x14ac:dyDescent="0.25"/>
    <row r="45" spans="1:21" ht="16.5" customHeight="1" x14ac:dyDescent="0.25">
      <c r="A45" s="26" t="s">
        <v>112</v>
      </c>
      <c r="B45" s="25"/>
      <c r="C45" s="25"/>
      <c r="D45" s="25"/>
      <c r="E45" s="351" t="s">
        <v>530</v>
      </c>
      <c r="F45" s="351"/>
      <c r="G45" s="351"/>
      <c r="H45" s="351"/>
      <c r="I45" s="351"/>
      <c r="J45" s="351"/>
      <c r="K45" s="351"/>
      <c r="L45" s="351"/>
      <c r="M45" s="351"/>
      <c r="N45" s="351"/>
      <c r="O45" s="351"/>
      <c r="P45" s="351"/>
      <c r="Q45" s="351"/>
      <c r="R45" s="351"/>
      <c r="S45" s="351"/>
      <c r="T45" s="351"/>
      <c r="U45" s="351"/>
    </row>
  </sheetData>
  <mergeCells count="8">
    <mergeCell ref="C42:U42"/>
    <mergeCell ref="C43:U43"/>
    <mergeCell ref="E45:U45"/>
    <mergeCell ref="K1:U1"/>
    <mergeCell ref="C37:U37"/>
    <mergeCell ref="C39:U39"/>
    <mergeCell ref="C40:U40"/>
    <mergeCell ref="C41:U41"/>
  </mergeCells>
  <pageMargins left="0.7" right="0.7" top="0.75" bottom="0.75" header="0.3" footer="0.3"/>
  <pageSetup paperSize="9" fitToHeight="0" orientation="landscape" useFirstPageNumber="1" horizontalDpi="300" verticalDpi="300" r:id="rId1"/>
  <headerFooter scaleWithDoc="0" alignWithMargins="0">
    <oddHeader>&amp;C&amp;"Arial,Regular"&amp;8TABLE 18A.21</oddHeader>
    <oddFooter>&amp;L&amp;8&amp;G 
&amp;"Arial,Regular"REPORT ON
GOVERNMENT
SERVICES  202106&amp;C &amp;R&amp;8&amp;G&amp;"Arial,Regular" 
HOUSING
&amp;"Arial,Regular"PAGE &amp;"Arial,Bold"&amp;P&amp;"Arial,Regular" of TABLE 18A.21</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U42"/>
  <sheetViews>
    <sheetView showGridLines="0" workbookViewId="0"/>
  </sheetViews>
  <sheetFormatPr defaultColWidth="11.44140625" defaultRowHeight="13.2" x14ac:dyDescent="0.25"/>
  <cols>
    <col min="1" max="11" width="1.88671875" customWidth="1"/>
    <col min="12" max="12" width="5.44140625" customWidth="1"/>
    <col min="13" max="21" width="10.5546875" customWidth="1"/>
  </cols>
  <sheetData>
    <row r="1" spans="1:21" ht="33.9" customHeight="1" x14ac:dyDescent="0.25">
      <c r="A1" s="8" t="s">
        <v>531</v>
      </c>
      <c r="B1" s="8"/>
      <c r="C1" s="8"/>
      <c r="D1" s="8"/>
      <c r="E1" s="8"/>
      <c r="F1" s="8"/>
      <c r="G1" s="8"/>
      <c r="H1" s="8"/>
      <c r="I1" s="8"/>
      <c r="J1" s="8"/>
      <c r="K1" s="355" t="s">
        <v>532</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533</v>
      </c>
      <c r="N2" s="13" t="s">
        <v>534</v>
      </c>
      <c r="O2" s="13" t="s">
        <v>535</v>
      </c>
      <c r="P2" s="13" t="s">
        <v>536</v>
      </c>
      <c r="Q2" s="13" t="s">
        <v>537</v>
      </c>
      <c r="R2" s="13" t="s">
        <v>538</v>
      </c>
      <c r="S2" s="13" t="s">
        <v>539</v>
      </c>
      <c r="T2" s="13" t="s">
        <v>540</v>
      </c>
      <c r="U2" s="13" t="s">
        <v>541</v>
      </c>
    </row>
    <row r="3" spans="1:21" ht="16.5" customHeight="1" x14ac:dyDescent="0.25">
      <c r="A3" s="7" t="s">
        <v>542</v>
      </c>
      <c r="B3" s="7"/>
      <c r="C3" s="7"/>
      <c r="D3" s="7"/>
      <c r="E3" s="7"/>
      <c r="F3" s="7"/>
      <c r="G3" s="7"/>
      <c r="H3" s="7"/>
      <c r="I3" s="7"/>
      <c r="J3" s="7"/>
      <c r="K3" s="7"/>
      <c r="L3" s="9"/>
      <c r="M3" s="10"/>
      <c r="N3" s="10"/>
      <c r="O3" s="10"/>
      <c r="P3" s="10"/>
      <c r="Q3" s="10"/>
      <c r="R3" s="10"/>
      <c r="S3" s="10"/>
      <c r="T3" s="10"/>
      <c r="U3" s="10"/>
    </row>
    <row r="4" spans="1:21" ht="16.5" customHeight="1" x14ac:dyDescent="0.25">
      <c r="A4" s="7"/>
      <c r="B4" s="7" t="s">
        <v>255</v>
      </c>
      <c r="C4" s="7"/>
      <c r="D4" s="7"/>
      <c r="E4" s="7"/>
      <c r="F4" s="7"/>
      <c r="G4" s="7"/>
      <c r="H4" s="7"/>
      <c r="I4" s="7"/>
      <c r="J4" s="7"/>
      <c r="K4" s="7"/>
      <c r="L4" s="9" t="s">
        <v>357</v>
      </c>
      <c r="M4" s="163">
        <v>2.5</v>
      </c>
      <c r="N4" s="162">
        <v>18.899999999999999</v>
      </c>
      <c r="O4" s="162">
        <v>21.6</v>
      </c>
      <c r="P4" s="163">
        <v>2.2000000000000002</v>
      </c>
      <c r="Q4" s="163">
        <v>4.2</v>
      </c>
      <c r="R4" s="162">
        <v>24</v>
      </c>
      <c r="S4" s="162">
        <v>25.6</v>
      </c>
      <c r="T4" s="162">
        <v>38.6</v>
      </c>
      <c r="U4" s="162">
        <v>11.4</v>
      </c>
    </row>
    <row r="5" spans="1:21" ht="16.5" customHeight="1" x14ac:dyDescent="0.25">
      <c r="A5" s="7"/>
      <c r="B5" s="7" t="s">
        <v>145</v>
      </c>
      <c r="C5" s="7"/>
      <c r="D5" s="7"/>
      <c r="E5" s="7"/>
      <c r="F5" s="7"/>
      <c r="G5" s="7"/>
      <c r="H5" s="7"/>
      <c r="I5" s="7"/>
      <c r="J5" s="7"/>
      <c r="K5" s="7"/>
      <c r="L5" s="9" t="s">
        <v>357</v>
      </c>
      <c r="M5" s="163">
        <v>2.6</v>
      </c>
      <c r="N5" s="162">
        <v>16</v>
      </c>
      <c r="O5" s="162">
        <v>17.899999999999999</v>
      </c>
      <c r="P5" s="163">
        <v>4.5</v>
      </c>
      <c r="Q5" s="163">
        <v>4.2</v>
      </c>
      <c r="R5" s="162">
        <v>24.1</v>
      </c>
      <c r="S5" s="162">
        <v>25.2</v>
      </c>
      <c r="T5" s="162">
        <v>49.3</v>
      </c>
      <c r="U5" s="162">
        <v>10.5</v>
      </c>
    </row>
    <row r="6" spans="1:21" ht="16.5" customHeight="1" x14ac:dyDescent="0.25">
      <c r="A6" s="7"/>
      <c r="B6" s="7" t="s">
        <v>146</v>
      </c>
      <c r="C6" s="7"/>
      <c r="D6" s="7"/>
      <c r="E6" s="7"/>
      <c r="F6" s="7"/>
      <c r="G6" s="7"/>
      <c r="H6" s="7"/>
      <c r="I6" s="7"/>
      <c r="J6" s="7"/>
      <c r="K6" s="7"/>
      <c r="L6" s="9" t="s">
        <v>357</v>
      </c>
      <c r="M6" s="163">
        <v>2.9</v>
      </c>
      <c r="N6" s="162">
        <v>16.8</v>
      </c>
      <c r="O6" s="162">
        <v>19</v>
      </c>
      <c r="P6" s="163">
        <v>5.8</v>
      </c>
      <c r="Q6" s="163">
        <v>4.8</v>
      </c>
      <c r="R6" s="162">
        <v>23.6</v>
      </c>
      <c r="S6" s="162">
        <v>25.1</v>
      </c>
      <c r="T6" s="162">
        <v>57.4</v>
      </c>
      <c r="U6" s="162">
        <v>11</v>
      </c>
    </row>
    <row r="7" spans="1:21" ht="16.5" customHeight="1" x14ac:dyDescent="0.25">
      <c r="A7" s="7"/>
      <c r="B7" s="7" t="s">
        <v>147</v>
      </c>
      <c r="C7" s="7"/>
      <c r="D7" s="7"/>
      <c r="E7" s="7"/>
      <c r="F7" s="7"/>
      <c r="G7" s="7"/>
      <c r="H7" s="7"/>
      <c r="I7" s="7"/>
      <c r="J7" s="7"/>
      <c r="K7" s="7"/>
      <c r="L7" s="9" t="s">
        <v>357</v>
      </c>
      <c r="M7" s="163">
        <v>2.9</v>
      </c>
      <c r="N7" s="162">
        <v>17</v>
      </c>
      <c r="O7" s="162">
        <v>20</v>
      </c>
      <c r="P7" s="163">
        <v>7.6</v>
      </c>
      <c r="Q7" s="163">
        <v>4.5999999999999996</v>
      </c>
      <c r="R7" s="162">
        <v>25.2</v>
      </c>
      <c r="S7" s="162">
        <v>25.7</v>
      </c>
      <c r="T7" s="162">
        <v>57.9</v>
      </c>
      <c r="U7" s="162">
        <v>11.3</v>
      </c>
    </row>
    <row r="8" spans="1:21" ht="16.5" customHeight="1" x14ac:dyDescent="0.25">
      <c r="A8" s="7"/>
      <c r="B8" s="7" t="s">
        <v>148</v>
      </c>
      <c r="C8" s="7"/>
      <c r="D8" s="7"/>
      <c r="E8" s="7"/>
      <c r="F8" s="7"/>
      <c r="G8" s="7"/>
      <c r="H8" s="7"/>
      <c r="I8" s="7"/>
      <c r="J8" s="7"/>
      <c r="K8" s="7"/>
      <c r="L8" s="9" t="s">
        <v>357</v>
      </c>
      <c r="M8" s="163">
        <v>3</v>
      </c>
      <c r="N8" s="162">
        <v>17.100000000000001</v>
      </c>
      <c r="O8" s="162">
        <v>15.8</v>
      </c>
      <c r="P8" s="163">
        <v>9.6999999999999993</v>
      </c>
      <c r="Q8" s="163">
        <v>4.9000000000000004</v>
      </c>
      <c r="R8" s="162">
        <v>23.9</v>
      </c>
      <c r="S8" s="162">
        <v>25.6</v>
      </c>
      <c r="T8" s="162">
        <v>57.3</v>
      </c>
      <c r="U8" s="162">
        <v>10.9</v>
      </c>
    </row>
    <row r="9" spans="1:21" ht="16.5" customHeight="1" x14ac:dyDescent="0.25">
      <c r="A9" s="7" t="s">
        <v>543</v>
      </c>
      <c r="B9" s="7"/>
      <c r="C9" s="7"/>
      <c r="D9" s="7"/>
      <c r="E9" s="7"/>
      <c r="F9" s="7"/>
      <c r="G9" s="7"/>
      <c r="H9" s="7"/>
      <c r="I9" s="7"/>
      <c r="J9" s="7"/>
      <c r="K9" s="7"/>
      <c r="L9" s="9"/>
      <c r="M9" s="10"/>
      <c r="N9" s="10"/>
      <c r="O9" s="10"/>
      <c r="P9" s="10"/>
      <c r="Q9" s="10"/>
      <c r="R9" s="10"/>
      <c r="S9" s="10"/>
      <c r="T9" s="10"/>
      <c r="U9" s="10"/>
    </row>
    <row r="10" spans="1:21" ht="16.5" customHeight="1" x14ac:dyDescent="0.25">
      <c r="A10" s="7"/>
      <c r="B10" s="7" t="s">
        <v>255</v>
      </c>
      <c r="C10" s="7"/>
      <c r="D10" s="7"/>
      <c r="E10" s="7"/>
      <c r="F10" s="7"/>
      <c r="G10" s="7"/>
      <c r="H10" s="7"/>
      <c r="I10" s="7"/>
      <c r="J10" s="7"/>
      <c r="K10" s="7"/>
      <c r="L10" s="9" t="s">
        <v>357</v>
      </c>
      <c r="M10" s="162">
        <v>91.7</v>
      </c>
      <c r="N10" s="162">
        <v>80.400000000000006</v>
      </c>
      <c r="O10" s="162">
        <v>77.400000000000006</v>
      </c>
      <c r="P10" s="162">
        <v>97.1</v>
      </c>
      <c r="Q10" s="162">
        <v>95.8</v>
      </c>
      <c r="R10" s="162">
        <v>75</v>
      </c>
      <c r="S10" s="162">
        <v>74.099999999999994</v>
      </c>
      <c r="T10" s="162">
        <v>56.9</v>
      </c>
      <c r="U10" s="162">
        <v>86.2</v>
      </c>
    </row>
    <row r="11" spans="1:21" ht="16.5" customHeight="1" x14ac:dyDescent="0.25">
      <c r="A11" s="7"/>
      <c r="B11" s="7" t="s">
        <v>145</v>
      </c>
      <c r="C11" s="7"/>
      <c r="D11" s="7"/>
      <c r="E11" s="7"/>
      <c r="F11" s="7"/>
      <c r="G11" s="7"/>
      <c r="H11" s="7"/>
      <c r="I11" s="7"/>
      <c r="J11" s="7"/>
      <c r="K11" s="7"/>
      <c r="L11" s="9" t="s">
        <v>357</v>
      </c>
      <c r="M11" s="162">
        <v>91.3</v>
      </c>
      <c r="N11" s="162">
        <v>82.3</v>
      </c>
      <c r="O11" s="162">
        <v>82.1</v>
      </c>
      <c r="P11" s="162">
        <v>94.4</v>
      </c>
      <c r="Q11" s="162">
        <v>95.8</v>
      </c>
      <c r="R11" s="162">
        <v>75.599999999999994</v>
      </c>
      <c r="S11" s="162">
        <v>74.400000000000006</v>
      </c>
      <c r="T11" s="162">
        <v>46</v>
      </c>
      <c r="U11" s="162">
        <v>86.9</v>
      </c>
    </row>
    <row r="12" spans="1:21" ht="16.5" customHeight="1" x14ac:dyDescent="0.25">
      <c r="A12" s="7"/>
      <c r="B12" s="7" t="s">
        <v>146</v>
      </c>
      <c r="C12" s="7"/>
      <c r="D12" s="7"/>
      <c r="E12" s="7"/>
      <c r="F12" s="7"/>
      <c r="G12" s="7"/>
      <c r="H12" s="7"/>
      <c r="I12" s="7"/>
      <c r="J12" s="7"/>
      <c r="K12" s="7"/>
      <c r="L12" s="9" t="s">
        <v>357</v>
      </c>
      <c r="M12" s="162">
        <v>91.1</v>
      </c>
      <c r="N12" s="162">
        <v>81.599999999999994</v>
      </c>
      <c r="O12" s="162">
        <v>81</v>
      </c>
      <c r="P12" s="162">
        <v>92.4</v>
      </c>
      <c r="Q12" s="162">
        <v>95.2</v>
      </c>
      <c r="R12" s="162">
        <v>76.099999999999994</v>
      </c>
      <c r="S12" s="162">
        <v>74.8</v>
      </c>
      <c r="T12" s="162">
        <v>38.200000000000003</v>
      </c>
      <c r="U12" s="162">
        <v>86.3</v>
      </c>
    </row>
    <row r="13" spans="1:21" ht="16.5" customHeight="1" x14ac:dyDescent="0.25">
      <c r="A13" s="7"/>
      <c r="B13" s="7" t="s">
        <v>147</v>
      </c>
      <c r="C13" s="7"/>
      <c r="D13" s="7"/>
      <c r="E13" s="7"/>
      <c r="F13" s="7"/>
      <c r="G13" s="7"/>
      <c r="H13" s="7"/>
      <c r="I13" s="7"/>
      <c r="J13" s="7"/>
      <c r="K13" s="7"/>
      <c r="L13" s="9" t="s">
        <v>357</v>
      </c>
      <c r="M13" s="162">
        <v>91.4</v>
      </c>
      <c r="N13" s="162">
        <v>81.2</v>
      </c>
      <c r="O13" s="162">
        <v>80</v>
      </c>
      <c r="P13" s="162">
        <v>91.9</v>
      </c>
      <c r="Q13" s="162">
        <v>95.4</v>
      </c>
      <c r="R13" s="162">
        <v>74.400000000000006</v>
      </c>
      <c r="S13" s="162">
        <v>74</v>
      </c>
      <c r="T13" s="162">
        <v>36.9</v>
      </c>
      <c r="U13" s="162">
        <v>86.2</v>
      </c>
    </row>
    <row r="14" spans="1:21" ht="16.5" customHeight="1" x14ac:dyDescent="0.25">
      <c r="A14" s="7"/>
      <c r="B14" s="7" t="s">
        <v>148</v>
      </c>
      <c r="C14" s="7"/>
      <c r="D14" s="7"/>
      <c r="E14" s="7"/>
      <c r="F14" s="7"/>
      <c r="G14" s="7"/>
      <c r="H14" s="7"/>
      <c r="I14" s="7"/>
      <c r="J14" s="7"/>
      <c r="K14" s="7"/>
      <c r="L14" s="9" t="s">
        <v>357</v>
      </c>
      <c r="M14" s="162">
        <v>92</v>
      </c>
      <c r="N14" s="162">
        <v>79.900000000000006</v>
      </c>
      <c r="O14" s="162">
        <v>83.7</v>
      </c>
      <c r="P14" s="162">
        <v>70.099999999999994</v>
      </c>
      <c r="Q14" s="162">
        <v>95.1</v>
      </c>
      <c r="R14" s="162">
        <v>75.900000000000006</v>
      </c>
      <c r="S14" s="162">
        <v>74</v>
      </c>
      <c r="T14" s="162">
        <v>36.6</v>
      </c>
      <c r="U14" s="162">
        <v>84.3</v>
      </c>
    </row>
    <row r="15" spans="1:21" ht="16.5" customHeight="1" x14ac:dyDescent="0.25">
      <c r="A15" s="7" t="s">
        <v>544</v>
      </c>
      <c r="B15" s="7"/>
      <c r="C15" s="7"/>
      <c r="D15" s="7"/>
      <c r="E15" s="7"/>
      <c r="F15" s="7"/>
      <c r="G15" s="7"/>
      <c r="H15" s="7"/>
      <c r="I15" s="7"/>
      <c r="J15" s="7"/>
      <c r="K15" s="7"/>
      <c r="L15" s="9"/>
      <c r="M15" s="10"/>
      <c r="N15" s="10"/>
      <c r="O15" s="10"/>
      <c r="P15" s="10"/>
      <c r="Q15" s="10"/>
      <c r="R15" s="10"/>
      <c r="S15" s="10"/>
      <c r="T15" s="10"/>
      <c r="U15" s="10"/>
    </row>
    <row r="16" spans="1:21" ht="16.5" customHeight="1" x14ac:dyDescent="0.25">
      <c r="A16" s="7"/>
      <c r="B16" s="7" t="s">
        <v>255</v>
      </c>
      <c r="C16" s="7"/>
      <c r="D16" s="7"/>
      <c r="E16" s="7"/>
      <c r="F16" s="7"/>
      <c r="G16" s="7"/>
      <c r="H16" s="7"/>
      <c r="I16" s="7"/>
      <c r="J16" s="7"/>
      <c r="K16" s="7"/>
      <c r="L16" s="9" t="s">
        <v>357</v>
      </c>
      <c r="M16" s="163">
        <v>4.9000000000000004</v>
      </c>
      <c r="N16" s="163">
        <v>0.4</v>
      </c>
      <c r="O16" s="163">
        <v>0.4</v>
      </c>
      <c r="P16" s="163">
        <v>0.3</v>
      </c>
      <c r="Q16" s="163" t="s">
        <v>125</v>
      </c>
      <c r="R16" s="163">
        <v>0.5</v>
      </c>
      <c r="S16" s="163">
        <v>0.1</v>
      </c>
      <c r="T16" s="163">
        <v>1.7</v>
      </c>
      <c r="U16" s="163">
        <v>1.8</v>
      </c>
    </row>
    <row r="17" spans="1:21" ht="16.5" customHeight="1" x14ac:dyDescent="0.25">
      <c r="A17" s="7"/>
      <c r="B17" s="7" t="s">
        <v>145</v>
      </c>
      <c r="C17" s="7"/>
      <c r="D17" s="7"/>
      <c r="E17" s="7"/>
      <c r="F17" s="7"/>
      <c r="G17" s="7"/>
      <c r="H17" s="7"/>
      <c r="I17" s="7"/>
      <c r="J17" s="7"/>
      <c r="K17" s="7"/>
      <c r="L17" s="9" t="s">
        <v>357</v>
      </c>
      <c r="M17" s="163">
        <v>5.3</v>
      </c>
      <c r="N17" s="163">
        <v>1.3</v>
      </c>
      <c r="O17" s="163" t="s">
        <v>125</v>
      </c>
      <c r="P17" s="163">
        <v>0.1</v>
      </c>
      <c r="Q17" s="163" t="s">
        <v>125</v>
      </c>
      <c r="R17" s="163">
        <v>0.2</v>
      </c>
      <c r="S17" s="163" t="s">
        <v>125</v>
      </c>
      <c r="T17" s="163">
        <v>2.8</v>
      </c>
      <c r="U17" s="163">
        <v>2</v>
      </c>
    </row>
    <row r="18" spans="1:21" ht="16.5" customHeight="1" x14ac:dyDescent="0.25">
      <c r="A18" s="7"/>
      <c r="B18" s="7" t="s">
        <v>146</v>
      </c>
      <c r="C18" s="7"/>
      <c r="D18" s="7"/>
      <c r="E18" s="7"/>
      <c r="F18" s="7"/>
      <c r="G18" s="7"/>
      <c r="H18" s="7"/>
      <c r="I18" s="7"/>
      <c r="J18" s="7"/>
      <c r="K18" s="7"/>
      <c r="L18" s="9" t="s">
        <v>357</v>
      </c>
      <c r="M18" s="163">
        <v>5.0999999999999996</v>
      </c>
      <c r="N18" s="163">
        <v>1.1000000000000001</v>
      </c>
      <c r="O18" s="163" t="s">
        <v>125</v>
      </c>
      <c r="P18" s="163">
        <v>0.7</v>
      </c>
      <c r="Q18" s="163" t="s">
        <v>125</v>
      </c>
      <c r="R18" s="163">
        <v>0.2</v>
      </c>
      <c r="S18" s="163" t="s">
        <v>125</v>
      </c>
      <c r="T18" s="163">
        <v>1.8</v>
      </c>
      <c r="U18" s="163">
        <v>2.1</v>
      </c>
    </row>
    <row r="19" spans="1:21" ht="16.5" customHeight="1" x14ac:dyDescent="0.25">
      <c r="A19" s="7"/>
      <c r="B19" s="7" t="s">
        <v>147</v>
      </c>
      <c r="C19" s="7"/>
      <c r="D19" s="7"/>
      <c r="E19" s="7"/>
      <c r="F19" s="7"/>
      <c r="G19" s="7"/>
      <c r="H19" s="7"/>
      <c r="I19" s="7"/>
      <c r="J19" s="7"/>
      <c r="K19" s="7"/>
      <c r="L19" s="9" t="s">
        <v>357</v>
      </c>
      <c r="M19" s="163">
        <v>4.7</v>
      </c>
      <c r="N19" s="163">
        <v>1.3</v>
      </c>
      <c r="O19" s="163" t="s">
        <v>125</v>
      </c>
      <c r="P19" s="163">
        <v>0.1</v>
      </c>
      <c r="Q19" s="163" t="s">
        <v>125</v>
      </c>
      <c r="R19" s="163">
        <v>0.2</v>
      </c>
      <c r="S19" s="163">
        <v>0.1</v>
      </c>
      <c r="T19" s="163">
        <v>2.1</v>
      </c>
      <c r="U19" s="163">
        <v>1.9</v>
      </c>
    </row>
    <row r="20" spans="1:21" ht="16.5" customHeight="1" x14ac:dyDescent="0.25">
      <c r="A20" s="7"/>
      <c r="B20" s="7" t="s">
        <v>148</v>
      </c>
      <c r="C20" s="7"/>
      <c r="D20" s="7"/>
      <c r="E20" s="7"/>
      <c r="F20" s="7"/>
      <c r="G20" s="7"/>
      <c r="H20" s="7"/>
      <c r="I20" s="7"/>
      <c r="J20" s="7"/>
      <c r="K20" s="7"/>
      <c r="L20" s="9" t="s">
        <v>357</v>
      </c>
      <c r="M20" s="163">
        <v>4.4000000000000004</v>
      </c>
      <c r="N20" s="163">
        <v>2.6</v>
      </c>
      <c r="O20" s="163">
        <v>0.5</v>
      </c>
      <c r="P20" s="162">
        <v>17.2</v>
      </c>
      <c r="Q20" s="163" t="s">
        <v>125</v>
      </c>
      <c r="R20" s="163">
        <v>0.1</v>
      </c>
      <c r="S20" s="163">
        <v>0.1</v>
      </c>
      <c r="T20" s="163">
        <v>2.6</v>
      </c>
      <c r="U20" s="163">
        <v>4.0999999999999996</v>
      </c>
    </row>
    <row r="21" spans="1:21" ht="16.5" customHeight="1" x14ac:dyDescent="0.25">
      <c r="A21" s="7" t="s">
        <v>545</v>
      </c>
      <c r="B21" s="7"/>
      <c r="C21" s="7"/>
      <c r="D21" s="7"/>
      <c r="E21" s="7"/>
      <c r="F21" s="7"/>
      <c r="G21" s="7"/>
      <c r="H21" s="7"/>
      <c r="I21" s="7"/>
      <c r="J21" s="7"/>
      <c r="K21" s="7"/>
      <c r="L21" s="9"/>
      <c r="M21" s="10"/>
      <c r="N21" s="10"/>
      <c r="O21" s="10"/>
      <c r="P21" s="10"/>
      <c r="Q21" s="10"/>
      <c r="R21" s="10"/>
      <c r="S21" s="10"/>
      <c r="T21" s="10"/>
      <c r="U21" s="10"/>
    </row>
    <row r="22" spans="1:21" ht="16.5" customHeight="1" x14ac:dyDescent="0.25">
      <c r="A22" s="7"/>
      <c r="B22" s="7" t="s">
        <v>255</v>
      </c>
      <c r="C22" s="7"/>
      <c r="D22" s="7"/>
      <c r="E22" s="7"/>
      <c r="F22" s="7"/>
      <c r="G22" s="7"/>
      <c r="H22" s="7"/>
      <c r="I22" s="7"/>
      <c r="J22" s="7"/>
      <c r="K22" s="7"/>
      <c r="L22" s="9" t="s">
        <v>357</v>
      </c>
      <c r="M22" s="163">
        <v>0.8</v>
      </c>
      <c r="N22" s="163">
        <v>0.3</v>
      </c>
      <c r="O22" s="163">
        <v>0.5</v>
      </c>
      <c r="P22" s="163">
        <v>0.5</v>
      </c>
      <c r="Q22" s="163" t="s">
        <v>125</v>
      </c>
      <c r="R22" s="163">
        <v>0.5</v>
      </c>
      <c r="S22" s="163">
        <v>0.2</v>
      </c>
      <c r="T22" s="163">
        <v>2.8</v>
      </c>
      <c r="U22" s="163">
        <v>0.5</v>
      </c>
    </row>
    <row r="23" spans="1:21" ht="16.5" customHeight="1" x14ac:dyDescent="0.25">
      <c r="A23" s="7"/>
      <c r="B23" s="7" t="s">
        <v>145</v>
      </c>
      <c r="C23" s="7"/>
      <c r="D23" s="7"/>
      <c r="E23" s="7"/>
      <c r="F23" s="7"/>
      <c r="G23" s="7"/>
      <c r="H23" s="7"/>
      <c r="I23" s="7"/>
      <c r="J23" s="7"/>
      <c r="K23" s="7"/>
      <c r="L23" s="9" t="s">
        <v>357</v>
      </c>
      <c r="M23" s="163">
        <v>0.8</v>
      </c>
      <c r="N23" s="163">
        <v>0.4</v>
      </c>
      <c r="O23" s="163" t="s">
        <v>125</v>
      </c>
      <c r="P23" s="163">
        <v>1</v>
      </c>
      <c r="Q23" s="163" t="s">
        <v>125</v>
      </c>
      <c r="R23" s="163">
        <v>0.1</v>
      </c>
      <c r="S23" s="163">
        <v>0.3</v>
      </c>
      <c r="T23" s="163">
        <v>1.9</v>
      </c>
      <c r="U23" s="163">
        <v>0.5</v>
      </c>
    </row>
    <row r="24" spans="1:21" ht="16.5" customHeight="1" x14ac:dyDescent="0.25">
      <c r="A24" s="7"/>
      <c r="B24" s="7" t="s">
        <v>146</v>
      </c>
      <c r="C24" s="7"/>
      <c r="D24" s="7"/>
      <c r="E24" s="7"/>
      <c r="F24" s="7"/>
      <c r="G24" s="7"/>
      <c r="H24" s="7"/>
      <c r="I24" s="7"/>
      <c r="J24" s="7"/>
      <c r="K24" s="7"/>
      <c r="L24" s="9" t="s">
        <v>357</v>
      </c>
      <c r="M24" s="163">
        <v>0.8</v>
      </c>
      <c r="N24" s="163">
        <v>0.4</v>
      </c>
      <c r="O24" s="163" t="s">
        <v>125</v>
      </c>
      <c r="P24" s="163">
        <v>1.1000000000000001</v>
      </c>
      <c r="Q24" s="163" t="s">
        <v>125</v>
      </c>
      <c r="R24" s="163">
        <v>0.1</v>
      </c>
      <c r="S24" s="163">
        <v>0.1</v>
      </c>
      <c r="T24" s="163">
        <v>2.6</v>
      </c>
      <c r="U24" s="163">
        <v>0.5</v>
      </c>
    </row>
    <row r="25" spans="1:21" ht="16.5" customHeight="1" x14ac:dyDescent="0.25">
      <c r="A25" s="7"/>
      <c r="B25" s="7" t="s">
        <v>147</v>
      </c>
      <c r="C25" s="7"/>
      <c r="D25" s="7"/>
      <c r="E25" s="7"/>
      <c r="F25" s="7"/>
      <c r="G25" s="7"/>
      <c r="H25" s="7"/>
      <c r="I25" s="7"/>
      <c r="J25" s="7"/>
      <c r="K25" s="7"/>
      <c r="L25" s="9" t="s">
        <v>357</v>
      </c>
      <c r="M25" s="163">
        <v>1</v>
      </c>
      <c r="N25" s="163">
        <v>0.5</v>
      </c>
      <c r="O25" s="163" t="s">
        <v>125</v>
      </c>
      <c r="P25" s="163">
        <v>0.4</v>
      </c>
      <c r="Q25" s="163" t="s">
        <v>125</v>
      </c>
      <c r="R25" s="163">
        <v>0.2</v>
      </c>
      <c r="S25" s="163">
        <v>0.2</v>
      </c>
      <c r="T25" s="163">
        <v>3</v>
      </c>
      <c r="U25" s="163">
        <v>0.5</v>
      </c>
    </row>
    <row r="26" spans="1:21" ht="16.5" customHeight="1" x14ac:dyDescent="0.25">
      <c r="A26" s="14"/>
      <c r="B26" s="14" t="s">
        <v>148</v>
      </c>
      <c r="C26" s="14"/>
      <c r="D26" s="14"/>
      <c r="E26" s="14"/>
      <c r="F26" s="14"/>
      <c r="G26" s="14"/>
      <c r="H26" s="14"/>
      <c r="I26" s="14"/>
      <c r="J26" s="14"/>
      <c r="K26" s="14"/>
      <c r="L26" s="15" t="s">
        <v>357</v>
      </c>
      <c r="M26" s="164">
        <v>0.7</v>
      </c>
      <c r="N26" s="164">
        <v>0.4</v>
      </c>
      <c r="O26" s="164" t="s">
        <v>125</v>
      </c>
      <c r="P26" s="164">
        <v>2.9</v>
      </c>
      <c r="Q26" s="164" t="s">
        <v>125</v>
      </c>
      <c r="R26" s="164">
        <v>0.1</v>
      </c>
      <c r="S26" s="164">
        <v>0.3</v>
      </c>
      <c r="T26" s="164">
        <v>3.5</v>
      </c>
      <c r="U26" s="164">
        <v>0.7</v>
      </c>
    </row>
    <row r="27" spans="1:21" ht="4.5" customHeight="1" x14ac:dyDescent="0.25">
      <c r="A27" s="25"/>
      <c r="B27" s="25"/>
      <c r="C27" s="2"/>
      <c r="D27" s="2"/>
      <c r="E27" s="2"/>
      <c r="F27" s="2"/>
      <c r="G27" s="2"/>
      <c r="H27" s="2"/>
      <c r="I27" s="2"/>
      <c r="J27" s="2"/>
      <c r="K27" s="2"/>
      <c r="L27" s="2"/>
      <c r="M27" s="2"/>
      <c r="N27" s="2"/>
      <c r="O27" s="2"/>
      <c r="P27" s="2"/>
      <c r="Q27" s="2"/>
      <c r="R27" s="2"/>
      <c r="S27" s="2"/>
      <c r="T27" s="2"/>
      <c r="U27" s="2"/>
    </row>
    <row r="28" spans="1:21" ht="16.5" customHeight="1" x14ac:dyDescent="0.25">
      <c r="A28" s="25"/>
      <c r="B28" s="25"/>
      <c r="C28" s="351" t="s">
        <v>546</v>
      </c>
      <c r="D28" s="351"/>
      <c r="E28" s="351"/>
      <c r="F28" s="351"/>
      <c r="G28" s="351"/>
      <c r="H28" s="351"/>
      <c r="I28" s="351"/>
      <c r="J28" s="351"/>
      <c r="K28" s="351"/>
      <c r="L28" s="351"/>
      <c r="M28" s="351"/>
      <c r="N28" s="351"/>
      <c r="O28" s="351"/>
      <c r="P28" s="351"/>
      <c r="Q28" s="351"/>
      <c r="R28" s="351"/>
      <c r="S28" s="351"/>
      <c r="T28" s="351"/>
      <c r="U28" s="351"/>
    </row>
    <row r="29" spans="1:21" ht="4.5" customHeight="1" x14ac:dyDescent="0.25">
      <c r="A29" s="25"/>
      <c r="B29" s="25"/>
      <c r="C29" s="2"/>
      <c r="D29" s="2"/>
      <c r="E29" s="2"/>
      <c r="F29" s="2"/>
      <c r="G29" s="2"/>
      <c r="H29" s="2"/>
      <c r="I29" s="2"/>
      <c r="J29" s="2"/>
      <c r="K29" s="2"/>
      <c r="L29" s="2"/>
      <c r="M29" s="2"/>
      <c r="N29" s="2"/>
      <c r="O29" s="2"/>
      <c r="P29" s="2"/>
      <c r="Q29" s="2"/>
      <c r="R29" s="2"/>
      <c r="S29" s="2"/>
      <c r="T29" s="2"/>
      <c r="U29" s="2"/>
    </row>
    <row r="30" spans="1:21" ht="29.4" customHeight="1" x14ac:dyDescent="0.25">
      <c r="A30" s="131"/>
      <c r="B30" s="131"/>
      <c r="C30" s="351" t="s">
        <v>547</v>
      </c>
      <c r="D30" s="351"/>
      <c r="E30" s="351"/>
      <c r="F30" s="351"/>
      <c r="G30" s="351"/>
      <c r="H30" s="351"/>
      <c r="I30" s="351"/>
      <c r="J30" s="351"/>
      <c r="K30" s="351"/>
      <c r="L30" s="351"/>
      <c r="M30" s="351"/>
      <c r="N30" s="351"/>
      <c r="O30" s="351"/>
      <c r="P30" s="351"/>
      <c r="Q30" s="351"/>
      <c r="R30" s="351"/>
      <c r="S30" s="351"/>
      <c r="T30" s="351"/>
      <c r="U30" s="351"/>
    </row>
    <row r="31" spans="1:21" ht="16.5" customHeight="1" x14ac:dyDescent="0.25">
      <c r="A31" s="132"/>
      <c r="B31" s="132"/>
      <c r="C31" s="351" t="s">
        <v>455</v>
      </c>
      <c r="D31" s="351"/>
      <c r="E31" s="351"/>
      <c r="F31" s="351"/>
      <c r="G31" s="351"/>
      <c r="H31" s="351"/>
      <c r="I31" s="351"/>
      <c r="J31" s="351"/>
      <c r="K31" s="351"/>
      <c r="L31" s="351"/>
      <c r="M31" s="351"/>
      <c r="N31" s="351"/>
      <c r="O31" s="351"/>
      <c r="P31" s="351"/>
      <c r="Q31" s="351"/>
      <c r="R31" s="351"/>
      <c r="S31" s="351"/>
      <c r="T31" s="351"/>
      <c r="U31" s="351"/>
    </row>
    <row r="32" spans="1:21" ht="4.5" customHeight="1" x14ac:dyDescent="0.25">
      <c r="A32" s="25"/>
      <c r="B32" s="25"/>
      <c r="C32" s="2"/>
      <c r="D32" s="2"/>
      <c r="E32" s="2"/>
      <c r="F32" s="2"/>
      <c r="G32" s="2"/>
      <c r="H32" s="2"/>
      <c r="I32" s="2"/>
      <c r="J32" s="2"/>
      <c r="K32" s="2"/>
      <c r="L32" s="2"/>
      <c r="M32" s="2"/>
      <c r="N32" s="2"/>
      <c r="O32" s="2"/>
      <c r="P32" s="2"/>
      <c r="Q32" s="2"/>
      <c r="R32" s="2"/>
      <c r="S32" s="2"/>
      <c r="T32" s="2"/>
      <c r="U32" s="2"/>
    </row>
    <row r="33" spans="1:21" ht="29.4" customHeight="1" x14ac:dyDescent="0.25">
      <c r="A33" s="25" t="s">
        <v>87</v>
      </c>
      <c r="B33" s="25"/>
      <c r="C33" s="351" t="s">
        <v>229</v>
      </c>
      <c r="D33" s="351"/>
      <c r="E33" s="351"/>
      <c r="F33" s="351"/>
      <c r="G33" s="351"/>
      <c r="H33" s="351"/>
      <c r="I33" s="351"/>
      <c r="J33" s="351"/>
      <c r="K33" s="351"/>
      <c r="L33" s="351"/>
      <c r="M33" s="351"/>
      <c r="N33" s="351"/>
      <c r="O33" s="351"/>
      <c r="P33" s="351"/>
      <c r="Q33" s="351"/>
      <c r="R33" s="351"/>
      <c r="S33" s="351"/>
      <c r="T33" s="351"/>
      <c r="U33" s="351"/>
    </row>
    <row r="34" spans="1:21" ht="81" customHeight="1" x14ac:dyDescent="0.25">
      <c r="A34" s="25" t="s">
        <v>88</v>
      </c>
      <c r="B34" s="25"/>
      <c r="C34" s="351" t="s">
        <v>527</v>
      </c>
      <c r="D34" s="351"/>
      <c r="E34" s="351"/>
      <c r="F34" s="351"/>
      <c r="G34" s="351"/>
      <c r="H34" s="351"/>
      <c r="I34" s="351"/>
      <c r="J34" s="351"/>
      <c r="K34" s="351"/>
      <c r="L34" s="351"/>
      <c r="M34" s="351"/>
      <c r="N34" s="351"/>
      <c r="O34" s="351"/>
      <c r="P34" s="351"/>
      <c r="Q34" s="351"/>
      <c r="R34" s="351"/>
      <c r="S34" s="351"/>
      <c r="T34" s="351"/>
      <c r="U34" s="351"/>
    </row>
    <row r="35" spans="1:21" ht="16.5" customHeight="1" x14ac:dyDescent="0.25">
      <c r="A35" s="25" t="s">
        <v>89</v>
      </c>
      <c r="B35" s="25"/>
      <c r="C35" s="351" t="s">
        <v>548</v>
      </c>
      <c r="D35" s="351"/>
      <c r="E35" s="351"/>
      <c r="F35" s="351"/>
      <c r="G35" s="351"/>
      <c r="H35" s="351"/>
      <c r="I35" s="351"/>
      <c r="J35" s="351"/>
      <c r="K35" s="351"/>
      <c r="L35" s="351"/>
      <c r="M35" s="351"/>
      <c r="N35" s="351"/>
      <c r="O35" s="351"/>
      <c r="P35" s="351"/>
      <c r="Q35" s="351"/>
      <c r="R35" s="351"/>
      <c r="S35" s="351"/>
      <c r="T35" s="351"/>
      <c r="U35" s="351"/>
    </row>
    <row r="36" spans="1:21" ht="29.4" customHeight="1" x14ac:dyDescent="0.25">
      <c r="A36" s="25" t="s">
        <v>90</v>
      </c>
      <c r="B36" s="25"/>
      <c r="C36" s="351" t="s">
        <v>549</v>
      </c>
      <c r="D36" s="351"/>
      <c r="E36" s="351"/>
      <c r="F36" s="351"/>
      <c r="G36" s="351"/>
      <c r="H36" s="351"/>
      <c r="I36" s="351"/>
      <c r="J36" s="351"/>
      <c r="K36" s="351"/>
      <c r="L36" s="351"/>
      <c r="M36" s="351"/>
      <c r="N36" s="351"/>
      <c r="O36" s="351"/>
      <c r="P36" s="351"/>
      <c r="Q36" s="351"/>
      <c r="R36" s="351"/>
      <c r="S36" s="351"/>
      <c r="T36" s="351"/>
      <c r="U36" s="351"/>
    </row>
    <row r="37" spans="1:21" ht="42.45" customHeight="1" x14ac:dyDescent="0.25">
      <c r="A37" s="25" t="s">
        <v>91</v>
      </c>
      <c r="B37" s="25"/>
      <c r="C37" s="351" t="s">
        <v>550</v>
      </c>
      <c r="D37" s="351"/>
      <c r="E37" s="351"/>
      <c r="F37" s="351"/>
      <c r="G37" s="351"/>
      <c r="H37" s="351"/>
      <c r="I37" s="351"/>
      <c r="J37" s="351"/>
      <c r="K37" s="351"/>
      <c r="L37" s="351"/>
      <c r="M37" s="351"/>
      <c r="N37" s="351"/>
      <c r="O37" s="351"/>
      <c r="P37" s="351"/>
      <c r="Q37" s="351"/>
      <c r="R37" s="351"/>
      <c r="S37" s="351"/>
      <c r="T37" s="351"/>
      <c r="U37" s="351"/>
    </row>
    <row r="38" spans="1:21" ht="16.5" customHeight="1" x14ac:dyDescent="0.25">
      <c r="A38" s="25" t="s">
        <v>92</v>
      </c>
      <c r="B38" s="25"/>
      <c r="C38" s="351" t="s">
        <v>551</v>
      </c>
      <c r="D38" s="351"/>
      <c r="E38" s="351"/>
      <c r="F38" s="351"/>
      <c r="G38" s="351"/>
      <c r="H38" s="351"/>
      <c r="I38" s="351"/>
      <c r="J38" s="351"/>
      <c r="K38" s="351"/>
      <c r="L38" s="351"/>
      <c r="M38" s="351"/>
      <c r="N38" s="351"/>
      <c r="O38" s="351"/>
      <c r="P38" s="351"/>
      <c r="Q38" s="351"/>
      <c r="R38" s="351"/>
      <c r="S38" s="351"/>
      <c r="T38" s="351"/>
      <c r="U38" s="351"/>
    </row>
    <row r="39" spans="1:21" ht="29.4" customHeight="1" x14ac:dyDescent="0.25">
      <c r="A39" s="25" t="s">
        <v>93</v>
      </c>
      <c r="B39" s="25"/>
      <c r="C39" s="351" t="s">
        <v>552</v>
      </c>
      <c r="D39" s="351"/>
      <c r="E39" s="351"/>
      <c r="F39" s="351"/>
      <c r="G39" s="351"/>
      <c r="H39" s="351"/>
      <c r="I39" s="351"/>
      <c r="J39" s="351"/>
      <c r="K39" s="351"/>
      <c r="L39" s="351"/>
      <c r="M39" s="351"/>
      <c r="N39" s="351"/>
      <c r="O39" s="351"/>
      <c r="P39" s="351"/>
      <c r="Q39" s="351"/>
      <c r="R39" s="351"/>
      <c r="S39" s="351"/>
      <c r="T39" s="351"/>
      <c r="U39" s="351"/>
    </row>
    <row r="40" spans="1:21" ht="16.5" customHeight="1" x14ac:dyDescent="0.25">
      <c r="A40" s="25" t="s">
        <v>94</v>
      </c>
      <c r="B40" s="25"/>
      <c r="C40" s="351" t="s">
        <v>553</v>
      </c>
      <c r="D40" s="351"/>
      <c r="E40" s="351"/>
      <c r="F40" s="351"/>
      <c r="G40" s="351"/>
      <c r="H40" s="351"/>
      <c r="I40" s="351"/>
      <c r="J40" s="351"/>
      <c r="K40" s="351"/>
      <c r="L40" s="351"/>
      <c r="M40" s="351"/>
      <c r="N40" s="351"/>
      <c r="O40" s="351"/>
      <c r="P40" s="351"/>
      <c r="Q40" s="351"/>
      <c r="R40" s="351"/>
      <c r="S40" s="351"/>
      <c r="T40" s="351"/>
      <c r="U40" s="351"/>
    </row>
    <row r="41" spans="1:21" ht="4.5" customHeight="1" x14ac:dyDescent="0.25"/>
    <row r="42" spans="1:21" ht="16.5" customHeight="1" x14ac:dyDescent="0.25">
      <c r="A42" s="26" t="s">
        <v>112</v>
      </c>
      <c r="B42" s="25"/>
      <c r="C42" s="25"/>
      <c r="D42" s="25"/>
      <c r="E42" s="351" t="s">
        <v>554</v>
      </c>
      <c r="F42" s="351"/>
      <c r="G42" s="351"/>
      <c r="H42" s="351"/>
      <c r="I42" s="351"/>
      <c r="J42" s="351"/>
      <c r="K42" s="351"/>
      <c r="L42" s="351"/>
      <c r="M42" s="351"/>
      <c r="N42" s="351"/>
      <c r="O42" s="351"/>
      <c r="P42" s="351"/>
      <c r="Q42" s="351"/>
      <c r="R42" s="351"/>
      <c r="S42" s="351"/>
      <c r="T42" s="351"/>
      <c r="U42" s="351"/>
    </row>
  </sheetData>
  <mergeCells count="13">
    <mergeCell ref="C39:U39"/>
    <mergeCell ref="C40:U40"/>
    <mergeCell ref="E42:U42"/>
    <mergeCell ref="C34:U34"/>
    <mergeCell ref="C35:U35"/>
    <mergeCell ref="C36:U36"/>
    <mergeCell ref="C37:U37"/>
    <mergeCell ref="C38:U38"/>
    <mergeCell ref="K1:U1"/>
    <mergeCell ref="C28:U28"/>
    <mergeCell ref="C30:U30"/>
    <mergeCell ref="C31:U31"/>
    <mergeCell ref="C33:U33"/>
  </mergeCells>
  <pageMargins left="0.7" right="0.7" top="0.75" bottom="0.75" header="0.3" footer="0.3"/>
  <pageSetup paperSize="9" fitToHeight="0" orientation="landscape" useFirstPageNumber="1" horizontalDpi="300" verticalDpi="300" r:id="rId1"/>
  <headerFooter scaleWithDoc="0" alignWithMargins="0">
    <oddHeader>&amp;C&amp;"Arial,Regular"&amp;8TABLE 18A.22</oddHeader>
    <oddFooter>&amp;L&amp;8&amp;G 
&amp;"Arial,Regular"REPORT ON
GOVERNMENT
SERVICES  202106&amp;C &amp;R&amp;8&amp;G&amp;"Arial,Regular" 
HOUSING
&amp;"Arial,Regular"PAGE &amp;"Arial,Bold"&amp;P&amp;"Arial,Regular" of TABLE 18A.22</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U40"/>
  <sheetViews>
    <sheetView showGridLines="0" workbookViewId="0"/>
  </sheetViews>
  <sheetFormatPr defaultColWidth="11.44140625" defaultRowHeight="13.2" x14ac:dyDescent="0.25"/>
  <cols>
    <col min="1" max="11" width="1.88671875" customWidth="1"/>
    <col min="12" max="12" width="5.44140625" customWidth="1"/>
    <col min="13" max="21" width="9.33203125" customWidth="1"/>
  </cols>
  <sheetData>
    <row r="1" spans="1:21" ht="33.9" customHeight="1" x14ac:dyDescent="0.25">
      <c r="A1" s="8" t="s">
        <v>555</v>
      </c>
      <c r="B1" s="8"/>
      <c r="C1" s="8"/>
      <c r="D1" s="8"/>
      <c r="E1" s="8"/>
      <c r="F1" s="8"/>
      <c r="G1" s="8"/>
      <c r="H1" s="8"/>
      <c r="I1" s="8"/>
      <c r="J1" s="8"/>
      <c r="K1" s="355" t="s">
        <v>556</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557</v>
      </c>
      <c r="N2" s="13" t="s">
        <v>558</v>
      </c>
      <c r="O2" s="13" t="s">
        <v>559</v>
      </c>
      <c r="P2" s="13" t="s">
        <v>560</v>
      </c>
      <c r="Q2" s="13" t="s">
        <v>561</v>
      </c>
      <c r="R2" s="13" t="s">
        <v>562</v>
      </c>
      <c r="S2" s="13" t="s">
        <v>563</v>
      </c>
      <c r="T2" s="13" t="s">
        <v>564</v>
      </c>
      <c r="U2" s="13" t="s">
        <v>565</v>
      </c>
    </row>
    <row r="3" spans="1:21" ht="16.5" customHeight="1" x14ac:dyDescent="0.25">
      <c r="A3" s="7" t="s">
        <v>542</v>
      </c>
      <c r="B3" s="7"/>
      <c r="C3" s="7"/>
      <c r="D3" s="7"/>
      <c r="E3" s="7"/>
      <c r="F3" s="7"/>
      <c r="G3" s="7"/>
      <c r="H3" s="7"/>
      <c r="I3" s="7"/>
      <c r="J3" s="7"/>
      <c r="K3" s="7"/>
      <c r="L3" s="9"/>
      <c r="M3" s="10"/>
      <c r="N3" s="10"/>
      <c r="O3" s="10"/>
      <c r="P3" s="10"/>
      <c r="Q3" s="10"/>
      <c r="R3" s="10"/>
      <c r="S3" s="10"/>
      <c r="T3" s="10"/>
      <c r="U3" s="10"/>
    </row>
    <row r="4" spans="1:21" ht="16.5" customHeight="1" x14ac:dyDescent="0.25">
      <c r="A4" s="7"/>
      <c r="B4" s="7" t="s">
        <v>566</v>
      </c>
      <c r="C4" s="7"/>
      <c r="D4" s="7"/>
      <c r="E4" s="7"/>
      <c r="F4" s="7"/>
      <c r="G4" s="7"/>
      <c r="H4" s="7"/>
      <c r="I4" s="7"/>
      <c r="J4" s="7"/>
      <c r="K4" s="7"/>
      <c r="L4" s="9" t="s">
        <v>357</v>
      </c>
      <c r="M4" s="167">
        <v>40.5</v>
      </c>
      <c r="N4" s="165" t="s">
        <v>76</v>
      </c>
      <c r="O4" s="167">
        <v>30.1</v>
      </c>
      <c r="P4" s="165" t="s">
        <v>76</v>
      </c>
      <c r="Q4" s="167">
        <v>14.6</v>
      </c>
      <c r="R4" s="167">
        <v>31.6</v>
      </c>
      <c r="S4" s="165" t="s">
        <v>76</v>
      </c>
      <c r="T4" s="165" t="s">
        <v>432</v>
      </c>
      <c r="U4" s="167">
        <v>32.4</v>
      </c>
    </row>
    <row r="5" spans="1:21" ht="16.5" customHeight="1" x14ac:dyDescent="0.25">
      <c r="A5" s="7"/>
      <c r="B5" s="7" t="s">
        <v>145</v>
      </c>
      <c r="C5" s="7"/>
      <c r="D5" s="7"/>
      <c r="E5" s="7"/>
      <c r="F5" s="7"/>
      <c r="G5" s="7"/>
      <c r="H5" s="7"/>
      <c r="I5" s="7"/>
      <c r="J5" s="7"/>
      <c r="K5" s="7"/>
      <c r="L5" s="9" t="s">
        <v>357</v>
      </c>
      <c r="M5" s="167">
        <v>39.9</v>
      </c>
      <c r="N5" s="165" t="s">
        <v>76</v>
      </c>
      <c r="O5" s="167">
        <v>27.4</v>
      </c>
      <c r="P5" s="165" t="s">
        <v>76</v>
      </c>
      <c r="Q5" s="167">
        <v>14.9</v>
      </c>
      <c r="R5" s="167">
        <v>33.9</v>
      </c>
      <c r="S5" s="165" t="s">
        <v>76</v>
      </c>
      <c r="T5" s="165" t="s">
        <v>432</v>
      </c>
      <c r="U5" s="167">
        <v>31</v>
      </c>
    </row>
    <row r="6" spans="1:21" ht="16.5" customHeight="1" x14ac:dyDescent="0.25">
      <c r="A6" s="7"/>
      <c r="B6" s="7" t="s">
        <v>146</v>
      </c>
      <c r="C6" s="7"/>
      <c r="D6" s="7"/>
      <c r="E6" s="7"/>
      <c r="F6" s="7"/>
      <c r="G6" s="7"/>
      <c r="H6" s="7"/>
      <c r="I6" s="7"/>
      <c r="J6" s="7"/>
      <c r="K6" s="7"/>
      <c r="L6" s="9" t="s">
        <v>357</v>
      </c>
      <c r="M6" s="167">
        <v>37.799999999999997</v>
      </c>
      <c r="N6" s="165" t="s">
        <v>76</v>
      </c>
      <c r="O6" s="167">
        <v>28.1</v>
      </c>
      <c r="P6" s="165" t="s">
        <v>76</v>
      </c>
      <c r="Q6" s="167">
        <v>14.3</v>
      </c>
      <c r="R6" s="167">
        <v>35.6</v>
      </c>
      <c r="S6" s="165" t="s">
        <v>76</v>
      </c>
      <c r="T6" s="165" t="s">
        <v>432</v>
      </c>
      <c r="U6" s="167">
        <v>30.4</v>
      </c>
    </row>
    <row r="7" spans="1:21" ht="16.5" customHeight="1" x14ac:dyDescent="0.25">
      <c r="A7" s="7"/>
      <c r="B7" s="7" t="s">
        <v>147</v>
      </c>
      <c r="C7" s="7"/>
      <c r="D7" s="7"/>
      <c r="E7" s="7"/>
      <c r="F7" s="7"/>
      <c r="G7" s="7"/>
      <c r="H7" s="7"/>
      <c r="I7" s="7"/>
      <c r="J7" s="7"/>
      <c r="K7" s="7"/>
      <c r="L7" s="9" t="s">
        <v>357</v>
      </c>
      <c r="M7" s="167">
        <v>18.899999999999999</v>
      </c>
      <c r="N7" s="165" t="s">
        <v>76</v>
      </c>
      <c r="O7" s="167">
        <v>29.1</v>
      </c>
      <c r="P7" s="165" t="s">
        <v>76</v>
      </c>
      <c r="Q7" s="167">
        <v>17.600000000000001</v>
      </c>
      <c r="R7" s="167">
        <v>37.200000000000003</v>
      </c>
      <c r="S7" s="165" t="s">
        <v>76</v>
      </c>
      <c r="T7" s="165" t="s">
        <v>85</v>
      </c>
      <c r="U7" s="167">
        <v>23</v>
      </c>
    </row>
    <row r="8" spans="1:21" ht="16.5" customHeight="1" x14ac:dyDescent="0.25">
      <c r="A8" s="7"/>
      <c r="B8" s="7" t="s">
        <v>148</v>
      </c>
      <c r="C8" s="7"/>
      <c r="D8" s="7"/>
      <c r="E8" s="7"/>
      <c r="F8" s="7"/>
      <c r="G8" s="7"/>
      <c r="H8" s="7"/>
      <c r="I8" s="7"/>
      <c r="J8" s="7"/>
      <c r="K8" s="7"/>
      <c r="L8" s="9" t="s">
        <v>357</v>
      </c>
      <c r="M8" s="167">
        <v>42</v>
      </c>
      <c r="N8" s="165" t="s">
        <v>76</v>
      </c>
      <c r="O8" s="167">
        <v>30.6</v>
      </c>
      <c r="P8" s="165" t="s">
        <v>76</v>
      </c>
      <c r="Q8" s="167">
        <v>16.899999999999999</v>
      </c>
      <c r="R8" s="167">
        <v>35.6</v>
      </c>
      <c r="S8" s="165" t="s">
        <v>76</v>
      </c>
      <c r="T8" s="165" t="s">
        <v>85</v>
      </c>
      <c r="U8" s="167">
        <v>33</v>
      </c>
    </row>
    <row r="9" spans="1:21" ht="16.5" customHeight="1" x14ac:dyDescent="0.25">
      <c r="A9" s="7" t="s">
        <v>543</v>
      </c>
      <c r="B9" s="7"/>
      <c r="C9" s="7"/>
      <c r="D9" s="7"/>
      <c r="E9" s="7"/>
      <c r="F9" s="7"/>
      <c r="G9" s="7"/>
      <c r="H9" s="7"/>
      <c r="I9" s="7"/>
      <c r="J9" s="7"/>
      <c r="K9" s="7"/>
      <c r="L9" s="9"/>
      <c r="M9" s="10"/>
      <c r="N9" s="10"/>
      <c r="O9" s="10"/>
      <c r="P9" s="10"/>
      <c r="Q9" s="10"/>
      <c r="R9" s="10"/>
      <c r="S9" s="10"/>
      <c r="T9" s="10"/>
      <c r="U9" s="10"/>
    </row>
    <row r="10" spans="1:21" ht="16.5" customHeight="1" x14ac:dyDescent="0.25">
      <c r="A10" s="7"/>
      <c r="B10" s="7" t="s">
        <v>566</v>
      </c>
      <c r="C10" s="7"/>
      <c r="D10" s="7"/>
      <c r="E10" s="7"/>
      <c r="F10" s="7"/>
      <c r="G10" s="7"/>
      <c r="H10" s="7"/>
      <c r="I10" s="7"/>
      <c r="J10" s="7"/>
      <c r="K10" s="7"/>
      <c r="L10" s="9" t="s">
        <v>357</v>
      </c>
      <c r="M10" s="167">
        <v>58.1</v>
      </c>
      <c r="N10" s="165" t="s">
        <v>76</v>
      </c>
      <c r="O10" s="167">
        <v>66.8</v>
      </c>
      <c r="P10" s="165" t="s">
        <v>76</v>
      </c>
      <c r="Q10" s="167">
        <v>85.4</v>
      </c>
      <c r="R10" s="167">
        <v>67.900000000000006</v>
      </c>
      <c r="S10" s="165" t="s">
        <v>76</v>
      </c>
      <c r="T10" s="165" t="s">
        <v>432</v>
      </c>
      <c r="U10" s="167">
        <v>65.7</v>
      </c>
    </row>
    <row r="11" spans="1:21" ht="16.5" customHeight="1" x14ac:dyDescent="0.25">
      <c r="A11" s="7"/>
      <c r="B11" s="7" t="s">
        <v>145</v>
      </c>
      <c r="C11" s="7"/>
      <c r="D11" s="7"/>
      <c r="E11" s="7"/>
      <c r="F11" s="7"/>
      <c r="G11" s="7"/>
      <c r="H11" s="7"/>
      <c r="I11" s="7"/>
      <c r="J11" s="7"/>
      <c r="K11" s="7"/>
      <c r="L11" s="9" t="s">
        <v>357</v>
      </c>
      <c r="M11" s="167">
        <v>58.5</v>
      </c>
      <c r="N11" s="165" t="s">
        <v>76</v>
      </c>
      <c r="O11" s="167">
        <v>72.599999999999994</v>
      </c>
      <c r="P11" s="165" t="s">
        <v>76</v>
      </c>
      <c r="Q11" s="167">
        <v>85.1</v>
      </c>
      <c r="R11" s="167">
        <v>66.099999999999994</v>
      </c>
      <c r="S11" s="165" t="s">
        <v>76</v>
      </c>
      <c r="T11" s="165" t="s">
        <v>432</v>
      </c>
      <c r="U11" s="167">
        <v>68.3</v>
      </c>
    </row>
    <row r="12" spans="1:21" ht="16.5" customHeight="1" x14ac:dyDescent="0.25">
      <c r="A12" s="7"/>
      <c r="B12" s="7" t="s">
        <v>146</v>
      </c>
      <c r="C12" s="7"/>
      <c r="D12" s="7"/>
      <c r="E12" s="7"/>
      <c r="F12" s="7"/>
      <c r="G12" s="7"/>
      <c r="H12" s="7"/>
      <c r="I12" s="7"/>
      <c r="J12" s="7"/>
      <c r="K12" s="7"/>
      <c r="L12" s="9" t="s">
        <v>357</v>
      </c>
      <c r="M12" s="167">
        <v>60.5</v>
      </c>
      <c r="N12" s="165" t="s">
        <v>76</v>
      </c>
      <c r="O12" s="167">
        <v>71.7</v>
      </c>
      <c r="P12" s="165" t="s">
        <v>76</v>
      </c>
      <c r="Q12" s="167">
        <v>85.7</v>
      </c>
      <c r="R12" s="167">
        <v>63.8</v>
      </c>
      <c r="S12" s="165" t="s">
        <v>76</v>
      </c>
      <c r="T12" s="165" t="s">
        <v>432</v>
      </c>
      <c r="U12" s="167">
        <v>68.8</v>
      </c>
    </row>
    <row r="13" spans="1:21" ht="16.5" customHeight="1" x14ac:dyDescent="0.25">
      <c r="A13" s="7"/>
      <c r="B13" s="7" t="s">
        <v>147</v>
      </c>
      <c r="C13" s="7"/>
      <c r="D13" s="7"/>
      <c r="E13" s="7"/>
      <c r="F13" s="7"/>
      <c r="G13" s="7"/>
      <c r="H13" s="7"/>
      <c r="I13" s="7"/>
      <c r="J13" s="7"/>
      <c r="K13" s="7"/>
      <c r="L13" s="9" t="s">
        <v>357</v>
      </c>
      <c r="M13" s="167">
        <v>73.5</v>
      </c>
      <c r="N13" s="165" t="s">
        <v>76</v>
      </c>
      <c r="O13" s="167">
        <v>70.8</v>
      </c>
      <c r="P13" s="165" t="s">
        <v>76</v>
      </c>
      <c r="Q13" s="167">
        <v>82.4</v>
      </c>
      <c r="R13" s="167">
        <v>61.6</v>
      </c>
      <c r="S13" s="165" t="s">
        <v>76</v>
      </c>
      <c r="T13" s="165" t="s">
        <v>85</v>
      </c>
      <c r="U13" s="167">
        <v>73.8</v>
      </c>
    </row>
    <row r="14" spans="1:21" ht="16.5" customHeight="1" x14ac:dyDescent="0.25">
      <c r="A14" s="7"/>
      <c r="B14" s="7" t="s">
        <v>148</v>
      </c>
      <c r="C14" s="7"/>
      <c r="D14" s="7"/>
      <c r="E14" s="7"/>
      <c r="F14" s="7"/>
      <c r="G14" s="7"/>
      <c r="H14" s="7"/>
      <c r="I14" s="7"/>
      <c r="J14" s="7"/>
      <c r="K14" s="7"/>
      <c r="L14" s="9" t="s">
        <v>357</v>
      </c>
      <c r="M14" s="167">
        <v>56.7</v>
      </c>
      <c r="N14" s="165" t="s">
        <v>76</v>
      </c>
      <c r="O14" s="167">
        <v>67.5</v>
      </c>
      <c r="P14" s="165" t="s">
        <v>76</v>
      </c>
      <c r="Q14" s="167">
        <v>83.1</v>
      </c>
      <c r="R14" s="167">
        <v>64.400000000000006</v>
      </c>
      <c r="S14" s="165" t="s">
        <v>76</v>
      </c>
      <c r="T14" s="165" t="s">
        <v>85</v>
      </c>
      <c r="U14" s="167">
        <v>65.7</v>
      </c>
    </row>
    <row r="15" spans="1:21" ht="16.5" customHeight="1" x14ac:dyDescent="0.25">
      <c r="A15" s="7" t="s">
        <v>544</v>
      </c>
      <c r="B15" s="7"/>
      <c r="C15" s="7"/>
      <c r="D15" s="7"/>
      <c r="E15" s="7"/>
      <c r="F15" s="7"/>
      <c r="G15" s="7"/>
      <c r="H15" s="7"/>
      <c r="I15" s="7"/>
      <c r="J15" s="7"/>
      <c r="K15" s="7"/>
      <c r="L15" s="9"/>
      <c r="M15" s="10"/>
      <c r="N15" s="10"/>
      <c r="O15" s="10"/>
      <c r="P15" s="10"/>
      <c r="Q15" s="10"/>
      <c r="R15" s="10"/>
      <c r="S15" s="10"/>
      <c r="T15" s="10"/>
      <c r="U15" s="10"/>
    </row>
    <row r="16" spans="1:21" ht="16.5" customHeight="1" x14ac:dyDescent="0.25">
      <c r="A16" s="7"/>
      <c r="B16" s="7" t="s">
        <v>566</v>
      </c>
      <c r="C16" s="7"/>
      <c r="D16" s="7"/>
      <c r="E16" s="7"/>
      <c r="F16" s="7"/>
      <c r="G16" s="7"/>
      <c r="H16" s="7"/>
      <c r="I16" s="7"/>
      <c r="J16" s="7"/>
      <c r="K16" s="7"/>
      <c r="L16" s="9" t="s">
        <v>357</v>
      </c>
      <c r="M16" s="168">
        <v>1.4</v>
      </c>
      <c r="N16" s="165" t="s">
        <v>76</v>
      </c>
      <c r="O16" s="168">
        <v>1.5</v>
      </c>
      <c r="P16" s="165" t="s">
        <v>76</v>
      </c>
      <c r="Q16" s="168" t="s">
        <v>125</v>
      </c>
      <c r="R16" s="168">
        <v>0.5</v>
      </c>
      <c r="S16" s="165" t="s">
        <v>76</v>
      </c>
      <c r="T16" s="165" t="s">
        <v>432</v>
      </c>
      <c r="U16" s="168">
        <v>1.2</v>
      </c>
    </row>
    <row r="17" spans="1:21" ht="16.5" customHeight="1" x14ac:dyDescent="0.25">
      <c r="A17" s="7"/>
      <c r="B17" s="7" t="s">
        <v>145</v>
      </c>
      <c r="C17" s="7"/>
      <c r="D17" s="7"/>
      <c r="E17" s="7"/>
      <c r="F17" s="7"/>
      <c r="G17" s="7"/>
      <c r="H17" s="7"/>
      <c r="I17" s="7"/>
      <c r="J17" s="7"/>
      <c r="K17" s="7"/>
      <c r="L17" s="9" t="s">
        <v>357</v>
      </c>
      <c r="M17" s="168">
        <v>1.5</v>
      </c>
      <c r="N17" s="165" t="s">
        <v>76</v>
      </c>
      <c r="O17" s="168" t="s">
        <v>125</v>
      </c>
      <c r="P17" s="165" t="s">
        <v>76</v>
      </c>
      <c r="Q17" s="168" t="s">
        <v>125</v>
      </c>
      <c r="R17" s="168" t="s">
        <v>125</v>
      </c>
      <c r="S17" s="165" t="s">
        <v>76</v>
      </c>
      <c r="T17" s="165" t="s">
        <v>432</v>
      </c>
      <c r="U17" s="168">
        <v>0.6</v>
      </c>
    </row>
    <row r="18" spans="1:21" ht="16.5" customHeight="1" x14ac:dyDescent="0.25">
      <c r="A18" s="7"/>
      <c r="B18" s="7" t="s">
        <v>146</v>
      </c>
      <c r="C18" s="7"/>
      <c r="D18" s="7"/>
      <c r="E18" s="7"/>
      <c r="F18" s="7"/>
      <c r="G18" s="7"/>
      <c r="H18" s="7"/>
      <c r="I18" s="7"/>
      <c r="J18" s="7"/>
      <c r="K18" s="7"/>
      <c r="L18" s="9" t="s">
        <v>357</v>
      </c>
      <c r="M18" s="168">
        <v>1.4</v>
      </c>
      <c r="N18" s="165" t="s">
        <v>76</v>
      </c>
      <c r="O18" s="168" t="s">
        <v>125</v>
      </c>
      <c r="P18" s="165" t="s">
        <v>76</v>
      </c>
      <c r="Q18" s="168" t="s">
        <v>125</v>
      </c>
      <c r="R18" s="168" t="s">
        <v>125</v>
      </c>
      <c r="S18" s="165" t="s">
        <v>76</v>
      </c>
      <c r="T18" s="165" t="s">
        <v>432</v>
      </c>
      <c r="U18" s="168">
        <v>0.6</v>
      </c>
    </row>
    <row r="19" spans="1:21" ht="16.5" customHeight="1" x14ac:dyDescent="0.25">
      <c r="A19" s="7"/>
      <c r="B19" s="7" t="s">
        <v>147</v>
      </c>
      <c r="C19" s="7"/>
      <c r="D19" s="7"/>
      <c r="E19" s="7"/>
      <c r="F19" s="7"/>
      <c r="G19" s="7"/>
      <c r="H19" s="7"/>
      <c r="I19" s="7"/>
      <c r="J19" s="7"/>
      <c r="K19" s="7"/>
      <c r="L19" s="9" t="s">
        <v>357</v>
      </c>
      <c r="M19" s="168">
        <v>1.7</v>
      </c>
      <c r="N19" s="165" t="s">
        <v>76</v>
      </c>
      <c r="O19" s="168" t="s">
        <v>125</v>
      </c>
      <c r="P19" s="165" t="s">
        <v>76</v>
      </c>
      <c r="Q19" s="168" t="s">
        <v>125</v>
      </c>
      <c r="R19" s="168">
        <v>0.6</v>
      </c>
      <c r="S19" s="165" t="s">
        <v>76</v>
      </c>
      <c r="T19" s="165" t="s">
        <v>85</v>
      </c>
      <c r="U19" s="168">
        <v>0.7</v>
      </c>
    </row>
    <row r="20" spans="1:21" ht="16.5" customHeight="1" x14ac:dyDescent="0.25">
      <c r="A20" s="7"/>
      <c r="B20" s="7" t="s">
        <v>148</v>
      </c>
      <c r="C20" s="7"/>
      <c r="D20" s="7"/>
      <c r="E20" s="7"/>
      <c r="F20" s="7"/>
      <c r="G20" s="7"/>
      <c r="H20" s="7"/>
      <c r="I20" s="7"/>
      <c r="J20" s="7"/>
      <c r="K20" s="7"/>
      <c r="L20" s="9" t="s">
        <v>357</v>
      </c>
      <c r="M20" s="168">
        <v>1</v>
      </c>
      <c r="N20" s="165" t="s">
        <v>76</v>
      </c>
      <c r="O20" s="168">
        <v>1.8</v>
      </c>
      <c r="P20" s="165" t="s">
        <v>76</v>
      </c>
      <c r="Q20" s="168" t="s">
        <v>125</v>
      </c>
      <c r="R20" s="168" t="s">
        <v>125</v>
      </c>
      <c r="S20" s="165" t="s">
        <v>76</v>
      </c>
      <c r="T20" s="165" t="s">
        <v>85</v>
      </c>
      <c r="U20" s="168">
        <v>1.1000000000000001</v>
      </c>
    </row>
    <row r="21" spans="1:21" ht="16.5" customHeight="1" x14ac:dyDescent="0.25">
      <c r="A21" s="7" t="s">
        <v>545</v>
      </c>
      <c r="B21" s="7"/>
      <c r="C21" s="7"/>
      <c r="D21" s="7"/>
      <c r="E21" s="7"/>
      <c r="F21" s="7"/>
      <c r="G21" s="7"/>
      <c r="H21" s="7"/>
      <c r="I21" s="7"/>
      <c r="J21" s="7"/>
      <c r="K21" s="7"/>
      <c r="L21" s="9"/>
      <c r="M21" s="10"/>
      <c r="N21" s="10"/>
      <c r="O21" s="10"/>
      <c r="P21" s="10"/>
      <c r="Q21" s="10"/>
      <c r="R21" s="10"/>
      <c r="S21" s="10"/>
      <c r="T21" s="10"/>
      <c r="U21" s="10"/>
    </row>
    <row r="22" spans="1:21" ht="16.5" customHeight="1" x14ac:dyDescent="0.25">
      <c r="A22" s="7"/>
      <c r="B22" s="7" t="s">
        <v>566</v>
      </c>
      <c r="C22" s="7"/>
      <c r="D22" s="7"/>
      <c r="E22" s="7"/>
      <c r="F22" s="7"/>
      <c r="G22" s="7"/>
      <c r="H22" s="7"/>
      <c r="I22" s="7"/>
      <c r="J22" s="7"/>
      <c r="K22" s="7"/>
      <c r="L22" s="9" t="s">
        <v>357</v>
      </c>
      <c r="M22" s="168" t="s">
        <v>125</v>
      </c>
      <c r="N22" s="165" t="s">
        <v>76</v>
      </c>
      <c r="O22" s="168">
        <v>1.6</v>
      </c>
      <c r="P22" s="165" t="s">
        <v>76</v>
      </c>
      <c r="Q22" s="168" t="s">
        <v>125</v>
      </c>
      <c r="R22" s="168" t="s">
        <v>125</v>
      </c>
      <c r="S22" s="165" t="s">
        <v>76</v>
      </c>
      <c r="T22" s="165" t="s">
        <v>432</v>
      </c>
      <c r="U22" s="168">
        <v>0.6</v>
      </c>
    </row>
    <row r="23" spans="1:21" ht="16.5" customHeight="1" x14ac:dyDescent="0.25">
      <c r="A23" s="7"/>
      <c r="B23" s="7" t="s">
        <v>145</v>
      </c>
      <c r="C23" s="7"/>
      <c r="D23" s="7"/>
      <c r="E23" s="7"/>
      <c r="F23" s="7"/>
      <c r="G23" s="7"/>
      <c r="H23" s="7"/>
      <c r="I23" s="7"/>
      <c r="J23" s="7"/>
      <c r="K23" s="7"/>
      <c r="L23" s="9" t="s">
        <v>357</v>
      </c>
      <c r="M23" s="168">
        <v>0.2</v>
      </c>
      <c r="N23" s="165" t="s">
        <v>76</v>
      </c>
      <c r="O23" s="168" t="s">
        <v>125</v>
      </c>
      <c r="P23" s="165" t="s">
        <v>76</v>
      </c>
      <c r="Q23" s="168" t="s">
        <v>125</v>
      </c>
      <c r="R23" s="168" t="s">
        <v>125</v>
      </c>
      <c r="S23" s="165" t="s">
        <v>76</v>
      </c>
      <c r="T23" s="165" t="s">
        <v>432</v>
      </c>
      <c r="U23" s="168">
        <v>0.1</v>
      </c>
    </row>
    <row r="24" spans="1:21" ht="16.5" customHeight="1" x14ac:dyDescent="0.25">
      <c r="A24" s="7"/>
      <c r="B24" s="7" t="s">
        <v>146</v>
      </c>
      <c r="C24" s="7"/>
      <c r="D24" s="7"/>
      <c r="E24" s="7"/>
      <c r="F24" s="7"/>
      <c r="G24" s="7"/>
      <c r="H24" s="7"/>
      <c r="I24" s="7"/>
      <c r="J24" s="7"/>
      <c r="K24" s="7"/>
      <c r="L24" s="9" t="s">
        <v>357</v>
      </c>
      <c r="M24" s="168">
        <v>0.3</v>
      </c>
      <c r="N24" s="165" t="s">
        <v>76</v>
      </c>
      <c r="O24" s="168">
        <v>0.1</v>
      </c>
      <c r="P24" s="165" t="s">
        <v>76</v>
      </c>
      <c r="Q24" s="168" t="s">
        <v>125</v>
      </c>
      <c r="R24" s="168">
        <v>0.5</v>
      </c>
      <c r="S24" s="165" t="s">
        <v>76</v>
      </c>
      <c r="T24" s="165" t="s">
        <v>432</v>
      </c>
      <c r="U24" s="168">
        <v>0.2</v>
      </c>
    </row>
    <row r="25" spans="1:21" ht="16.5" customHeight="1" x14ac:dyDescent="0.25">
      <c r="A25" s="7"/>
      <c r="B25" s="7" t="s">
        <v>147</v>
      </c>
      <c r="C25" s="7"/>
      <c r="D25" s="7"/>
      <c r="E25" s="7"/>
      <c r="F25" s="7"/>
      <c r="G25" s="7"/>
      <c r="H25" s="7"/>
      <c r="I25" s="7"/>
      <c r="J25" s="7"/>
      <c r="K25" s="7"/>
      <c r="L25" s="9" t="s">
        <v>357</v>
      </c>
      <c r="M25" s="168">
        <v>5.8</v>
      </c>
      <c r="N25" s="165" t="s">
        <v>76</v>
      </c>
      <c r="O25" s="168">
        <v>0.1</v>
      </c>
      <c r="P25" s="165" t="s">
        <v>76</v>
      </c>
      <c r="Q25" s="168" t="s">
        <v>125</v>
      </c>
      <c r="R25" s="168">
        <v>0.6</v>
      </c>
      <c r="S25" s="165" t="s">
        <v>76</v>
      </c>
      <c r="T25" s="165" t="s">
        <v>85</v>
      </c>
      <c r="U25" s="168">
        <v>2.4</v>
      </c>
    </row>
    <row r="26" spans="1:21" ht="16.5" customHeight="1" x14ac:dyDescent="0.25">
      <c r="A26" s="14"/>
      <c r="B26" s="14" t="s">
        <v>148</v>
      </c>
      <c r="C26" s="14"/>
      <c r="D26" s="14"/>
      <c r="E26" s="14"/>
      <c r="F26" s="14"/>
      <c r="G26" s="14"/>
      <c r="H26" s="14"/>
      <c r="I26" s="14"/>
      <c r="J26" s="14"/>
      <c r="K26" s="14"/>
      <c r="L26" s="15" t="s">
        <v>357</v>
      </c>
      <c r="M26" s="169">
        <v>0.3</v>
      </c>
      <c r="N26" s="166" t="s">
        <v>76</v>
      </c>
      <c r="O26" s="169">
        <v>0.1</v>
      </c>
      <c r="P26" s="166" t="s">
        <v>76</v>
      </c>
      <c r="Q26" s="169" t="s">
        <v>125</v>
      </c>
      <c r="R26" s="169" t="s">
        <v>125</v>
      </c>
      <c r="S26" s="166" t="s">
        <v>76</v>
      </c>
      <c r="T26" s="166" t="s">
        <v>85</v>
      </c>
      <c r="U26" s="169">
        <v>0.2</v>
      </c>
    </row>
    <row r="27" spans="1:21" ht="4.5" customHeight="1" x14ac:dyDescent="0.25">
      <c r="A27" s="25"/>
      <c r="B27" s="25"/>
      <c r="C27" s="2"/>
      <c r="D27" s="2"/>
      <c r="E27" s="2"/>
      <c r="F27" s="2"/>
      <c r="G27" s="2"/>
      <c r="H27" s="2"/>
      <c r="I27" s="2"/>
      <c r="J27" s="2"/>
      <c r="K27" s="2"/>
      <c r="L27" s="2"/>
      <c r="M27" s="2"/>
      <c r="N27" s="2"/>
      <c r="O27" s="2"/>
      <c r="P27" s="2"/>
      <c r="Q27" s="2"/>
      <c r="R27" s="2"/>
      <c r="S27" s="2"/>
      <c r="T27" s="2"/>
      <c r="U27" s="2"/>
    </row>
    <row r="28" spans="1:21" ht="16.5" customHeight="1" x14ac:dyDescent="0.25">
      <c r="A28" s="25"/>
      <c r="B28" s="25"/>
      <c r="C28" s="351" t="s">
        <v>567</v>
      </c>
      <c r="D28" s="351"/>
      <c r="E28" s="351"/>
      <c r="F28" s="351"/>
      <c r="G28" s="351"/>
      <c r="H28" s="351"/>
      <c r="I28" s="351"/>
      <c r="J28" s="351"/>
      <c r="K28" s="351"/>
      <c r="L28" s="351"/>
      <c r="M28" s="351"/>
      <c r="N28" s="351"/>
      <c r="O28" s="351"/>
      <c r="P28" s="351"/>
      <c r="Q28" s="351"/>
      <c r="R28" s="351"/>
      <c r="S28" s="351"/>
      <c r="T28" s="351"/>
      <c r="U28" s="351"/>
    </row>
    <row r="29" spans="1:21" ht="4.5" customHeight="1" x14ac:dyDescent="0.25">
      <c r="A29" s="25"/>
      <c r="B29" s="25"/>
      <c r="C29" s="2"/>
      <c r="D29" s="2"/>
      <c r="E29" s="2"/>
      <c r="F29" s="2"/>
      <c r="G29" s="2"/>
      <c r="H29" s="2"/>
      <c r="I29" s="2"/>
      <c r="J29" s="2"/>
      <c r="K29" s="2"/>
      <c r="L29" s="2"/>
      <c r="M29" s="2"/>
      <c r="N29" s="2"/>
      <c r="O29" s="2"/>
      <c r="P29" s="2"/>
      <c r="Q29" s="2"/>
      <c r="R29" s="2"/>
      <c r="S29" s="2"/>
      <c r="T29" s="2"/>
      <c r="U29" s="2"/>
    </row>
    <row r="30" spans="1:21" ht="29.4" customHeight="1" x14ac:dyDescent="0.25">
      <c r="A30" s="131"/>
      <c r="B30" s="131"/>
      <c r="C30" s="351" t="s">
        <v>547</v>
      </c>
      <c r="D30" s="351"/>
      <c r="E30" s="351"/>
      <c r="F30" s="351"/>
      <c r="G30" s="351"/>
      <c r="H30" s="351"/>
      <c r="I30" s="351"/>
      <c r="J30" s="351"/>
      <c r="K30" s="351"/>
      <c r="L30" s="351"/>
      <c r="M30" s="351"/>
      <c r="N30" s="351"/>
      <c r="O30" s="351"/>
      <c r="P30" s="351"/>
      <c r="Q30" s="351"/>
      <c r="R30" s="351"/>
      <c r="S30" s="351"/>
      <c r="T30" s="351"/>
      <c r="U30" s="351"/>
    </row>
    <row r="31" spans="1:21" ht="16.5" customHeight="1" x14ac:dyDescent="0.25">
      <c r="A31" s="131"/>
      <c r="B31" s="131"/>
      <c r="C31" s="351" t="s">
        <v>472</v>
      </c>
      <c r="D31" s="351"/>
      <c r="E31" s="351"/>
      <c r="F31" s="351"/>
      <c r="G31" s="351"/>
      <c r="H31" s="351"/>
      <c r="I31" s="351"/>
      <c r="J31" s="351"/>
      <c r="K31" s="351"/>
      <c r="L31" s="351"/>
      <c r="M31" s="351"/>
      <c r="N31" s="351"/>
      <c r="O31" s="351"/>
      <c r="P31" s="351"/>
      <c r="Q31" s="351"/>
      <c r="R31" s="351"/>
      <c r="S31" s="351"/>
      <c r="T31" s="351"/>
      <c r="U31" s="351"/>
    </row>
    <row r="32" spans="1:21" ht="4.5" customHeight="1" x14ac:dyDescent="0.25">
      <c r="A32" s="25"/>
      <c r="B32" s="25"/>
      <c r="C32" s="2"/>
      <c r="D32" s="2"/>
      <c r="E32" s="2"/>
      <c r="F32" s="2"/>
      <c r="G32" s="2"/>
      <c r="H32" s="2"/>
      <c r="I32" s="2"/>
      <c r="J32" s="2"/>
      <c r="K32" s="2"/>
      <c r="L32" s="2"/>
      <c r="M32" s="2"/>
      <c r="N32" s="2"/>
      <c r="O32" s="2"/>
      <c r="P32" s="2"/>
      <c r="Q32" s="2"/>
      <c r="R32" s="2"/>
      <c r="S32" s="2"/>
      <c r="T32" s="2"/>
      <c r="U32" s="2"/>
    </row>
    <row r="33" spans="1:21" ht="29.4" customHeight="1" x14ac:dyDescent="0.25">
      <c r="A33" s="25" t="s">
        <v>87</v>
      </c>
      <c r="B33" s="25"/>
      <c r="C33" s="351" t="s">
        <v>259</v>
      </c>
      <c r="D33" s="351"/>
      <c r="E33" s="351"/>
      <c r="F33" s="351"/>
      <c r="G33" s="351"/>
      <c r="H33" s="351"/>
      <c r="I33" s="351"/>
      <c r="J33" s="351"/>
      <c r="K33" s="351"/>
      <c r="L33" s="351"/>
      <c r="M33" s="351"/>
      <c r="N33" s="351"/>
      <c r="O33" s="351"/>
      <c r="P33" s="351"/>
      <c r="Q33" s="351"/>
      <c r="R33" s="351"/>
      <c r="S33" s="351"/>
      <c r="T33" s="351"/>
      <c r="U33" s="351"/>
    </row>
    <row r="34" spans="1:21" ht="93.9" customHeight="1" x14ac:dyDescent="0.25">
      <c r="A34" s="25" t="s">
        <v>88</v>
      </c>
      <c r="B34" s="25"/>
      <c r="C34" s="351" t="s">
        <v>527</v>
      </c>
      <c r="D34" s="351"/>
      <c r="E34" s="351"/>
      <c r="F34" s="351"/>
      <c r="G34" s="351"/>
      <c r="H34" s="351"/>
      <c r="I34" s="351"/>
      <c r="J34" s="351"/>
      <c r="K34" s="351"/>
      <c r="L34" s="351"/>
      <c r="M34" s="351"/>
      <c r="N34" s="351"/>
      <c r="O34" s="351"/>
      <c r="P34" s="351"/>
      <c r="Q34" s="351"/>
      <c r="R34" s="351"/>
      <c r="S34" s="351"/>
      <c r="T34" s="351"/>
      <c r="U34" s="351"/>
    </row>
    <row r="35" spans="1:21" ht="16.5" customHeight="1" x14ac:dyDescent="0.25">
      <c r="A35" s="25" t="s">
        <v>89</v>
      </c>
      <c r="B35" s="25"/>
      <c r="C35" s="351" t="s">
        <v>548</v>
      </c>
      <c r="D35" s="351"/>
      <c r="E35" s="351"/>
      <c r="F35" s="351"/>
      <c r="G35" s="351"/>
      <c r="H35" s="351"/>
      <c r="I35" s="351"/>
      <c r="J35" s="351"/>
      <c r="K35" s="351"/>
      <c r="L35" s="351"/>
      <c r="M35" s="351"/>
      <c r="N35" s="351"/>
      <c r="O35" s="351"/>
      <c r="P35" s="351"/>
      <c r="Q35" s="351"/>
      <c r="R35" s="351"/>
      <c r="S35" s="351"/>
      <c r="T35" s="351"/>
      <c r="U35" s="351"/>
    </row>
    <row r="36" spans="1:21" ht="42.45" customHeight="1" x14ac:dyDescent="0.25">
      <c r="A36" s="25" t="s">
        <v>90</v>
      </c>
      <c r="B36" s="25"/>
      <c r="C36" s="351" t="s">
        <v>568</v>
      </c>
      <c r="D36" s="351"/>
      <c r="E36" s="351"/>
      <c r="F36" s="351"/>
      <c r="G36" s="351"/>
      <c r="H36" s="351"/>
      <c r="I36" s="351"/>
      <c r="J36" s="351"/>
      <c r="K36" s="351"/>
      <c r="L36" s="351"/>
      <c r="M36" s="351"/>
      <c r="N36" s="351"/>
      <c r="O36" s="351"/>
      <c r="P36" s="351"/>
      <c r="Q36" s="351"/>
      <c r="R36" s="351"/>
      <c r="S36" s="351"/>
      <c r="T36" s="351"/>
      <c r="U36" s="351"/>
    </row>
    <row r="37" spans="1:21" ht="29.4" customHeight="1" x14ac:dyDescent="0.25">
      <c r="A37" s="25" t="s">
        <v>91</v>
      </c>
      <c r="B37" s="25"/>
      <c r="C37" s="351" t="s">
        <v>569</v>
      </c>
      <c r="D37" s="351"/>
      <c r="E37" s="351"/>
      <c r="F37" s="351"/>
      <c r="G37" s="351"/>
      <c r="H37" s="351"/>
      <c r="I37" s="351"/>
      <c r="J37" s="351"/>
      <c r="K37" s="351"/>
      <c r="L37" s="351"/>
      <c r="M37" s="351"/>
      <c r="N37" s="351"/>
      <c r="O37" s="351"/>
      <c r="P37" s="351"/>
      <c r="Q37" s="351"/>
      <c r="R37" s="351"/>
      <c r="S37" s="351"/>
      <c r="T37" s="351"/>
      <c r="U37" s="351"/>
    </row>
    <row r="38" spans="1:21" ht="29.4" customHeight="1" x14ac:dyDescent="0.25">
      <c r="A38" s="25" t="s">
        <v>92</v>
      </c>
      <c r="B38" s="25"/>
      <c r="C38" s="351" t="s">
        <v>553</v>
      </c>
      <c r="D38" s="351"/>
      <c r="E38" s="351"/>
      <c r="F38" s="351"/>
      <c r="G38" s="351"/>
      <c r="H38" s="351"/>
      <c r="I38" s="351"/>
      <c r="J38" s="351"/>
      <c r="K38" s="351"/>
      <c r="L38" s="351"/>
      <c r="M38" s="351"/>
      <c r="N38" s="351"/>
      <c r="O38" s="351"/>
      <c r="P38" s="351"/>
      <c r="Q38" s="351"/>
      <c r="R38" s="351"/>
      <c r="S38" s="351"/>
      <c r="T38" s="351"/>
      <c r="U38" s="351"/>
    </row>
    <row r="39" spans="1:21" ht="4.5" customHeight="1" x14ac:dyDescent="0.25"/>
    <row r="40" spans="1:21" ht="16.5" customHeight="1" x14ac:dyDescent="0.25">
      <c r="A40" s="26" t="s">
        <v>112</v>
      </c>
      <c r="B40" s="25"/>
      <c r="C40" s="25"/>
      <c r="D40" s="25"/>
      <c r="E40" s="351" t="s">
        <v>570</v>
      </c>
      <c r="F40" s="351"/>
      <c r="G40" s="351"/>
      <c r="H40" s="351"/>
      <c r="I40" s="351"/>
      <c r="J40" s="351"/>
      <c r="K40" s="351"/>
      <c r="L40" s="351"/>
      <c r="M40" s="351"/>
      <c r="N40" s="351"/>
      <c r="O40" s="351"/>
      <c r="P40" s="351"/>
      <c r="Q40" s="351"/>
      <c r="R40" s="351"/>
      <c r="S40" s="351"/>
      <c r="T40" s="351"/>
      <c r="U40" s="351"/>
    </row>
  </sheetData>
  <mergeCells count="11">
    <mergeCell ref="E40:U40"/>
    <mergeCell ref="C34:U34"/>
    <mergeCell ref="C35:U35"/>
    <mergeCell ref="C36:U36"/>
    <mergeCell ref="C37:U37"/>
    <mergeCell ref="C38:U38"/>
    <mergeCell ref="K1:U1"/>
    <mergeCell ref="C28:U28"/>
    <mergeCell ref="C30:U30"/>
    <mergeCell ref="C31:U31"/>
    <mergeCell ref="C33:U33"/>
  </mergeCells>
  <pageMargins left="0.7" right="0.7" top="0.75" bottom="0.75" header="0.3" footer="0.3"/>
  <pageSetup paperSize="9" fitToHeight="0" orientation="landscape" useFirstPageNumber="1" horizontalDpi="300" verticalDpi="300" r:id="rId1"/>
  <headerFooter scaleWithDoc="0" alignWithMargins="0">
    <oddHeader>&amp;C&amp;"Arial,Regular"&amp;8TABLE 18A.23</oddHeader>
    <oddFooter>&amp;L&amp;8&amp;G 
&amp;"Arial,Regular"REPORT ON
GOVERNMENT
SERVICES  202106&amp;C &amp;R&amp;8&amp;G&amp;"Arial,Regular" 
HOUSING
&amp;"Arial,Regular"PAGE &amp;"Arial,Bold"&amp;P&amp;"Arial,Regular" of TABLE 18A.23</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U42"/>
  <sheetViews>
    <sheetView showGridLines="0" workbookViewId="0"/>
  </sheetViews>
  <sheetFormatPr defaultColWidth="11.44140625" defaultRowHeight="13.2" x14ac:dyDescent="0.25"/>
  <cols>
    <col min="1" max="11" width="1.88671875" customWidth="1"/>
    <col min="12" max="12" width="5.44140625" customWidth="1"/>
    <col min="13" max="21" width="9.33203125" customWidth="1"/>
  </cols>
  <sheetData>
    <row r="1" spans="1:21" ht="33.9" customHeight="1" x14ac:dyDescent="0.25">
      <c r="A1" s="8" t="s">
        <v>571</v>
      </c>
      <c r="B1" s="8"/>
      <c r="C1" s="8"/>
      <c r="D1" s="8"/>
      <c r="E1" s="8"/>
      <c r="F1" s="8"/>
      <c r="G1" s="8"/>
      <c r="H1" s="8"/>
      <c r="I1" s="8"/>
      <c r="J1" s="8"/>
      <c r="K1" s="355" t="s">
        <v>572</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573</v>
      </c>
      <c r="N2" s="13" t="s">
        <v>574</v>
      </c>
      <c r="O2" s="13" t="s">
        <v>575</v>
      </c>
      <c r="P2" s="13" t="s">
        <v>576</v>
      </c>
      <c r="Q2" s="13" t="s">
        <v>577</v>
      </c>
      <c r="R2" s="13" t="s">
        <v>578</v>
      </c>
      <c r="S2" s="13" t="s">
        <v>579</v>
      </c>
      <c r="T2" s="13" t="s">
        <v>580</v>
      </c>
      <c r="U2" s="13" t="s">
        <v>581</v>
      </c>
    </row>
    <row r="3" spans="1:21" ht="16.5" customHeight="1" x14ac:dyDescent="0.25">
      <c r="A3" s="7" t="s">
        <v>542</v>
      </c>
      <c r="B3" s="7"/>
      <c r="C3" s="7"/>
      <c r="D3" s="7"/>
      <c r="E3" s="7"/>
      <c r="F3" s="7"/>
      <c r="G3" s="7"/>
      <c r="H3" s="7"/>
      <c r="I3" s="7"/>
      <c r="J3" s="7"/>
      <c r="K3" s="7"/>
      <c r="L3" s="9"/>
      <c r="M3" s="10"/>
      <c r="N3" s="10"/>
      <c r="O3" s="10"/>
      <c r="P3" s="10"/>
      <c r="Q3" s="10"/>
      <c r="R3" s="10"/>
      <c r="S3" s="10"/>
      <c r="T3" s="10"/>
      <c r="U3" s="10"/>
    </row>
    <row r="4" spans="1:21" ht="16.5" customHeight="1" x14ac:dyDescent="0.25">
      <c r="A4" s="7"/>
      <c r="B4" s="7" t="s">
        <v>255</v>
      </c>
      <c r="C4" s="7"/>
      <c r="D4" s="7"/>
      <c r="E4" s="7"/>
      <c r="F4" s="7"/>
      <c r="G4" s="7"/>
      <c r="H4" s="7"/>
      <c r="I4" s="7"/>
      <c r="J4" s="7"/>
      <c r="K4" s="7"/>
      <c r="L4" s="9" t="s">
        <v>357</v>
      </c>
      <c r="M4" s="172">
        <v>15.7</v>
      </c>
      <c r="N4" s="172">
        <v>28.1</v>
      </c>
      <c r="O4" s="172">
        <v>27</v>
      </c>
      <c r="P4" s="172">
        <v>28.1</v>
      </c>
      <c r="Q4" s="172">
        <v>22</v>
      </c>
      <c r="R4" s="172">
        <v>38.200000000000003</v>
      </c>
      <c r="S4" s="172">
        <v>24.7</v>
      </c>
      <c r="T4" s="170" t="s">
        <v>85</v>
      </c>
      <c r="U4" s="172">
        <v>21.3</v>
      </c>
    </row>
    <row r="5" spans="1:21" ht="16.5" customHeight="1" x14ac:dyDescent="0.25">
      <c r="A5" s="7"/>
      <c r="B5" s="7" t="s">
        <v>145</v>
      </c>
      <c r="C5" s="7"/>
      <c r="D5" s="7"/>
      <c r="E5" s="7"/>
      <c r="F5" s="7"/>
      <c r="G5" s="7"/>
      <c r="H5" s="7"/>
      <c r="I5" s="7"/>
      <c r="J5" s="7"/>
      <c r="K5" s="7"/>
      <c r="L5" s="9" t="s">
        <v>357</v>
      </c>
      <c r="M5" s="172">
        <v>13.2</v>
      </c>
      <c r="N5" s="172">
        <v>23.7</v>
      </c>
      <c r="O5" s="172">
        <v>25.3</v>
      </c>
      <c r="P5" s="172">
        <v>21.4</v>
      </c>
      <c r="Q5" s="172">
        <v>17.100000000000001</v>
      </c>
      <c r="R5" s="172">
        <v>38</v>
      </c>
      <c r="S5" s="172">
        <v>37.700000000000003</v>
      </c>
      <c r="T5" s="170" t="s">
        <v>85</v>
      </c>
      <c r="U5" s="172">
        <v>18.5</v>
      </c>
    </row>
    <row r="6" spans="1:21" ht="16.5" customHeight="1" x14ac:dyDescent="0.25">
      <c r="A6" s="7"/>
      <c r="B6" s="7" t="s">
        <v>146</v>
      </c>
      <c r="C6" s="7"/>
      <c r="D6" s="7"/>
      <c r="E6" s="7"/>
      <c r="F6" s="7"/>
      <c r="G6" s="7"/>
      <c r="H6" s="7"/>
      <c r="I6" s="7"/>
      <c r="J6" s="7"/>
      <c r="K6" s="7"/>
      <c r="L6" s="9" t="s">
        <v>357</v>
      </c>
      <c r="M6" s="172">
        <v>15.3</v>
      </c>
      <c r="N6" s="172">
        <v>23.2</v>
      </c>
      <c r="O6" s="172">
        <v>25.3</v>
      </c>
      <c r="P6" s="172">
        <v>18.2</v>
      </c>
      <c r="Q6" s="172">
        <v>21.1</v>
      </c>
      <c r="R6" s="172">
        <v>34.200000000000003</v>
      </c>
      <c r="S6" s="172">
        <v>31.9</v>
      </c>
      <c r="T6" s="170" t="s">
        <v>85</v>
      </c>
      <c r="U6" s="172">
        <v>19.8</v>
      </c>
    </row>
    <row r="7" spans="1:21" ht="16.5" customHeight="1" x14ac:dyDescent="0.25">
      <c r="A7" s="7"/>
      <c r="B7" s="7" t="s">
        <v>147</v>
      </c>
      <c r="C7" s="7"/>
      <c r="D7" s="7"/>
      <c r="E7" s="7"/>
      <c r="F7" s="7"/>
      <c r="G7" s="7"/>
      <c r="H7" s="7"/>
      <c r="I7" s="7"/>
      <c r="J7" s="7"/>
      <c r="K7" s="7"/>
      <c r="L7" s="9" t="s">
        <v>357</v>
      </c>
      <c r="M7" s="172">
        <v>13.9</v>
      </c>
      <c r="N7" s="172">
        <v>24.2</v>
      </c>
      <c r="O7" s="172">
        <v>26.7</v>
      </c>
      <c r="P7" s="172">
        <v>15.4</v>
      </c>
      <c r="Q7" s="172">
        <v>30.7</v>
      </c>
      <c r="R7" s="172">
        <v>31.8</v>
      </c>
      <c r="S7" s="172">
        <v>55</v>
      </c>
      <c r="T7" s="170" t="s">
        <v>85</v>
      </c>
      <c r="U7" s="172">
        <v>20.6</v>
      </c>
    </row>
    <row r="8" spans="1:21" ht="16.5" customHeight="1" x14ac:dyDescent="0.25">
      <c r="A8" s="7"/>
      <c r="B8" s="7" t="s">
        <v>148</v>
      </c>
      <c r="C8" s="7"/>
      <c r="D8" s="7"/>
      <c r="E8" s="7"/>
      <c r="F8" s="7"/>
      <c r="G8" s="7"/>
      <c r="H8" s="7"/>
      <c r="I8" s="7"/>
      <c r="J8" s="7"/>
      <c r="K8" s="7"/>
      <c r="L8" s="9" t="s">
        <v>357</v>
      </c>
      <c r="M8" s="172">
        <v>12.8</v>
      </c>
      <c r="N8" s="172">
        <v>26.4</v>
      </c>
      <c r="O8" s="172">
        <v>25.2</v>
      </c>
      <c r="P8" s="172">
        <v>15.1</v>
      </c>
      <c r="Q8" s="172">
        <v>29.3</v>
      </c>
      <c r="R8" s="172">
        <v>26.3</v>
      </c>
      <c r="S8" s="172">
        <v>48.6</v>
      </c>
      <c r="T8" s="170" t="s">
        <v>85</v>
      </c>
      <c r="U8" s="172">
        <v>19.600000000000001</v>
      </c>
    </row>
    <row r="9" spans="1:21" ht="16.5" customHeight="1" x14ac:dyDescent="0.25">
      <c r="A9" s="7" t="s">
        <v>543</v>
      </c>
      <c r="B9" s="7"/>
      <c r="C9" s="7"/>
      <c r="D9" s="7"/>
      <c r="E9" s="7"/>
      <c r="F9" s="7"/>
      <c r="G9" s="7"/>
      <c r="H9" s="7"/>
      <c r="I9" s="7"/>
      <c r="J9" s="7"/>
      <c r="K9" s="7"/>
      <c r="L9" s="9"/>
      <c r="M9" s="10"/>
      <c r="N9" s="10"/>
      <c r="O9" s="10"/>
      <c r="P9" s="10"/>
      <c r="Q9" s="10"/>
      <c r="R9" s="10"/>
      <c r="S9" s="10"/>
      <c r="T9" s="10"/>
      <c r="U9" s="10"/>
    </row>
    <row r="10" spans="1:21" ht="16.5" customHeight="1" x14ac:dyDescent="0.25">
      <c r="A10" s="7"/>
      <c r="B10" s="7" t="s">
        <v>255</v>
      </c>
      <c r="C10" s="7"/>
      <c r="D10" s="7"/>
      <c r="E10" s="7"/>
      <c r="F10" s="7"/>
      <c r="G10" s="7"/>
      <c r="H10" s="7"/>
      <c r="I10" s="7"/>
      <c r="J10" s="7"/>
      <c r="K10" s="7"/>
      <c r="L10" s="9" t="s">
        <v>357</v>
      </c>
      <c r="M10" s="172">
        <v>75.400000000000006</v>
      </c>
      <c r="N10" s="172">
        <v>45.4</v>
      </c>
      <c r="O10" s="172">
        <v>50.9</v>
      </c>
      <c r="P10" s="172">
        <v>55.2</v>
      </c>
      <c r="Q10" s="172">
        <v>61.8</v>
      </c>
      <c r="R10" s="172">
        <v>48.8</v>
      </c>
      <c r="S10" s="172">
        <v>70.2</v>
      </c>
      <c r="T10" s="170" t="s">
        <v>85</v>
      </c>
      <c r="U10" s="172">
        <v>64.5</v>
      </c>
    </row>
    <row r="11" spans="1:21" ht="16.5" customHeight="1" x14ac:dyDescent="0.25">
      <c r="A11" s="7"/>
      <c r="B11" s="7" t="s">
        <v>145</v>
      </c>
      <c r="C11" s="7"/>
      <c r="D11" s="7"/>
      <c r="E11" s="7"/>
      <c r="F11" s="7"/>
      <c r="G11" s="7"/>
      <c r="H11" s="7"/>
      <c r="I11" s="7"/>
      <c r="J11" s="7"/>
      <c r="K11" s="7"/>
      <c r="L11" s="9" t="s">
        <v>357</v>
      </c>
      <c r="M11" s="172">
        <v>75.2</v>
      </c>
      <c r="N11" s="172">
        <v>42.1</v>
      </c>
      <c r="O11" s="172">
        <v>49.9</v>
      </c>
      <c r="P11" s="172">
        <v>60.4</v>
      </c>
      <c r="Q11" s="172">
        <v>59.8</v>
      </c>
      <c r="R11" s="172">
        <v>45.1</v>
      </c>
      <c r="S11" s="172">
        <v>42.4</v>
      </c>
      <c r="T11" s="170" t="s">
        <v>85</v>
      </c>
      <c r="U11" s="172">
        <v>62.8</v>
      </c>
    </row>
    <row r="12" spans="1:21" ht="16.5" customHeight="1" x14ac:dyDescent="0.25">
      <c r="A12" s="7"/>
      <c r="B12" s="7" t="s">
        <v>146</v>
      </c>
      <c r="C12" s="7"/>
      <c r="D12" s="7"/>
      <c r="E12" s="7"/>
      <c r="F12" s="7"/>
      <c r="G12" s="7"/>
      <c r="H12" s="7"/>
      <c r="I12" s="7"/>
      <c r="J12" s="7"/>
      <c r="K12" s="7"/>
      <c r="L12" s="9" t="s">
        <v>357</v>
      </c>
      <c r="M12" s="172">
        <v>66.3</v>
      </c>
      <c r="N12" s="172">
        <v>44.6</v>
      </c>
      <c r="O12" s="172">
        <v>46.8</v>
      </c>
      <c r="P12" s="172">
        <v>62.8</v>
      </c>
      <c r="Q12" s="172">
        <v>62.2</v>
      </c>
      <c r="R12" s="172">
        <v>46.7</v>
      </c>
      <c r="S12" s="172">
        <v>39.9</v>
      </c>
      <c r="T12" s="170" t="s">
        <v>85</v>
      </c>
      <c r="U12" s="172">
        <v>58.7</v>
      </c>
    </row>
    <row r="13" spans="1:21" ht="16.5" customHeight="1" x14ac:dyDescent="0.25">
      <c r="A13" s="7"/>
      <c r="B13" s="7" t="s">
        <v>147</v>
      </c>
      <c r="C13" s="7"/>
      <c r="D13" s="7"/>
      <c r="E13" s="7"/>
      <c r="F13" s="7"/>
      <c r="G13" s="7"/>
      <c r="H13" s="7"/>
      <c r="I13" s="7"/>
      <c r="J13" s="7"/>
      <c r="K13" s="7"/>
      <c r="L13" s="9" t="s">
        <v>357</v>
      </c>
      <c r="M13" s="172">
        <v>74.8</v>
      </c>
      <c r="N13" s="172">
        <v>44.1</v>
      </c>
      <c r="O13" s="172">
        <v>30.8</v>
      </c>
      <c r="P13" s="172">
        <v>65</v>
      </c>
      <c r="Q13" s="172">
        <v>53.6</v>
      </c>
      <c r="R13" s="172">
        <v>43.3</v>
      </c>
      <c r="S13" s="172">
        <v>29.5</v>
      </c>
      <c r="T13" s="170" t="s">
        <v>85</v>
      </c>
      <c r="U13" s="172">
        <v>59.3</v>
      </c>
    </row>
    <row r="14" spans="1:21" ht="16.5" customHeight="1" x14ac:dyDescent="0.25">
      <c r="A14" s="7"/>
      <c r="B14" s="7" t="s">
        <v>148</v>
      </c>
      <c r="C14" s="7"/>
      <c r="D14" s="7"/>
      <c r="E14" s="7"/>
      <c r="F14" s="7"/>
      <c r="G14" s="7"/>
      <c r="H14" s="7"/>
      <c r="I14" s="7"/>
      <c r="J14" s="7"/>
      <c r="K14" s="7"/>
      <c r="L14" s="9" t="s">
        <v>357</v>
      </c>
      <c r="M14" s="172">
        <v>80.2</v>
      </c>
      <c r="N14" s="172">
        <v>49.5</v>
      </c>
      <c r="O14" s="172">
        <v>47.1</v>
      </c>
      <c r="P14" s="172">
        <v>61.2</v>
      </c>
      <c r="Q14" s="172">
        <v>53.9</v>
      </c>
      <c r="R14" s="172">
        <v>38.9</v>
      </c>
      <c r="S14" s="172">
        <v>38.700000000000003</v>
      </c>
      <c r="T14" s="170" t="s">
        <v>85</v>
      </c>
      <c r="U14" s="172">
        <v>63.7</v>
      </c>
    </row>
    <row r="15" spans="1:21" ht="16.5" customHeight="1" x14ac:dyDescent="0.25">
      <c r="A15" s="7" t="s">
        <v>544</v>
      </c>
      <c r="B15" s="7"/>
      <c r="C15" s="7"/>
      <c r="D15" s="7"/>
      <c r="E15" s="7"/>
      <c r="F15" s="7"/>
      <c r="G15" s="7"/>
      <c r="H15" s="7"/>
      <c r="I15" s="7"/>
      <c r="J15" s="7"/>
      <c r="K15" s="7"/>
      <c r="L15" s="9"/>
      <c r="M15" s="10"/>
      <c r="N15" s="10"/>
      <c r="O15" s="10"/>
      <c r="P15" s="10"/>
      <c r="Q15" s="10"/>
      <c r="R15" s="10"/>
      <c r="S15" s="10"/>
      <c r="T15" s="10"/>
      <c r="U15" s="10"/>
    </row>
    <row r="16" spans="1:21" ht="16.5" customHeight="1" x14ac:dyDescent="0.25">
      <c r="A16" s="7"/>
      <c r="B16" s="7" t="s">
        <v>255</v>
      </c>
      <c r="C16" s="7"/>
      <c r="D16" s="7"/>
      <c r="E16" s="7"/>
      <c r="F16" s="7"/>
      <c r="G16" s="7"/>
      <c r="H16" s="7"/>
      <c r="I16" s="7"/>
      <c r="J16" s="7"/>
      <c r="K16" s="7"/>
      <c r="L16" s="9" t="s">
        <v>357</v>
      </c>
      <c r="M16" s="174">
        <v>2.2000000000000002</v>
      </c>
      <c r="N16" s="172">
        <v>26.5</v>
      </c>
      <c r="O16" s="172">
        <v>19</v>
      </c>
      <c r="P16" s="172">
        <v>12.9</v>
      </c>
      <c r="Q16" s="172">
        <v>10.199999999999999</v>
      </c>
      <c r="R16" s="174">
        <v>9.1</v>
      </c>
      <c r="S16" s="174">
        <v>2.1</v>
      </c>
      <c r="T16" s="170" t="s">
        <v>85</v>
      </c>
      <c r="U16" s="174">
        <v>9.3000000000000007</v>
      </c>
    </row>
    <row r="17" spans="1:21" ht="16.5" customHeight="1" x14ac:dyDescent="0.25">
      <c r="A17" s="7"/>
      <c r="B17" s="7" t="s">
        <v>145</v>
      </c>
      <c r="C17" s="7"/>
      <c r="D17" s="7"/>
      <c r="E17" s="7"/>
      <c r="F17" s="7"/>
      <c r="G17" s="7"/>
      <c r="H17" s="7"/>
      <c r="I17" s="7"/>
      <c r="J17" s="7"/>
      <c r="K17" s="7"/>
      <c r="L17" s="9" t="s">
        <v>357</v>
      </c>
      <c r="M17" s="174">
        <v>2.6</v>
      </c>
      <c r="N17" s="172">
        <v>34</v>
      </c>
      <c r="O17" s="172">
        <v>19.7</v>
      </c>
      <c r="P17" s="172">
        <v>14.5</v>
      </c>
      <c r="Q17" s="172">
        <v>11.2</v>
      </c>
      <c r="R17" s="172">
        <v>10.9</v>
      </c>
      <c r="S17" s="174">
        <v>8.5</v>
      </c>
      <c r="T17" s="170" t="s">
        <v>85</v>
      </c>
      <c r="U17" s="172">
        <v>11.6</v>
      </c>
    </row>
    <row r="18" spans="1:21" ht="16.5" customHeight="1" x14ac:dyDescent="0.25">
      <c r="A18" s="7"/>
      <c r="B18" s="7" t="s">
        <v>146</v>
      </c>
      <c r="C18" s="7"/>
      <c r="D18" s="7"/>
      <c r="E18" s="7"/>
      <c r="F18" s="7"/>
      <c r="G18" s="7"/>
      <c r="H18" s="7"/>
      <c r="I18" s="7"/>
      <c r="J18" s="7"/>
      <c r="K18" s="7"/>
      <c r="L18" s="9" t="s">
        <v>357</v>
      </c>
      <c r="M18" s="174">
        <v>6.5</v>
      </c>
      <c r="N18" s="172">
        <v>32.1</v>
      </c>
      <c r="O18" s="172">
        <v>22.6</v>
      </c>
      <c r="P18" s="172">
        <v>14.1</v>
      </c>
      <c r="Q18" s="172">
        <v>11.7</v>
      </c>
      <c r="R18" s="174">
        <v>9</v>
      </c>
      <c r="S18" s="172">
        <v>11.1</v>
      </c>
      <c r="T18" s="170" t="s">
        <v>85</v>
      </c>
      <c r="U18" s="172">
        <v>13.9</v>
      </c>
    </row>
    <row r="19" spans="1:21" ht="16.5" customHeight="1" x14ac:dyDescent="0.25">
      <c r="A19" s="7"/>
      <c r="B19" s="7" t="s">
        <v>147</v>
      </c>
      <c r="C19" s="7"/>
      <c r="D19" s="7"/>
      <c r="E19" s="7"/>
      <c r="F19" s="7"/>
      <c r="G19" s="7"/>
      <c r="H19" s="7"/>
      <c r="I19" s="7"/>
      <c r="J19" s="7"/>
      <c r="K19" s="7"/>
      <c r="L19" s="9" t="s">
        <v>357</v>
      </c>
      <c r="M19" s="174">
        <v>5.4</v>
      </c>
      <c r="N19" s="172">
        <v>31.6</v>
      </c>
      <c r="O19" s="172">
        <v>13.3</v>
      </c>
      <c r="P19" s="172">
        <v>14.9</v>
      </c>
      <c r="Q19" s="174">
        <v>9.8000000000000007</v>
      </c>
      <c r="R19" s="172">
        <v>10.7</v>
      </c>
      <c r="S19" s="174">
        <v>5.2</v>
      </c>
      <c r="T19" s="170" t="s">
        <v>85</v>
      </c>
      <c r="U19" s="172">
        <v>12.8</v>
      </c>
    </row>
    <row r="20" spans="1:21" ht="16.5" customHeight="1" x14ac:dyDescent="0.25">
      <c r="A20" s="7"/>
      <c r="B20" s="7" t="s">
        <v>148</v>
      </c>
      <c r="C20" s="7"/>
      <c r="D20" s="7"/>
      <c r="E20" s="7"/>
      <c r="F20" s="7"/>
      <c r="G20" s="7"/>
      <c r="H20" s="7"/>
      <c r="I20" s="7"/>
      <c r="J20" s="7"/>
      <c r="K20" s="7"/>
      <c r="L20" s="9" t="s">
        <v>357</v>
      </c>
      <c r="M20" s="174">
        <v>3.7</v>
      </c>
      <c r="N20" s="172">
        <v>24.1</v>
      </c>
      <c r="O20" s="172">
        <v>18.399999999999999</v>
      </c>
      <c r="P20" s="172">
        <v>20.7</v>
      </c>
      <c r="Q20" s="172">
        <v>11.3</v>
      </c>
      <c r="R20" s="172">
        <v>14.1</v>
      </c>
      <c r="S20" s="174">
        <v>7.7</v>
      </c>
      <c r="T20" s="170" t="s">
        <v>85</v>
      </c>
      <c r="U20" s="172">
        <v>12.2</v>
      </c>
    </row>
    <row r="21" spans="1:21" ht="16.5" customHeight="1" x14ac:dyDescent="0.25">
      <c r="A21" s="7" t="s">
        <v>545</v>
      </c>
      <c r="B21" s="7"/>
      <c r="C21" s="7"/>
      <c r="D21" s="7"/>
      <c r="E21" s="7"/>
      <c r="F21" s="7"/>
      <c r="G21" s="7"/>
      <c r="H21" s="7"/>
      <c r="I21" s="7"/>
      <c r="J21" s="7"/>
      <c r="K21" s="7"/>
      <c r="L21" s="9"/>
      <c r="M21" s="10"/>
      <c r="N21" s="10"/>
      <c r="O21" s="10"/>
      <c r="P21" s="10"/>
      <c r="Q21" s="10"/>
      <c r="R21" s="10"/>
      <c r="S21" s="10"/>
      <c r="T21" s="10"/>
      <c r="U21" s="10"/>
    </row>
    <row r="22" spans="1:21" ht="16.5" customHeight="1" x14ac:dyDescent="0.25">
      <c r="A22" s="7"/>
      <c r="B22" s="7" t="s">
        <v>255</v>
      </c>
      <c r="C22" s="7"/>
      <c r="D22" s="7"/>
      <c r="E22" s="7"/>
      <c r="F22" s="7"/>
      <c r="G22" s="7"/>
      <c r="H22" s="7"/>
      <c r="I22" s="7"/>
      <c r="J22" s="7"/>
      <c r="K22" s="7"/>
      <c r="L22" s="9" t="s">
        <v>357</v>
      </c>
      <c r="M22" s="174">
        <v>6.7</v>
      </c>
      <c r="N22" s="174" t="s">
        <v>125</v>
      </c>
      <c r="O22" s="174">
        <v>3.1</v>
      </c>
      <c r="P22" s="174">
        <v>3.8</v>
      </c>
      <c r="Q22" s="174">
        <v>6.1</v>
      </c>
      <c r="R22" s="174">
        <v>3.9</v>
      </c>
      <c r="S22" s="174">
        <v>3</v>
      </c>
      <c r="T22" s="170" t="s">
        <v>85</v>
      </c>
      <c r="U22" s="174">
        <v>4.9000000000000004</v>
      </c>
    </row>
    <row r="23" spans="1:21" ht="16.5" customHeight="1" x14ac:dyDescent="0.25">
      <c r="A23" s="7"/>
      <c r="B23" s="7" t="s">
        <v>145</v>
      </c>
      <c r="C23" s="7"/>
      <c r="D23" s="7"/>
      <c r="E23" s="7"/>
      <c r="F23" s="7"/>
      <c r="G23" s="7"/>
      <c r="H23" s="7"/>
      <c r="I23" s="7"/>
      <c r="J23" s="7"/>
      <c r="K23" s="7"/>
      <c r="L23" s="9" t="s">
        <v>357</v>
      </c>
      <c r="M23" s="174">
        <v>9.1</v>
      </c>
      <c r="N23" s="174">
        <v>0.2</v>
      </c>
      <c r="O23" s="174">
        <v>5.0999999999999996</v>
      </c>
      <c r="P23" s="174">
        <v>3.7</v>
      </c>
      <c r="Q23" s="172">
        <v>11.9</v>
      </c>
      <c r="R23" s="174">
        <v>6.1</v>
      </c>
      <c r="S23" s="172">
        <v>11.4</v>
      </c>
      <c r="T23" s="170" t="s">
        <v>85</v>
      </c>
      <c r="U23" s="174">
        <v>7.1</v>
      </c>
    </row>
    <row r="24" spans="1:21" ht="16.5" customHeight="1" x14ac:dyDescent="0.25">
      <c r="A24" s="7"/>
      <c r="B24" s="7" t="s">
        <v>146</v>
      </c>
      <c r="C24" s="7"/>
      <c r="D24" s="7"/>
      <c r="E24" s="7"/>
      <c r="F24" s="7"/>
      <c r="G24" s="7"/>
      <c r="H24" s="7"/>
      <c r="I24" s="7"/>
      <c r="J24" s="7"/>
      <c r="K24" s="7"/>
      <c r="L24" s="9" t="s">
        <v>357</v>
      </c>
      <c r="M24" s="172">
        <v>11.8</v>
      </c>
      <c r="N24" s="174">
        <v>0.2</v>
      </c>
      <c r="O24" s="174">
        <v>5.3</v>
      </c>
      <c r="P24" s="174">
        <v>4.9000000000000004</v>
      </c>
      <c r="Q24" s="174">
        <v>5</v>
      </c>
      <c r="R24" s="172">
        <v>10</v>
      </c>
      <c r="S24" s="172">
        <v>17</v>
      </c>
      <c r="T24" s="170" t="s">
        <v>85</v>
      </c>
      <c r="U24" s="174">
        <v>7.6</v>
      </c>
    </row>
    <row r="25" spans="1:21" ht="16.5" customHeight="1" x14ac:dyDescent="0.25">
      <c r="A25" s="7"/>
      <c r="B25" s="7" t="s">
        <v>147</v>
      </c>
      <c r="C25" s="7"/>
      <c r="D25" s="7"/>
      <c r="E25" s="7"/>
      <c r="F25" s="7"/>
      <c r="G25" s="7"/>
      <c r="H25" s="7"/>
      <c r="I25" s="7"/>
      <c r="J25" s="7"/>
      <c r="K25" s="7"/>
      <c r="L25" s="9" t="s">
        <v>357</v>
      </c>
      <c r="M25" s="174">
        <v>5.9</v>
      </c>
      <c r="N25" s="174">
        <v>0.1</v>
      </c>
      <c r="O25" s="172">
        <v>29.2</v>
      </c>
      <c r="P25" s="174">
        <v>4.8</v>
      </c>
      <c r="Q25" s="174">
        <v>6</v>
      </c>
      <c r="R25" s="172">
        <v>14.2</v>
      </c>
      <c r="S25" s="172">
        <v>10.4</v>
      </c>
      <c r="T25" s="170" t="s">
        <v>85</v>
      </c>
      <c r="U25" s="174">
        <v>7.3</v>
      </c>
    </row>
    <row r="26" spans="1:21" ht="16.5" customHeight="1" x14ac:dyDescent="0.25">
      <c r="A26" s="14"/>
      <c r="B26" s="14" t="s">
        <v>148</v>
      </c>
      <c r="C26" s="14"/>
      <c r="D26" s="14"/>
      <c r="E26" s="14"/>
      <c r="F26" s="14"/>
      <c r="G26" s="14"/>
      <c r="H26" s="14"/>
      <c r="I26" s="14"/>
      <c r="J26" s="14"/>
      <c r="K26" s="14"/>
      <c r="L26" s="15" t="s">
        <v>357</v>
      </c>
      <c r="M26" s="175">
        <v>3.3</v>
      </c>
      <c r="N26" s="175" t="s">
        <v>125</v>
      </c>
      <c r="O26" s="175">
        <v>9.1999999999999993</v>
      </c>
      <c r="P26" s="175">
        <v>3</v>
      </c>
      <c r="Q26" s="175">
        <v>5.5</v>
      </c>
      <c r="R26" s="173">
        <v>20.7</v>
      </c>
      <c r="S26" s="175">
        <v>5.0999999999999996</v>
      </c>
      <c r="T26" s="171" t="s">
        <v>85</v>
      </c>
      <c r="U26" s="175">
        <v>4.5999999999999996</v>
      </c>
    </row>
    <row r="27" spans="1:21" ht="4.5" customHeight="1" x14ac:dyDescent="0.25">
      <c r="A27" s="25"/>
      <c r="B27" s="25"/>
      <c r="C27" s="2"/>
      <c r="D27" s="2"/>
      <c r="E27" s="2"/>
      <c r="F27" s="2"/>
      <c r="G27" s="2"/>
      <c r="H27" s="2"/>
      <c r="I27" s="2"/>
      <c r="J27" s="2"/>
      <c r="K27" s="2"/>
      <c r="L27" s="2"/>
      <c r="M27" s="2"/>
      <c r="N27" s="2"/>
      <c r="O27" s="2"/>
      <c r="P27" s="2"/>
      <c r="Q27" s="2"/>
      <c r="R27" s="2"/>
      <c r="S27" s="2"/>
      <c r="T27" s="2"/>
      <c r="U27" s="2"/>
    </row>
    <row r="28" spans="1:21" ht="16.5" customHeight="1" x14ac:dyDescent="0.25">
      <c r="A28" s="25"/>
      <c r="B28" s="25"/>
      <c r="C28" s="351" t="s">
        <v>582</v>
      </c>
      <c r="D28" s="351"/>
      <c r="E28" s="351"/>
      <c r="F28" s="351"/>
      <c r="G28" s="351"/>
      <c r="H28" s="351"/>
      <c r="I28" s="351"/>
      <c r="J28" s="351"/>
      <c r="K28" s="351"/>
      <c r="L28" s="351"/>
      <c r="M28" s="351"/>
      <c r="N28" s="351"/>
      <c r="O28" s="351"/>
      <c r="P28" s="351"/>
      <c r="Q28" s="351"/>
      <c r="R28" s="351"/>
      <c r="S28" s="351"/>
      <c r="T28" s="351"/>
      <c r="U28" s="351"/>
    </row>
    <row r="29" spans="1:21" ht="4.5" customHeight="1" x14ac:dyDescent="0.25">
      <c r="A29" s="25"/>
      <c r="B29" s="25"/>
      <c r="C29" s="2"/>
      <c r="D29" s="2"/>
      <c r="E29" s="2"/>
      <c r="F29" s="2"/>
      <c r="G29" s="2"/>
      <c r="H29" s="2"/>
      <c r="I29" s="2"/>
      <c r="J29" s="2"/>
      <c r="K29" s="2"/>
      <c r="L29" s="2"/>
      <c r="M29" s="2"/>
      <c r="N29" s="2"/>
      <c r="O29" s="2"/>
      <c r="P29" s="2"/>
      <c r="Q29" s="2"/>
      <c r="R29" s="2"/>
      <c r="S29" s="2"/>
      <c r="T29" s="2"/>
      <c r="U29" s="2"/>
    </row>
    <row r="30" spans="1:21" ht="29.4" customHeight="1" x14ac:dyDescent="0.25">
      <c r="A30" s="131"/>
      <c r="B30" s="131"/>
      <c r="C30" s="351" t="s">
        <v>547</v>
      </c>
      <c r="D30" s="351"/>
      <c r="E30" s="351"/>
      <c r="F30" s="351"/>
      <c r="G30" s="351"/>
      <c r="H30" s="351"/>
      <c r="I30" s="351"/>
      <c r="J30" s="351"/>
      <c r="K30" s="351"/>
      <c r="L30" s="351"/>
      <c r="M30" s="351"/>
      <c r="N30" s="351"/>
      <c r="O30" s="351"/>
      <c r="P30" s="351"/>
      <c r="Q30" s="351"/>
      <c r="R30" s="351"/>
      <c r="S30" s="351"/>
      <c r="T30" s="351"/>
      <c r="U30" s="351"/>
    </row>
    <row r="31" spans="1:21" ht="16.5" customHeight="1" x14ac:dyDescent="0.25">
      <c r="A31" s="131"/>
      <c r="B31" s="131"/>
      <c r="C31" s="351" t="s">
        <v>472</v>
      </c>
      <c r="D31" s="351"/>
      <c r="E31" s="351"/>
      <c r="F31" s="351"/>
      <c r="G31" s="351"/>
      <c r="H31" s="351"/>
      <c r="I31" s="351"/>
      <c r="J31" s="351"/>
      <c r="K31" s="351"/>
      <c r="L31" s="351"/>
      <c r="M31" s="351"/>
      <c r="N31" s="351"/>
      <c r="O31" s="351"/>
      <c r="P31" s="351"/>
      <c r="Q31" s="351"/>
      <c r="R31" s="351"/>
      <c r="S31" s="351"/>
      <c r="T31" s="351"/>
      <c r="U31" s="351"/>
    </row>
    <row r="32" spans="1:21" ht="4.5" customHeight="1" x14ac:dyDescent="0.25">
      <c r="A32" s="25"/>
      <c r="B32" s="25"/>
      <c r="C32" s="2"/>
      <c r="D32" s="2"/>
      <c r="E32" s="2"/>
      <c r="F32" s="2"/>
      <c r="G32" s="2"/>
      <c r="H32" s="2"/>
      <c r="I32" s="2"/>
      <c r="J32" s="2"/>
      <c r="K32" s="2"/>
      <c r="L32" s="2"/>
      <c r="M32" s="2"/>
      <c r="N32" s="2"/>
      <c r="O32" s="2"/>
      <c r="P32" s="2"/>
      <c r="Q32" s="2"/>
      <c r="R32" s="2"/>
      <c r="S32" s="2"/>
      <c r="T32" s="2"/>
      <c r="U32" s="2"/>
    </row>
    <row r="33" spans="1:21" ht="29.4" customHeight="1" x14ac:dyDescent="0.25">
      <c r="A33" s="25" t="s">
        <v>87</v>
      </c>
      <c r="B33" s="25"/>
      <c r="C33" s="351" t="s">
        <v>286</v>
      </c>
      <c r="D33" s="351"/>
      <c r="E33" s="351"/>
      <c r="F33" s="351"/>
      <c r="G33" s="351"/>
      <c r="H33" s="351"/>
      <c r="I33" s="351"/>
      <c r="J33" s="351"/>
      <c r="K33" s="351"/>
      <c r="L33" s="351"/>
      <c r="M33" s="351"/>
      <c r="N33" s="351"/>
      <c r="O33" s="351"/>
      <c r="P33" s="351"/>
      <c r="Q33" s="351"/>
      <c r="R33" s="351"/>
      <c r="S33" s="351"/>
      <c r="T33" s="351"/>
      <c r="U33" s="351"/>
    </row>
    <row r="34" spans="1:21" ht="93.9" customHeight="1" x14ac:dyDescent="0.25">
      <c r="A34" s="25" t="s">
        <v>88</v>
      </c>
      <c r="B34" s="25"/>
      <c r="C34" s="351" t="s">
        <v>527</v>
      </c>
      <c r="D34" s="351"/>
      <c r="E34" s="351"/>
      <c r="F34" s="351"/>
      <c r="G34" s="351"/>
      <c r="H34" s="351"/>
      <c r="I34" s="351"/>
      <c r="J34" s="351"/>
      <c r="K34" s="351"/>
      <c r="L34" s="351"/>
      <c r="M34" s="351"/>
      <c r="N34" s="351"/>
      <c r="O34" s="351"/>
      <c r="P34" s="351"/>
      <c r="Q34" s="351"/>
      <c r="R34" s="351"/>
      <c r="S34" s="351"/>
      <c r="T34" s="351"/>
      <c r="U34" s="351"/>
    </row>
    <row r="35" spans="1:21" ht="68.099999999999994" customHeight="1" x14ac:dyDescent="0.25">
      <c r="A35" s="25" t="s">
        <v>89</v>
      </c>
      <c r="B35" s="25"/>
      <c r="C35" s="351" t="s">
        <v>583</v>
      </c>
      <c r="D35" s="351"/>
      <c r="E35" s="351"/>
      <c r="F35" s="351"/>
      <c r="G35" s="351"/>
      <c r="H35" s="351"/>
      <c r="I35" s="351"/>
      <c r="J35" s="351"/>
      <c r="K35" s="351"/>
      <c r="L35" s="351"/>
      <c r="M35" s="351"/>
      <c r="N35" s="351"/>
      <c r="O35" s="351"/>
      <c r="P35" s="351"/>
      <c r="Q35" s="351"/>
      <c r="R35" s="351"/>
      <c r="S35" s="351"/>
      <c r="T35" s="351"/>
      <c r="U35" s="351"/>
    </row>
    <row r="36" spans="1:21" ht="16.5" customHeight="1" x14ac:dyDescent="0.25">
      <c r="A36" s="25" t="s">
        <v>90</v>
      </c>
      <c r="B36" s="25"/>
      <c r="C36" s="351" t="s">
        <v>584</v>
      </c>
      <c r="D36" s="351"/>
      <c r="E36" s="351"/>
      <c r="F36" s="351"/>
      <c r="G36" s="351"/>
      <c r="H36" s="351"/>
      <c r="I36" s="351"/>
      <c r="J36" s="351"/>
      <c r="K36" s="351"/>
      <c r="L36" s="351"/>
      <c r="M36" s="351"/>
      <c r="N36" s="351"/>
      <c r="O36" s="351"/>
      <c r="P36" s="351"/>
      <c r="Q36" s="351"/>
      <c r="R36" s="351"/>
      <c r="S36" s="351"/>
      <c r="T36" s="351"/>
      <c r="U36" s="351"/>
    </row>
    <row r="37" spans="1:21" ht="29.4" customHeight="1" x14ac:dyDescent="0.25">
      <c r="A37" s="25" t="s">
        <v>91</v>
      </c>
      <c r="B37" s="25"/>
      <c r="C37" s="351" t="s">
        <v>585</v>
      </c>
      <c r="D37" s="351"/>
      <c r="E37" s="351"/>
      <c r="F37" s="351"/>
      <c r="G37" s="351"/>
      <c r="H37" s="351"/>
      <c r="I37" s="351"/>
      <c r="J37" s="351"/>
      <c r="K37" s="351"/>
      <c r="L37" s="351"/>
      <c r="M37" s="351"/>
      <c r="N37" s="351"/>
      <c r="O37" s="351"/>
      <c r="P37" s="351"/>
      <c r="Q37" s="351"/>
      <c r="R37" s="351"/>
      <c r="S37" s="351"/>
      <c r="T37" s="351"/>
      <c r="U37" s="351"/>
    </row>
    <row r="38" spans="1:21" ht="29.4" customHeight="1" x14ac:dyDescent="0.25">
      <c r="A38" s="25" t="s">
        <v>92</v>
      </c>
      <c r="B38" s="25"/>
      <c r="C38" s="351" t="s">
        <v>586</v>
      </c>
      <c r="D38" s="351"/>
      <c r="E38" s="351"/>
      <c r="F38" s="351"/>
      <c r="G38" s="351"/>
      <c r="H38" s="351"/>
      <c r="I38" s="351"/>
      <c r="J38" s="351"/>
      <c r="K38" s="351"/>
      <c r="L38" s="351"/>
      <c r="M38" s="351"/>
      <c r="N38" s="351"/>
      <c r="O38" s="351"/>
      <c r="P38" s="351"/>
      <c r="Q38" s="351"/>
      <c r="R38" s="351"/>
      <c r="S38" s="351"/>
      <c r="T38" s="351"/>
      <c r="U38" s="351"/>
    </row>
    <row r="39" spans="1:21" ht="29.4" customHeight="1" x14ac:dyDescent="0.25">
      <c r="A39" s="25" t="s">
        <v>93</v>
      </c>
      <c r="B39" s="25"/>
      <c r="C39" s="351" t="s">
        <v>381</v>
      </c>
      <c r="D39" s="351"/>
      <c r="E39" s="351"/>
      <c r="F39" s="351"/>
      <c r="G39" s="351"/>
      <c r="H39" s="351"/>
      <c r="I39" s="351"/>
      <c r="J39" s="351"/>
      <c r="K39" s="351"/>
      <c r="L39" s="351"/>
      <c r="M39" s="351"/>
      <c r="N39" s="351"/>
      <c r="O39" s="351"/>
      <c r="P39" s="351"/>
      <c r="Q39" s="351"/>
      <c r="R39" s="351"/>
      <c r="S39" s="351"/>
      <c r="T39" s="351"/>
      <c r="U39" s="351"/>
    </row>
    <row r="40" spans="1:21" ht="29.4" customHeight="1" x14ac:dyDescent="0.25">
      <c r="A40" s="25" t="s">
        <v>94</v>
      </c>
      <c r="B40" s="25"/>
      <c r="C40" s="351" t="s">
        <v>553</v>
      </c>
      <c r="D40" s="351"/>
      <c r="E40" s="351"/>
      <c r="F40" s="351"/>
      <c r="G40" s="351"/>
      <c r="H40" s="351"/>
      <c r="I40" s="351"/>
      <c r="J40" s="351"/>
      <c r="K40" s="351"/>
      <c r="L40" s="351"/>
      <c r="M40" s="351"/>
      <c r="N40" s="351"/>
      <c r="O40" s="351"/>
      <c r="P40" s="351"/>
      <c r="Q40" s="351"/>
      <c r="R40" s="351"/>
      <c r="S40" s="351"/>
      <c r="T40" s="351"/>
      <c r="U40" s="351"/>
    </row>
    <row r="41" spans="1:21" ht="4.5" customHeight="1" x14ac:dyDescent="0.25"/>
    <row r="42" spans="1:21" ht="16.5" customHeight="1" x14ac:dyDescent="0.25">
      <c r="A42" s="26" t="s">
        <v>112</v>
      </c>
      <c r="B42" s="25"/>
      <c r="C42" s="25"/>
      <c r="D42" s="25"/>
      <c r="E42" s="351" t="s">
        <v>587</v>
      </c>
      <c r="F42" s="351"/>
      <c r="G42" s="351"/>
      <c r="H42" s="351"/>
      <c r="I42" s="351"/>
      <c r="J42" s="351"/>
      <c r="K42" s="351"/>
      <c r="L42" s="351"/>
      <c r="M42" s="351"/>
      <c r="N42" s="351"/>
      <c r="O42" s="351"/>
      <c r="P42" s="351"/>
      <c r="Q42" s="351"/>
      <c r="R42" s="351"/>
      <c r="S42" s="351"/>
      <c r="T42" s="351"/>
      <c r="U42" s="351"/>
    </row>
  </sheetData>
  <mergeCells count="13">
    <mergeCell ref="C39:U39"/>
    <mergeCell ref="C40:U40"/>
    <mergeCell ref="E42:U42"/>
    <mergeCell ref="C34:U34"/>
    <mergeCell ref="C35:U35"/>
    <mergeCell ref="C36:U36"/>
    <mergeCell ref="C37:U37"/>
    <mergeCell ref="C38:U38"/>
    <mergeCell ref="K1:U1"/>
    <mergeCell ref="C28:U28"/>
    <mergeCell ref="C30:U30"/>
    <mergeCell ref="C31:U31"/>
    <mergeCell ref="C33:U33"/>
  </mergeCells>
  <pageMargins left="0.7" right="0.7" top="0.75" bottom="0.75" header="0.3" footer="0.3"/>
  <pageSetup paperSize="9" fitToHeight="0" orientation="landscape" useFirstPageNumber="1" horizontalDpi="300" verticalDpi="300" r:id="rId1"/>
  <headerFooter scaleWithDoc="0" alignWithMargins="0">
    <oddHeader>&amp;C&amp;"Arial,Regular"&amp;8TABLE 18A.24</oddHeader>
    <oddFooter>&amp;L&amp;8&amp;G 
&amp;"Arial,Regular"REPORT ON
GOVERNMENT
SERVICES  202106&amp;C &amp;R&amp;8&amp;G&amp;"Arial,Regular" 
HOUSING
&amp;"Arial,Regular"PAGE &amp;"Arial,Bold"&amp;P&amp;"Arial,Regular" of TABLE 18A.24</oddFoot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U17"/>
  <sheetViews>
    <sheetView showGridLines="0" workbookViewId="0"/>
  </sheetViews>
  <sheetFormatPr defaultColWidth="11.44140625" defaultRowHeight="13.2" x14ac:dyDescent="0.25"/>
  <cols>
    <col min="1" max="11" width="1.88671875" customWidth="1"/>
    <col min="12" max="12" width="5.44140625" customWidth="1"/>
    <col min="13" max="21" width="8.44140625" customWidth="1"/>
  </cols>
  <sheetData>
    <row r="1" spans="1:21" ht="33.9" customHeight="1" x14ac:dyDescent="0.25">
      <c r="A1" s="8" t="s">
        <v>588</v>
      </c>
      <c r="B1" s="8"/>
      <c r="C1" s="8"/>
      <c r="D1" s="8"/>
      <c r="E1" s="8"/>
      <c r="F1" s="8"/>
      <c r="G1" s="8"/>
      <c r="H1" s="8"/>
      <c r="I1" s="8"/>
      <c r="J1" s="8"/>
      <c r="K1" s="355" t="s">
        <v>589</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590</v>
      </c>
      <c r="N2" s="13" t="s">
        <v>591</v>
      </c>
      <c r="O2" s="13" t="s">
        <v>592</v>
      </c>
      <c r="P2" s="13" t="s">
        <v>593</v>
      </c>
      <c r="Q2" s="13" t="s">
        <v>594</v>
      </c>
      <c r="R2" s="13" t="s">
        <v>595</v>
      </c>
      <c r="S2" s="13" t="s">
        <v>596</v>
      </c>
      <c r="T2" s="13" t="s">
        <v>597</v>
      </c>
      <c r="U2" s="13" t="s">
        <v>598</v>
      </c>
    </row>
    <row r="3" spans="1:21" ht="16.5" customHeight="1" x14ac:dyDescent="0.25">
      <c r="A3" s="7" t="s">
        <v>144</v>
      </c>
      <c r="B3" s="7"/>
      <c r="C3" s="7"/>
      <c r="D3" s="7"/>
      <c r="E3" s="7"/>
      <c r="F3" s="7"/>
      <c r="G3" s="7"/>
      <c r="H3" s="7"/>
      <c r="I3" s="7"/>
      <c r="J3" s="7"/>
      <c r="K3" s="7"/>
      <c r="L3" s="9" t="s">
        <v>357</v>
      </c>
      <c r="M3" s="176">
        <v>3.3</v>
      </c>
      <c r="N3" s="176">
        <v>4.3</v>
      </c>
      <c r="O3" s="176">
        <v>4.8</v>
      </c>
      <c r="P3" s="176">
        <v>4</v>
      </c>
      <c r="Q3" s="176">
        <v>2</v>
      </c>
      <c r="R3" s="176">
        <v>4.7</v>
      </c>
      <c r="S3" s="176">
        <v>4.8</v>
      </c>
      <c r="T3" s="176">
        <v>7.8</v>
      </c>
      <c r="U3" s="176">
        <v>3.9</v>
      </c>
    </row>
    <row r="4" spans="1:21" ht="16.5" customHeight="1" x14ac:dyDescent="0.25">
      <c r="A4" s="7" t="s">
        <v>145</v>
      </c>
      <c r="B4" s="7"/>
      <c r="C4" s="7"/>
      <c r="D4" s="7"/>
      <c r="E4" s="7"/>
      <c r="F4" s="7"/>
      <c r="G4" s="7"/>
      <c r="H4" s="7"/>
      <c r="I4" s="7"/>
      <c r="J4" s="7"/>
      <c r="K4" s="7"/>
      <c r="L4" s="9" t="s">
        <v>357</v>
      </c>
      <c r="M4" s="176">
        <v>3.4</v>
      </c>
      <c r="N4" s="176">
        <v>4.3</v>
      </c>
      <c r="O4" s="176">
        <v>4.2</v>
      </c>
      <c r="P4" s="176">
        <v>4</v>
      </c>
      <c r="Q4" s="176">
        <v>2.1</v>
      </c>
      <c r="R4" s="176">
        <v>3.4</v>
      </c>
      <c r="S4" s="176">
        <v>5</v>
      </c>
      <c r="T4" s="176">
        <v>7.4</v>
      </c>
      <c r="U4" s="176">
        <v>3.8</v>
      </c>
    </row>
    <row r="5" spans="1:21" ht="16.5" customHeight="1" x14ac:dyDescent="0.25">
      <c r="A5" s="7" t="s">
        <v>146</v>
      </c>
      <c r="B5" s="7"/>
      <c r="C5" s="7"/>
      <c r="D5" s="7"/>
      <c r="E5" s="7"/>
      <c r="F5" s="7"/>
      <c r="G5" s="7"/>
      <c r="H5" s="7"/>
      <c r="I5" s="7"/>
      <c r="J5" s="7"/>
      <c r="K5" s="7"/>
      <c r="L5" s="9" t="s">
        <v>357</v>
      </c>
      <c r="M5" s="176">
        <v>3.5</v>
      </c>
      <c r="N5" s="176">
        <v>4.4000000000000004</v>
      </c>
      <c r="O5" s="176">
        <v>4.3</v>
      </c>
      <c r="P5" s="176">
        <v>4</v>
      </c>
      <c r="Q5" s="176">
        <v>2.1</v>
      </c>
      <c r="R5" s="176">
        <v>4.8</v>
      </c>
      <c r="S5" s="176">
        <v>4.5</v>
      </c>
      <c r="T5" s="176">
        <v>7.4</v>
      </c>
      <c r="U5" s="176">
        <v>3.8</v>
      </c>
    </row>
    <row r="6" spans="1:21" ht="16.5" customHeight="1" x14ac:dyDescent="0.25">
      <c r="A6" s="7" t="s">
        <v>147</v>
      </c>
      <c r="B6" s="7"/>
      <c r="C6" s="7"/>
      <c r="D6" s="7"/>
      <c r="E6" s="7"/>
      <c r="F6" s="7"/>
      <c r="G6" s="7"/>
      <c r="H6" s="7"/>
      <c r="I6" s="7"/>
      <c r="J6" s="7"/>
      <c r="K6" s="7"/>
      <c r="L6" s="9" t="s">
        <v>357</v>
      </c>
      <c r="M6" s="176">
        <v>3.6</v>
      </c>
      <c r="N6" s="176">
        <v>4.8</v>
      </c>
      <c r="O6" s="176">
        <v>4.2</v>
      </c>
      <c r="P6" s="176">
        <v>4.2</v>
      </c>
      <c r="Q6" s="176">
        <v>2.1</v>
      </c>
      <c r="R6" s="176">
        <v>5.4</v>
      </c>
      <c r="S6" s="176">
        <v>4.5</v>
      </c>
      <c r="T6" s="176">
        <v>7.3</v>
      </c>
      <c r="U6" s="176">
        <v>4</v>
      </c>
    </row>
    <row r="7" spans="1:21" ht="16.5" customHeight="1" x14ac:dyDescent="0.25">
      <c r="A7" s="14" t="s">
        <v>148</v>
      </c>
      <c r="B7" s="14"/>
      <c r="C7" s="14"/>
      <c r="D7" s="14"/>
      <c r="E7" s="14"/>
      <c r="F7" s="14"/>
      <c r="G7" s="14"/>
      <c r="H7" s="14"/>
      <c r="I7" s="14"/>
      <c r="J7" s="14"/>
      <c r="K7" s="14"/>
      <c r="L7" s="15" t="s">
        <v>357</v>
      </c>
      <c r="M7" s="177">
        <v>4.2</v>
      </c>
      <c r="N7" s="177">
        <v>4.9000000000000004</v>
      </c>
      <c r="O7" s="177">
        <v>4.0999999999999996</v>
      </c>
      <c r="P7" s="177">
        <v>4.4000000000000004</v>
      </c>
      <c r="Q7" s="177">
        <v>2.1</v>
      </c>
      <c r="R7" s="177">
        <v>3.9</v>
      </c>
      <c r="S7" s="177">
        <v>4.5999999999999996</v>
      </c>
      <c r="T7" s="177">
        <v>8</v>
      </c>
      <c r="U7" s="177">
        <v>4.2</v>
      </c>
    </row>
    <row r="8" spans="1:21" ht="4.5" customHeight="1" x14ac:dyDescent="0.25">
      <c r="A8" s="25"/>
      <c r="B8" s="25"/>
      <c r="C8" s="2"/>
      <c r="D8" s="2"/>
      <c r="E8" s="2"/>
      <c r="F8" s="2"/>
      <c r="G8" s="2"/>
      <c r="H8" s="2"/>
      <c r="I8" s="2"/>
      <c r="J8" s="2"/>
      <c r="K8" s="2"/>
      <c r="L8" s="2"/>
      <c r="M8" s="2"/>
      <c r="N8" s="2"/>
      <c r="O8" s="2"/>
      <c r="P8" s="2"/>
      <c r="Q8" s="2"/>
      <c r="R8" s="2"/>
      <c r="S8" s="2"/>
      <c r="T8" s="2"/>
      <c r="U8" s="2"/>
    </row>
    <row r="9" spans="1:21" ht="29.4" customHeight="1" x14ac:dyDescent="0.25">
      <c r="A9" s="131"/>
      <c r="B9" s="131"/>
      <c r="C9" s="351" t="s">
        <v>599</v>
      </c>
      <c r="D9" s="351"/>
      <c r="E9" s="351"/>
      <c r="F9" s="351"/>
      <c r="G9" s="351"/>
      <c r="H9" s="351"/>
      <c r="I9" s="351"/>
      <c r="J9" s="351"/>
      <c r="K9" s="351"/>
      <c r="L9" s="351"/>
      <c r="M9" s="351"/>
      <c r="N9" s="351"/>
      <c r="O9" s="351"/>
      <c r="P9" s="351"/>
      <c r="Q9" s="351"/>
      <c r="R9" s="351"/>
      <c r="S9" s="351"/>
      <c r="T9" s="351"/>
      <c r="U9" s="351"/>
    </row>
    <row r="10" spans="1:21" ht="16.5" customHeight="1" x14ac:dyDescent="0.25">
      <c r="A10" s="132"/>
      <c r="B10" s="132"/>
      <c r="C10" s="351" t="s">
        <v>455</v>
      </c>
      <c r="D10" s="351"/>
      <c r="E10" s="351"/>
      <c r="F10" s="351"/>
      <c r="G10" s="351"/>
      <c r="H10" s="351"/>
      <c r="I10" s="351"/>
      <c r="J10" s="351"/>
      <c r="K10" s="351"/>
      <c r="L10" s="351"/>
      <c r="M10" s="351"/>
      <c r="N10" s="351"/>
      <c r="O10" s="351"/>
      <c r="P10" s="351"/>
      <c r="Q10" s="351"/>
      <c r="R10" s="351"/>
      <c r="S10" s="351"/>
      <c r="T10" s="351"/>
      <c r="U10" s="351"/>
    </row>
    <row r="11" spans="1:21" ht="4.5" customHeight="1" x14ac:dyDescent="0.25">
      <c r="A11" s="25"/>
      <c r="B11" s="25"/>
      <c r="C11" s="2"/>
      <c r="D11" s="2"/>
      <c r="E11" s="2"/>
      <c r="F11" s="2"/>
      <c r="G11" s="2"/>
      <c r="H11" s="2"/>
      <c r="I11" s="2"/>
      <c r="J11" s="2"/>
      <c r="K11" s="2"/>
      <c r="L11" s="2"/>
      <c r="M11" s="2"/>
      <c r="N11" s="2"/>
      <c r="O11" s="2"/>
      <c r="P11" s="2"/>
      <c r="Q11" s="2"/>
      <c r="R11" s="2"/>
      <c r="S11" s="2"/>
      <c r="T11" s="2"/>
      <c r="U11" s="2"/>
    </row>
    <row r="12" spans="1:21" ht="29.4" customHeight="1" x14ac:dyDescent="0.25">
      <c r="A12" s="25" t="s">
        <v>87</v>
      </c>
      <c r="B12" s="25"/>
      <c r="C12" s="351" t="s">
        <v>229</v>
      </c>
      <c r="D12" s="351"/>
      <c r="E12" s="351"/>
      <c r="F12" s="351"/>
      <c r="G12" s="351"/>
      <c r="H12" s="351"/>
      <c r="I12" s="351"/>
      <c r="J12" s="351"/>
      <c r="K12" s="351"/>
      <c r="L12" s="351"/>
      <c r="M12" s="351"/>
      <c r="N12" s="351"/>
      <c r="O12" s="351"/>
      <c r="P12" s="351"/>
      <c r="Q12" s="351"/>
      <c r="R12" s="351"/>
      <c r="S12" s="351"/>
      <c r="T12" s="351"/>
      <c r="U12" s="351"/>
    </row>
    <row r="13" spans="1:21" ht="29.4" customHeight="1" x14ac:dyDescent="0.25">
      <c r="A13" s="25" t="s">
        <v>88</v>
      </c>
      <c r="B13" s="25"/>
      <c r="C13" s="351" t="s">
        <v>600</v>
      </c>
      <c r="D13" s="351"/>
      <c r="E13" s="351"/>
      <c r="F13" s="351"/>
      <c r="G13" s="351"/>
      <c r="H13" s="351"/>
      <c r="I13" s="351"/>
      <c r="J13" s="351"/>
      <c r="K13" s="351"/>
      <c r="L13" s="351"/>
      <c r="M13" s="351"/>
      <c r="N13" s="351"/>
      <c r="O13" s="351"/>
      <c r="P13" s="351"/>
      <c r="Q13" s="351"/>
      <c r="R13" s="351"/>
      <c r="S13" s="351"/>
      <c r="T13" s="351"/>
      <c r="U13" s="351"/>
    </row>
    <row r="14" spans="1:21" ht="16.5" customHeight="1" x14ac:dyDescent="0.25">
      <c r="A14" s="25" t="s">
        <v>89</v>
      </c>
      <c r="B14" s="25"/>
      <c r="C14" s="351" t="s">
        <v>601</v>
      </c>
      <c r="D14" s="351"/>
      <c r="E14" s="351"/>
      <c r="F14" s="351"/>
      <c r="G14" s="351"/>
      <c r="H14" s="351"/>
      <c r="I14" s="351"/>
      <c r="J14" s="351"/>
      <c r="K14" s="351"/>
      <c r="L14" s="351"/>
      <c r="M14" s="351"/>
      <c r="N14" s="351"/>
      <c r="O14" s="351"/>
      <c r="P14" s="351"/>
      <c r="Q14" s="351"/>
      <c r="R14" s="351"/>
      <c r="S14" s="351"/>
      <c r="T14" s="351"/>
      <c r="U14" s="351"/>
    </row>
    <row r="15" spans="1:21" ht="29.4" customHeight="1" x14ac:dyDescent="0.25">
      <c r="A15" s="25" t="s">
        <v>90</v>
      </c>
      <c r="B15" s="25"/>
      <c r="C15" s="351" t="s">
        <v>602</v>
      </c>
      <c r="D15" s="351"/>
      <c r="E15" s="351"/>
      <c r="F15" s="351"/>
      <c r="G15" s="351"/>
      <c r="H15" s="351"/>
      <c r="I15" s="351"/>
      <c r="J15" s="351"/>
      <c r="K15" s="351"/>
      <c r="L15" s="351"/>
      <c r="M15" s="351"/>
      <c r="N15" s="351"/>
      <c r="O15" s="351"/>
      <c r="P15" s="351"/>
      <c r="Q15" s="351"/>
      <c r="R15" s="351"/>
      <c r="S15" s="351"/>
      <c r="T15" s="351"/>
      <c r="U15" s="351"/>
    </row>
    <row r="16" spans="1:21" ht="4.5" customHeight="1" x14ac:dyDescent="0.25"/>
    <row r="17" spans="1:21" ht="16.5" customHeight="1" x14ac:dyDescent="0.25">
      <c r="A17" s="26" t="s">
        <v>112</v>
      </c>
      <c r="B17" s="25"/>
      <c r="C17" s="25"/>
      <c r="D17" s="25"/>
      <c r="E17" s="351" t="s">
        <v>603</v>
      </c>
      <c r="F17" s="351"/>
      <c r="G17" s="351"/>
      <c r="H17" s="351"/>
      <c r="I17" s="351"/>
      <c r="J17" s="351"/>
      <c r="K17" s="351"/>
      <c r="L17" s="351"/>
      <c r="M17" s="351"/>
      <c r="N17" s="351"/>
      <c r="O17" s="351"/>
      <c r="P17" s="351"/>
      <c r="Q17" s="351"/>
      <c r="R17" s="351"/>
      <c r="S17" s="351"/>
      <c r="T17" s="351"/>
      <c r="U17" s="351"/>
    </row>
  </sheetData>
  <mergeCells count="8">
    <mergeCell ref="C14:U14"/>
    <mergeCell ref="C15:U15"/>
    <mergeCell ref="E17:U17"/>
    <mergeCell ref="K1:U1"/>
    <mergeCell ref="C9:U9"/>
    <mergeCell ref="C10:U10"/>
    <mergeCell ref="C12:U12"/>
    <mergeCell ref="C13:U13"/>
  </mergeCells>
  <pageMargins left="0.7" right="0.7" top="0.75" bottom="0.75" header="0.3" footer="0.3"/>
  <pageSetup paperSize="9" fitToHeight="0" orientation="landscape" useFirstPageNumber="1" horizontalDpi="300" verticalDpi="300" r:id="rId1"/>
  <headerFooter scaleWithDoc="0" alignWithMargins="0">
    <oddHeader>&amp;C&amp;"Arial,Regular"&amp;8TABLE 18A.25</oddHeader>
    <oddFooter>&amp;L&amp;8&amp;G 
&amp;"Arial,Regular"REPORT ON
GOVERNMENT
SERVICES  202106&amp;C &amp;R&amp;8&amp;G&amp;"Arial,Regular" 
HOUSING
&amp;"Arial,Regular"PAGE &amp;"Arial,Bold"&amp;P&amp;"Arial,Regular" of TABLE 18A.25</oddFoot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U19"/>
  <sheetViews>
    <sheetView showGridLines="0" workbookViewId="0"/>
  </sheetViews>
  <sheetFormatPr defaultColWidth="11.44140625" defaultRowHeight="13.2" x14ac:dyDescent="0.25"/>
  <cols>
    <col min="1" max="11" width="1.88671875" customWidth="1"/>
    <col min="12" max="12" width="5.44140625" customWidth="1"/>
    <col min="13" max="21" width="7.6640625" customWidth="1"/>
  </cols>
  <sheetData>
    <row r="1" spans="1:21" ht="17.399999999999999" customHeight="1" x14ac:dyDescent="0.25">
      <c r="A1" s="8" t="s">
        <v>604</v>
      </c>
      <c r="B1" s="8"/>
      <c r="C1" s="8"/>
      <c r="D1" s="8"/>
      <c r="E1" s="8"/>
      <c r="F1" s="8"/>
      <c r="G1" s="8"/>
      <c r="H1" s="8"/>
      <c r="I1" s="8"/>
      <c r="J1" s="8"/>
      <c r="K1" s="355" t="s">
        <v>605</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606</v>
      </c>
      <c r="N2" s="13" t="s">
        <v>607</v>
      </c>
      <c r="O2" s="13" t="s">
        <v>608</v>
      </c>
      <c r="P2" s="13" t="s">
        <v>609</v>
      </c>
      <c r="Q2" s="13" t="s">
        <v>610</v>
      </c>
      <c r="R2" s="13" t="s">
        <v>611</v>
      </c>
      <c r="S2" s="13" t="s">
        <v>612</v>
      </c>
      <c r="T2" s="13" t="s">
        <v>613</v>
      </c>
      <c r="U2" s="13" t="s">
        <v>614</v>
      </c>
    </row>
    <row r="3" spans="1:21" ht="16.5" customHeight="1" x14ac:dyDescent="0.25">
      <c r="A3" s="7" t="s">
        <v>144</v>
      </c>
      <c r="B3" s="7"/>
      <c r="C3" s="7"/>
      <c r="D3" s="7"/>
      <c r="E3" s="7"/>
      <c r="F3" s="7"/>
      <c r="G3" s="7"/>
      <c r="H3" s="7"/>
      <c r="I3" s="7"/>
      <c r="J3" s="7"/>
      <c r="K3" s="7"/>
      <c r="L3" s="9" t="s">
        <v>357</v>
      </c>
      <c r="M3" s="182">
        <v>6.6</v>
      </c>
      <c r="N3" s="178" t="s">
        <v>76</v>
      </c>
      <c r="O3" s="180">
        <v>13.7</v>
      </c>
      <c r="P3" s="178" t="s">
        <v>76</v>
      </c>
      <c r="Q3" s="182">
        <v>7.1</v>
      </c>
      <c r="R3" s="182">
        <v>3.8</v>
      </c>
      <c r="S3" s="178" t="s">
        <v>76</v>
      </c>
      <c r="T3" s="180">
        <v>54.1</v>
      </c>
      <c r="U3" s="180">
        <v>24.7</v>
      </c>
    </row>
    <row r="4" spans="1:21" ht="16.5" customHeight="1" x14ac:dyDescent="0.25">
      <c r="A4" s="7" t="s">
        <v>145</v>
      </c>
      <c r="B4" s="7"/>
      <c r="C4" s="7"/>
      <c r="D4" s="7"/>
      <c r="E4" s="7"/>
      <c r="F4" s="7"/>
      <c r="G4" s="7"/>
      <c r="H4" s="7"/>
      <c r="I4" s="7"/>
      <c r="J4" s="7"/>
      <c r="K4" s="7"/>
      <c r="L4" s="9" t="s">
        <v>357</v>
      </c>
      <c r="M4" s="182">
        <v>7</v>
      </c>
      <c r="N4" s="178" t="s">
        <v>76</v>
      </c>
      <c r="O4" s="180">
        <v>12.5</v>
      </c>
      <c r="P4" s="178" t="s">
        <v>76</v>
      </c>
      <c r="Q4" s="182">
        <v>7.8</v>
      </c>
      <c r="R4" s="182">
        <v>3.8</v>
      </c>
      <c r="S4" s="178" t="s">
        <v>76</v>
      </c>
      <c r="T4" s="180">
        <v>54</v>
      </c>
      <c r="U4" s="180">
        <v>24.5</v>
      </c>
    </row>
    <row r="5" spans="1:21" ht="16.5" customHeight="1" x14ac:dyDescent="0.25">
      <c r="A5" s="7" t="s">
        <v>146</v>
      </c>
      <c r="B5" s="7"/>
      <c r="C5" s="7"/>
      <c r="D5" s="7"/>
      <c r="E5" s="7"/>
      <c r="F5" s="7"/>
      <c r="G5" s="7"/>
      <c r="H5" s="7"/>
      <c r="I5" s="7"/>
      <c r="J5" s="7"/>
      <c r="K5" s="7"/>
      <c r="L5" s="9" t="s">
        <v>357</v>
      </c>
      <c r="M5" s="182">
        <v>6.9</v>
      </c>
      <c r="N5" s="178" t="s">
        <v>76</v>
      </c>
      <c r="O5" s="180">
        <v>12.3</v>
      </c>
      <c r="P5" s="178" t="s">
        <v>76</v>
      </c>
      <c r="Q5" s="182">
        <v>7.6</v>
      </c>
      <c r="R5" s="182">
        <v>5.0999999999999996</v>
      </c>
      <c r="S5" s="178" t="s">
        <v>76</v>
      </c>
      <c r="T5" s="180">
        <v>54.3</v>
      </c>
      <c r="U5" s="180">
        <v>24.2</v>
      </c>
    </row>
    <row r="6" spans="1:21" ht="16.5" customHeight="1" x14ac:dyDescent="0.25">
      <c r="A6" s="7" t="s">
        <v>147</v>
      </c>
      <c r="B6" s="7"/>
      <c r="C6" s="7"/>
      <c r="D6" s="7"/>
      <c r="E6" s="7"/>
      <c r="F6" s="7"/>
      <c r="G6" s="7"/>
      <c r="H6" s="7"/>
      <c r="I6" s="7"/>
      <c r="J6" s="7"/>
      <c r="K6" s="7"/>
      <c r="L6" s="9" t="s">
        <v>357</v>
      </c>
      <c r="M6" s="182">
        <v>7.3</v>
      </c>
      <c r="N6" s="178" t="s">
        <v>76</v>
      </c>
      <c r="O6" s="180">
        <v>11.7</v>
      </c>
      <c r="P6" s="178" t="s">
        <v>76</v>
      </c>
      <c r="Q6" s="182">
        <v>8.1</v>
      </c>
      <c r="R6" s="182">
        <v>4.5</v>
      </c>
      <c r="S6" s="178" t="s">
        <v>76</v>
      </c>
      <c r="T6" s="180">
        <v>56</v>
      </c>
      <c r="U6" s="180">
        <v>24.4</v>
      </c>
    </row>
    <row r="7" spans="1:21" ht="16.5" customHeight="1" x14ac:dyDescent="0.25">
      <c r="A7" s="14" t="s">
        <v>148</v>
      </c>
      <c r="B7" s="14"/>
      <c r="C7" s="14"/>
      <c r="D7" s="14"/>
      <c r="E7" s="14"/>
      <c r="F7" s="14"/>
      <c r="G7" s="14"/>
      <c r="H7" s="14"/>
      <c r="I7" s="14"/>
      <c r="J7" s="14"/>
      <c r="K7" s="14"/>
      <c r="L7" s="15" t="s">
        <v>357</v>
      </c>
      <c r="M7" s="183">
        <v>7.7</v>
      </c>
      <c r="N7" s="179" t="s">
        <v>76</v>
      </c>
      <c r="O7" s="181">
        <v>11.8</v>
      </c>
      <c r="P7" s="179" t="s">
        <v>76</v>
      </c>
      <c r="Q7" s="183">
        <v>7.5</v>
      </c>
      <c r="R7" s="183">
        <v>3.6</v>
      </c>
      <c r="S7" s="179" t="s">
        <v>76</v>
      </c>
      <c r="T7" s="179" t="s">
        <v>85</v>
      </c>
      <c r="U7" s="183">
        <v>8.9</v>
      </c>
    </row>
    <row r="8" spans="1:21" ht="4.5" customHeight="1" x14ac:dyDescent="0.25">
      <c r="A8" s="25"/>
      <c r="B8" s="25"/>
      <c r="C8" s="2"/>
      <c r="D8" s="2"/>
      <c r="E8" s="2"/>
      <c r="F8" s="2"/>
      <c r="G8" s="2"/>
      <c r="H8" s="2"/>
      <c r="I8" s="2"/>
      <c r="J8" s="2"/>
      <c r="K8" s="2"/>
      <c r="L8" s="2"/>
      <c r="M8" s="2"/>
      <c r="N8" s="2"/>
      <c r="O8" s="2"/>
      <c r="P8" s="2"/>
      <c r="Q8" s="2"/>
      <c r="R8" s="2"/>
      <c r="S8" s="2"/>
      <c r="T8" s="2"/>
      <c r="U8" s="2"/>
    </row>
    <row r="9" spans="1:21" ht="16.5" customHeight="1" x14ac:dyDescent="0.25">
      <c r="A9" s="25"/>
      <c r="B9" s="25"/>
      <c r="C9" s="351" t="s">
        <v>615</v>
      </c>
      <c r="D9" s="351"/>
      <c r="E9" s="351"/>
      <c r="F9" s="351"/>
      <c r="G9" s="351"/>
      <c r="H9" s="351"/>
      <c r="I9" s="351"/>
      <c r="J9" s="351"/>
      <c r="K9" s="351"/>
      <c r="L9" s="351"/>
      <c r="M9" s="351"/>
      <c r="N9" s="351"/>
      <c r="O9" s="351"/>
      <c r="P9" s="351"/>
      <c r="Q9" s="351"/>
      <c r="R9" s="351"/>
      <c r="S9" s="351"/>
      <c r="T9" s="351"/>
      <c r="U9" s="351"/>
    </row>
    <row r="10" spans="1:21" ht="4.5" customHeight="1" x14ac:dyDescent="0.25">
      <c r="A10" s="25"/>
      <c r="B10" s="25"/>
      <c r="C10" s="2"/>
      <c r="D10" s="2"/>
      <c r="E10" s="2"/>
      <c r="F10" s="2"/>
      <c r="G10" s="2"/>
      <c r="H10" s="2"/>
      <c r="I10" s="2"/>
      <c r="J10" s="2"/>
      <c r="K10" s="2"/>
      <c r="L10" s="2"/>
      <c r="M10" s="2"/>
      <c r="N10" s="2"/>
      <c r="O10" s="2"/>
      <c r="P10" s="2"/>
      <c r="Q10" s="2"/>
      <c r="R10" s="2"/>
      <c r="S10" s="2"/>
      <c r="T10" s="2"/>
      <c r="U10" s="2"/>
    </row>
    <row r="11" spans="1:21" ht="29.4" customHeight="1" x14ac:dyDescent="0.25">
      <c r="A11" s="131"/>
      <c r="B11" s="131"/>
      <c r="C11" s="351" t="s">
        <v>599</v>
      </c>
      <c r="D11" s="351"/>
      <c r="E11" s="351"/>
      <c r="F11" s="351"/>
      <c r="G11" s="351"/>
      <c r="H11" s="351"/>
      <c r="I11" s="351"/>
      <c r="J11" s="351"/>
      <c r="K11" s="351"/>
      <c r="L11" s="351"/>
      <c r="M11" s="351"/>
      <c r="N11" s="351"/>
      <c r="O11" s="351"/>
      <c r="P11" s="351"/>
      <c r="Q11" s="351"/>
      <c r="R11" s="351"/>
      <c r="S11" s="351"/>
      <c r="T11" s="351"/>
      <c r="U11" s="351"/>
    </row>
    <row r="12" spans="1:21" ht="16.5" customHeight="1" x14ac:dyDescent="0.25">
      <c r="A12" s="132"/>
      <c r="B12" s="132"/>
      <c r="C12" s="351" t="s">
        <v>455</v>
      </c>
      <c r="D12" s="351"/>
      <c r="E12" s="351"/>
      <c r="F12" s="351"/>
      <c r="G12" s="351"/>
      <c r="H12" s="351"/>
      <c r="I12" s="351"/>
      <c r="J12" s="351"/>
      <c r="K12" s="351"/>
      <c r="L12" s="351"/>
      <c r="M12" s="351"/>
      <c r="N12" s="351"/>
      <c r="O12" s="351"/>
      <c r="P12" s="351"/>
      <c r="Q12" s="351"/>
      <c r="R12" s="351"/>
      <c r="S12" s="351"/>
      <c r="T12" s="351"/>
      <c r="U12" s="351"/>
    </row>
    <row r="13" spans="1:21" ht="4.5" customHeight="1" x14ac:dyDescent="0.25">
      <c r="A13" s="25"/>
      <c r="B13" s="25"/>
      <c r="C13" s="2"/>
      <c r="D13" s="2"/>
      <c r="E13" s="2"/>
      <c r="F13" s="2"/>
      <c r="G13" s="2"/>
      <c r="H13" s="2"/>
      <c r="I13" s="2"/>
      <c r="J13" s="2"/>
      <c r="K13" s="2"/>
      <c r="L13" s="2"/>
      <c r="M13" s="2"/>
      <c r="N13" s="2"/>
      <c r="O13" s="2"/>
      <c r="P13" s="2"/>
      <c r="Q13" s="2"/>
      <c r="R13" s="2"/>
      <c r="S13" s="2"/>
      <c r="T13" s="2"/>
      <c r="U13" s="2"/>
    </row>
    <row r="14" spans="1:21" ht="29.4" customHeight="1" x14ac:dyDescent="0.25">
      <c r="A14" s="25" t="s">
        <v>87</v>
      </c>
      <c r="B14" s="25"/>
      <c r="C14" s="351" t="s">
        <v>259</v>
      </c>
      <c r="D14" s="351"/>
      <c r="E14" s="351"/>
      <c r="F14" s="351"/>
      <c r="G14" s="351"/>
      <c r="H14" s="351"/>
      <c r="I14" s="351"/>
      <c r="J14" s="351"/>
      <c r="K14" s="351"/>
      <c r="L14" s="351"/>
      <c r="M14" s="351"/>
      <c r="N14" s="351"/>
      <c r="O14" s="351"/>
      <c r="P14" s="351"/>
      <c r="Q14" s="351"/>
      <c r="R14" s="351"/>
      <c r="S14" s="351"/>
      <c r="T14" s="351"/>
      <c r="U14" s="351"/>
    </row>
    <row r="15" spans="1:21" ht="29.4" customHeight="1" x14ac:dyDescent="0.25">
      <c r="A15" s="25" t="s">
        <v>88</v>
      </c>
      <c r="B15" s="25"/>
      <c r="C15" s="351" t="s">
        <v>600</v>
      </c>
      <c r="D15" s="351"/>
      <c r="E15" s="351"/>
      <c r="F15" s="351"/>
      <c r="G15" s="351"/>
      <c r="H15" s="351"/>
      <c r="I15" s="351"/>
      <c r="J15" s="351"/>
      <c r="K15" s="351"/>
      <c r="L15" s="351"/>
      <c r="M15" s="351"/>
      <c r="N15" s="351"/>
      <c r="O15" s="351"/>
      <c r="P15" s="351"/>
      <c r="Q15" s="351"/>
      <c r="R15" s="351"/>
      <c r="S15" s="351"/>
      <c r="T15" s="351"/>
      <c r="U15" s="351"/>
    </row>
    <row r="16" spans="1:21" ht="16.5" customHeight="1" x14ac:dyDescent="0.25">
      <c r="A16" s="25" t="s">
        <v>89</v>
      </c>
      <c r="B16" s="25"/>
      <c r="C16" s="351" t="s">
        <v>601</v>
      </c>
      <c r="D16" s="351"/>
      <c r="E16" s="351"/>
      <c r="F16" s="351"/>
      <c r="G16" s="351"/>
      <c r="H16" s="351"/>
      <c r="I16" s="351"/>
      <c r="J16" s="351"/>
      <c r="K16" s="351"/>
      <c r="L16" s="351"/>
      <c r="M16" s="351"/>
      <c r="N16" s="351"/>
      <c r="O16" s="351"/>
      <c r="P16" s="351"/>
      <c r="Q16" s="351"/>
      <c r="R16" s="351"/>
      <c r="S16" s="351"/>
      <c r="T16" s="351"/>
      <c r="U16" s="351"/>
    </row>
    <row r="17" spans="1:21" ht="29.4" customHeight="1" x14ac:dyDescent="0.25">
      <c r="A17" s="25" t="s">
        <v>90</v>
      </c>
      <c r="B17" s="25"/>
      <c r="C17" s="351" t="s">
        <v>616</v>
      </c>
      <c r="D17" s="351"/>
      <c r="E17" s="351"/>
      <c r="F17" s="351"/>
      <c r="G17" s="351"/>
      <c r="H17" s="351"/>
      <c r="I17" s="351"/>
      <c r="J17" s="351"/>
      <c r="K17" s="351"/>
      <c r="L17" s="351"/>
      <c r="M17" s="351"/>
      <c r="N17" s="351"/>
      <c r="O17" s="351"/>
      <c r="P17" s="351"/>
      <c r="Q17" s="351"/>
      <c r="R17" s="351"/>
      <c r="S17" s="351"/>
      <c r="T17" s="351"/>
      <c r="U17" s="351"/>
    </row>
    <row r="18" spans="1:21" ht="4.5" customHeight="1" x14ac:dyDescent="0.25"/>
    <row r="19" spans="1:21" ht="16.5" customHeight="1" x14ac:dyDescent="0.25">
      <c r="A19" s="26" t="s">
        <v>112</v>
      </c>
      <c r="B19" s="25"/>
      <c r="C19" s="25"/>
      <c r="D19" s="25"/>
      <c r="E19" s="351" t="s">
        <v>617</v>
      </c>
      <c r="F19" s="351"/>
      <c r="G19" s="351"/>
      <c r="H19" s="351"/>
      <c r="I19" s="351"/>
      <c r="J19" s="351"/>
      <c r="K19" s="351"/>
      <c r="L19" s="351"/>
      <c r="M19" s="351"/>
      <c r="N19" s="351"/>
      <c r="O19" s="351"/>
      <c r="P19" s="351"/>
      <c r="Q19" s="351"/>
      <c r="R19" s="351"/>
      <c r="S19" s="351"/>
      <c r="T19" s="351"/>
      <c r="U19" s="351"/>
    </row>
  </sheetData>
  <mergeCells count="9">
    <mergeCell ref="C15:U15"/>
    <mergeCell ref="C16:U16"/>
    <mergeCell ref="C17:U17"/>
    <mergeCell ref="E19:U19"/>
    <mergeCell ref="K1:U1"/>
    <mergeCell ref="C9:U9"/>
    <mergeCell ref="C11:U11"/>
    <mergeCell ref="C12:U12"/>
    <mergeCell ref="C14:U14"/>
  </mergeCells>
  <pageMargins left="0.7" right="0.7" top="0.75" bottom="0.75" header="0.3" footer="0.3"/>
  <pageSetup paperSize="9" fitToHeight="0" orientation="landscape" useFirstPageNumber="1" horizontalDpi="300" verticalDpi="300" r:id="rId1"/>
  <headerFooter scaleWithDoc="0" alignWithMargins="0">
    <oddHeader>&amp;C&amp;"Arial,Regular"&amp;8TABLE 18A.26</oddHeader>
    <oddFooter>&amp;L&amp;8&amp;G 
&amp;"Arial,Regular"REPORT ON
GOVERNMENT
SERVICES  202106&amp;C &amp;R&amp;8&amp;G&amp;"Arial,Regular" 
HOUSING
&amp;"Arial,Regular"PAGE &amp;"Arial,Bold"&amp;P&amp;"Arial,Regular" of TABLE 18A.26</oddFoot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U19"/>
  <sheetViews>
    <sheetView showGridLines="0" workbookViewId="0"/>
  </sheetViews>
  <sheetFormatPr defaultColWidth="11.44140625" defaultRowHeight="13.2" x14ac:dyDescent="0.25"/>
  <cols>
    <col min="1" max="11" width="1.88671875" customWidth="1"/>
    <col min="12" max="12" width="5.44140625" customWidth="1"/>
    <col min="13" max="21" width="9.33203125" customWidth="1"/>
  </cols>
  <sheetData>
    <row r="1" spans="1:21" ht="17.399999999999999" customHeight="1" x14ac:dyDescent="0.25">
      <c r="A1" s="8" t="s">
        <v>618</v>
      </c>
      <c r="B1" s="8"/>
      <c r="C1" s="8"/>
      <c r="D1" s="8"/>
      <c r="E1" s="8"/>
      <c r="F1" s="8"/>
      <c r="G1" s="8"/>
      <c r="H1" s="8"/>
      <c r="I1" s="8"/>
      <c r="J1" s="8"/>
      <c r="K1" s="355" t="s">
        <v>619</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620</v>
      </c>
      <c r="N2" s="13" t="s">
        <v>621</v>
      </c>
      <c r="O2" s="13" t="s">
        <v>622</v>
      </c>
      <c r="P2" s="13" t="s">
        <v>623</v>
      </c>
      <c r="Q2" s="13" t="s">
        <v>624</v>
      </c>
      <c r="R2" s="13" t="s">
        <v>625</v>
      </c>
      <c r="S2" s="13" t="s">
        <v>626</v>
      </c>
      <c r="T2" s="13" t="s">
        <v>627</v>
      </c>
      <c r="U2" s="13" t="s">
        <v>628</v>
      </c>
    </row>
    <row r="3" spans="1:21" ht="16.5" customHeight="1" x14ac:dyDescent="0.25">
      <c r="A3" s="7" t="s">
        <v>144</v>
      </c>
      <c r="B3" s="7"/>
      <c r="C3" s="7"/>
      <c r="D3" s="7"/>
      <c r="E3" s="7"/>
      <c r="F3" s="7"/>
      <c r="G3" s="7"/>
      <c r="H3" s="7"/>
      <c r="I3" s="7"/>
      <c r="J3" s="7"/>
      <c r="K3" s="7"/>
      <c r="L3" s="9" t="s">
        <v>357</v>
      </c>
      <c r="M3" s="186">
        <v>5.5</v>
      </c>
      <c r="N3" s="186">
        <v>3.5</v>
      </c>
      <c r="O3" s="186">
        <v>2.2999999999999998</v>
      </c>
      <c r="P3" s="186">
        <v>1.5</v>
      </c>
      <c r="Q3" s="186">
        <v>2.8</v>
      </c>
      <c r="R3" s="186">
        <v>6.9</v>
      </c>
      <c r="S3" s="186">
        <v>0.9</v>
      </c>
      <c r="T3" s="184" t="s">
        <v>85</v>
      </c>
      <c r="U3" s="186">
        <v>4.3</v>
      </c>
    </row>
    <row r="4" spans="1:21" ht="16.5" customHeight="1" x14ac:dyDescent="0.25">
      <c r="A4" s="7" t="s">
        <v>145</v>
      </c>
      <c r="B4" s="7"/>
      <c r="C4" s="7"/>
      <c r="D4" s="7"/>
      <c r="E4" s="7"/>
      <c r="F4" s="7"/>
      <c r="G4" s="7"/>
      <c r="H4" s="7"/>
      <c r="I4" s="7"/>
      <c r="J4" s="7"/>
      <c r="K4" s="7"/>
      <c r="L4" s="9" t="s">
        <v>357</v>
      </c>
      <c r="M4" s="186">
        <v>4.4000000000000004</v>
      </c>
      <c r="N4" s="186">
        <v>3.8</v>
      </c>
      <c r="O4" s="186">
        <v>2.9</v>
      </c>
      <c r="P4" s="186">
        <v>1.6</v>
      </c>
      <c r="Q4" s="186">
        <v>2.9</v>
      </c>
      <c r="R4" s="186">
        <v>3.3</v>
      </c>
      <c r="S4" s="186">
        <v>0.9</v>
      </c>
      <c r="T4" s="184" t="s">
        <v>85</v>
      </c>
      <c r="U4" s="186">
        <v>3.6</v>
      </c>
    </row>
    <row r="5" spans="1:21" ht="16.5" customHeight="1" x14ac:dyDescent="0.25">
      <c r="A5" s="7" t="s">
        <v>146</v>
      </c>
      <c r="B5" s="7"/>
      <c r="C5" s="7"/>
      <c r="D5" s="7"/>
      <c r="E5" s="7"/>
      <c r="F5" s="7"/>
      <c r="G5" s="7"/>
      <c r="H5" s="7"/>
      <c r="I5" s="7"/>
      <c r="J5" s="7"/>
      <c r="K5" s="7"/>
      <c r="L5" s="9" t="s">
        <v>357</v>
      </c>
      <c r="M5" s="186">
        <v>6.3</v>
      </c>
      <c r="N5" s="186">
        <v>4.0999999999999996</v>
      </c>
      <c r="O5" s="186">
        <v>2.2999999999999998</v>
      </c>
      <c r="P5" s="186">
        <v>1.7</v>
      </c>
      <c r="Q5" s="186">
        <v>3</v>
      </c>
      <c r="R5" s="186">
        <v>3.3</v>
      </c>
      <c r="S5" s="186">
        <v>1.3</v>
      </c>
      <c r="T5" s="184" t="s">
        <v>85</v>
      </c>
      <c r="U5" s="186">
        <v>4.3</v>
      </c>
    </row>
    <row r="6" spans="1:21" ht="16.5" customHeight="1" x14ac:dyDescent="0.25">
      <c r="A6" s="7" t="s">
        <v>147</v>
      </c>
      <c r="B6" s="7"/>
      <c r="C6" s="7"/>
      <c r="D6" s="7"/>
      <c r="E6" s="7"/>
      <c r="F6" s="7"/>
      <c r="G6" s="7"/>
      <c r="H6" s="7"/>
      <c r="I6" s="7"/>
      <c r="J6" s="7"/>
      <c r="K6" s="7"/>
      <c r="L6" s="9" t="s">
        <v>357</v>
      </c>
      <c r="M6" s="186">
        <v>5.0999999999999996</v>
      </c>
      <c r="N6" s="186">
        <v>4.5</v>
      </c>
      <c r="O6" s="186">
        <v>1.6</v>
      </c>
      <c r="P6" s="186">
        <v>1.3</v>
      </c>
      <c r="Q6" s="186">
        <v>2.6</v>
      </c>
      <c r="R6" s="186">
        <v>1.6</v>
      </c>
      <c r="S6" s="186">
        <v>1.1000000000000001</v>
      </c>
      <c r="T6" s="184" t="s">
        <v>85</v>
      </c>
      <c r="U6" s="186">
        <v>3.7</v>
      </c>
    </row>
    <row r="7" spans="1:21" ht="16.5" customHeight="1" x14ac:dyDescent="0.25">
      <c r="A7" s="14" t="s">
        <v>148</v>
      </c>
      <c r="B7" s="14"/>
      <c r="C7" s="14"/>
      <c r="D7" s="14"/>
      <c r="E7" s="14"/>
      <c r="F7" s="14"/>
      <c r="G7" s="14"/>
      <c r="H7" s="14"/>
      <c r="I7" s="14"/>
      <c r="J7" s="14"/>
      <c r="K7" s="14"/>
      <c r="L7" s="15" t="s">
        <v>357</v>
      </c>
      <c r="M7" s="187">
        <v>6</v>
      </c>
      <c r="N7" s="187">
        <v>3.3</v>
      </c>
      <c r="O7" s="187">
        <v>1.7</v>
      </c>
      <c r="P7" s="187">
        <v>1.6</v>
      </c>
      <c r="Q7" s="187">
        <v>2.2999999999999998</v>
      </c>
      <c r="R7" s="187">
        <v>3.3</v>
      </c>
      <c r="S7" s="187">
        <v>0.9</v>
      </c>
      <c r="T7" s="185" t="s">
        <v>85</v>
      </c>
      <c r="U7" s="187">
        <v>3.9</v>
      </c>
    </row>
    <row r="8" spans="1:21" ht="4.5" customHeight="1" x14ac:dyDescent="0.25">
      <c r="A8" s="25"/>
      <c r="B8" s="25"/>
      <c r="C8" s="2"/>
      <c r="D8" s="2"/>
      <c r="E8" s="2"/>
      <c r="F8" s="2"/>
      <c r="G8" s="2"/>
      <c r="H8" s="2"/>
      <c r="I8" s="2"/>
      <c r="J8" s="2"/>
      <c r="K8" s="2"/>
      <c r="L8" s="2"/>
      <c r="M8" s="2"/>
      <c r="N8" s="2"/>
      <c r="O8" s="2"/>
      <c r="P8" s="2"/>
      <c r="Q8" s="2"/>
      <c r="R8" s="2"/>
      <c r="S8" s="2"/>
      <c r="T8" s="2"/>
      <c r="U8" s="2"/>
    </row>
    <row r="9" spans="1:21" ht="16.5" customHeight="1" x14ac:dyDescent="0.25">
      <c r="A9" s="25"/>
      <c r="B9" s="25"/>
      <c r="C9" s="351" t="s">
        <v>629</v>
      </c>
      <c r="D9" s="351"/>
      <c r="E9" s="351"/>
      <c r="F9" s="351"/>
      <c r="G9" s="351"/>
      <c r="H9" s="351"/>
      <c r="I9" s="351"/>
      <c r="J9" s="351"/>
      <c r="K9" s="351"/>
      <c r="L9" s="351"/>
      <c r="M9" s="351"/>
      <c r="N9" s="351"/>
      <c r="O9" s="351"/>
      <c r="P9" s="351"/>
      <c r="Q9" s="351"/>
      <c r="R9" s="351"/>
      <c r="S9" s="351"/>
      <c r="T9" s="351"/>
      <c r="U9" s="351"/>
    </row>
    <row r="10" spans="1:21" ht="4.5" customHeight="1" x14ac:dyDescent="0.25">
      <c r="A10" s="25"/>
      <c r="B10" s="25"/>
      <c r="C10" s="2"/>
      <c r="D10" s="2"/>
      <c r="E10" s="2"/>
      <c r="F10" s="2"/>
      <c r="G10" s="2"/>
      <c r="H10" s="2"/>
      <c r="I10" s="2"/>
      <c r="J10" s="2"/>
      <c r="K10" s="2"/>
      <c r="L10" s="2"/>
      <c r="M10" s="2"/>
      <c r="N10" s="2"/>
      <c r="O10" s="2"/>
      <c r="P10" s="2"/>
      <c r="Q10" s="2"/>
      <c r="R10" s="2"/>
      <c r="S10" s="2"/>
      <c r="T10" s="2"/>
      <c r="U10" s="2"/>
    </row>
    <row r="11" spans="1:21" ht="29.4" customHeight="1" x14ac:dyDescent="0.25">
      <c r="A11" s="131"/>
      <c r="B11" s="131"/>
      <c r="C11" s="351" t="s">
        <v>599</v>
      </c>
      <c r="D11" s="351"/>
      <c r="E11" s="351"/>
      <c r="F11" s="351"/>
      <c r="G11" s="351"/>
      <c r="H11" s="351"/>
      <c r="I11" s="351"/>
      <c r="J11" s="351"/>
      <c r="K11" s="351"/>
      <c r="L11" s="351"/>
      <c r="M11" s="351"/>
      <c r="N11" s="351"/>
      <c r="O11" s="351"/>
      <c r="P11" s="351"/>
      <c r="Q11" s="351"/>
      <c r="R11" s="351"/>
      <c r="S11" s="351"/>
      <c r="T11" s="351"/>
      <c r="U11" s="351"/>
    </row>
    <row r="12" spans="1:21" ht="16.5" customHeight="1" x14ac:dyDescent="0.25">
      <c r="A12" s="131"/>
      <c r="B12" s="131"/>
      <c r="C12" s="351" t="s">
        <v>472</v>
      </c>
      <c r="D12" s="351"/>
      <c r="E12" s="351"/>
      <c r="F12" s="351"/>
      <c r="G12" s="351"/>
      <c r="H12" s="351"/>
      <c r="I12" s="351"/>
      <c r="J12" s="351"/>
      <c r="K12" s="351"/>
      <c r="L12" s="351"/>
      <c r="M12" s="351"/>
      <c r="N12" s="351"/>
      <c r="O12" s="351"/>
      <c r="P12" s="351"/>
      <c r="Q12" s="351"/>
      <c r="R12" s="351"/>
      <c r="S12" s="351"/>
      <c r="T12" s="351"/>
      <c r="U12" s="351"/>
    </row>
    <row r="13" spans="1:21" ht="4.5" customHeight="1" x14ac:dyDescent="0.25">
      <c r="A13" s="25"/>
      <c r="B13" s="25"/>
      <c r="C13" s="2"/>
      <c r="D13" s="2"/>
      <c r="E13" s="2"/>
      <c r="F13" s="2"/>
      <c r="G13" s="2"/>
      <c r="H13" s="2"/>
      <c r="I13" s="2"/>
      <c r="J13" s="2"/>
      <c r="K13" s="2"/>
      <c r="L13" s="2"/>
      <c r="M13" s="2"/>
      <c r="N13" s="2"/>
      <c r="O13" s="2"/>
      <c r="P13" s="2"/>
      <c r="Q13" s="2"/>
      <c r="R13" s="2"/>
      <c r="S13" s="2"/>
      <c r="T13" s="2"/>
      <c r="U13" s="2"/>
    </row>
    <row r="14" spans="1:21" ht="29.4" customHeight="1" x14ac:dyDescent="0.25">
      <c r="A14" s="25" t="s">
        <v>87</v>
      </c>
      <c r="B14" s="25"/>
      <c r="C14" s="351" t="s">
        <v>286</v>
      </c>
      <c r="D14" s="351"/>
      <c r="E14" s="351"/>
      <c r="F14" s="351"/>
      <c r="G14" s="351"/>
      <c r="H14" s="351"/>
      <c r="I14" s="351"/>
      <c r="J14" s="351"/>
      <c r="K14" s="351"/>
      <c r="L14" s="351"/>
      <c r="M14" s="351"/>
      <c r="N14" s="351"/>
      <c r="O14" s="351"/>
      <c r="P14" s="351"/>
      <c r="Q14" s="351"/>
      <c r="R14" s="351"/>
      <c r="S14" s="351"/>
      <c r="T14" s="351"/>
      <c r="U14" s="351"/>
    </row>
    <row r="15" spans="1:21" ht="29.4" customHeight="1" x14ac:dyDescent="0.25">
      <c r="A15" s="25" t="s">
        <v>88</v>
      </c>
      <c r="B15" s="25"/>
      <c r="C15" s="351" t="s">
        <v>600</v>
      </c>
      <c r="D15" s="351"/>
      <c r="E15" s="351"/>
      <c r="F15" s="351"/>
      <c r="G15" s="351"/>
      <c r="H15" s="351"/>
      <c r="I15" s="351"/>
      <c r="J15" s="351"/>
      <c r="K15" s="351"/>
      <c r="L15" s="351"/>
      <c r="M15" s="351"/>
      <c r="N15" s="351"/>
      <c r="O15" s="351"/>
      <c r="P15" s="351"/>
      <c r="Q15" s="351"/>
      <c r="R15" s="351"/>
      <c r="S15" s="351"/>
      <c r="T15" s="351"/>
      <c r="U15" s="351"/>
    </row>
    <row r="16" spans="1:21" ht="16.5" customHeight="1" x14ac:dyDescent="0.25">
      <c r="A16" s="25" t="s">
        <v>89</v>
      </c>
      <c r="B16" s="25"/>
      <c r="C16" s="351" t="s">
        <v>584</v>
      </c>
      <c r="D16" s="351"/>
      <c r="E16" s="351"/>
      <c r="F16" s="351"/>
      <c r="G16" s="351"/>
      <c r="H16" s="351"/>
      <c r="I16" s="351"/>
      <c r="J16" s="351"/>
      <c r="K16" s="351"/>
      <c r="L16" s="351"/>
      <c r="M16" s="351"/>
      <c r="N16" s="351"/>
      <c r="O16" s="351"/>
      <c r="P16" s="351"/>
      <c r="Q16" s="351"/>
      <c r="R16" s="351"/>
      <c r="S16" s="351"/>
      <c r="T16" s="351"/>
      <c r="U16" s="351"/>
    </row>
    <row r="17" spans="1:21" ht="29.4" customHeight="1" x14ac:dyDescent="0.25">
      <c r="A17" s="25" t="s">
        <v>90</v>
      </c>
      <c r="B17" s="25"/>
      <c r="C17" s="351" t="s">
        <v>381</v>
      </c>
      <c r="D17" s="351"/>
      <c r="E17" s="351"/>
      <c r="F17" s="351"/>
      <c r="G17" s="351"/>
      <c r="H17" s="351"/>
      <c r="I17" s="351"/>
      <c r="J17" s="351"/>
      <c r="K17" s="351"/>
      <c r="L17" s="351"/>
      <c r="M17" s="351"/>
      <c r="N17" s="351"/>
      <c r="O17" s="351"/>
      <c r="P17" s="351"/>
      <c r="Q17" s="351"/>
      <c r="R17" s="351"/>
      <c r="S17" s="351"/>
      <c r="T17" s="351"/>
      <c r="U17" s="351"/>
    </row>
    <row r="18" spans="1:21" ht="4.5" customHeight="1" x14ac:dyDescent="0.25"/>
    <row r="19" spans="1:21" ht="16.5" customHeight="1" x14ac:dyDescent="0.25">
      <c r="A19" s="26" t="s">
        <v>112</v>
      </c>
      <c r="B19" s="25"/>
      <c r="C19" s="25"/>
      <c r="D19" s="25"/>
      <c r="E19" s="351" t="s">
        <v>630</v>
      </c>
      <c r="F19" s="351"/>
      <c r="G19" s="351"/>
      <c r="H19" s="351"/>
      <c r="I19" s="351"/>
      <c r="J19" s="351"/>
      <c r="K19" s="351"/>
      <c r="L19" s="351"/>
      <c r="M19" s="351"/>
      <c r="N19" s="351"/>
      <c r="O19" s="351"/>
      <c r="P19" s="351"/>
      <c r="Q19" s="351"/>
      <c r="R19" s="351"/>
      <c r="S19" s="351"/>
      <c r="T19" s="351"/>
      <c r="U19" s="351"/>
    </row>
  </sheetData>
  <mergeCells count="9">
    <mergeCell ref="C15:U15"/>
    <mergeCell ref="C16:U16"/>
    <mergeCell ref="C17:U17"/>
    <mergeCell ref="E19:U19"/>
    <mergeCell ref="K1:U1"/>
    <mergeCell ref="C9:U9"/>
    <mergeCell ref="C11:U11"/>
    <mergeCell ref="C12:U12"/>
    <mergeCell ref="C14:U14"/>
  </mergeCells>
  <pageMargins left="0.7" right="0.7" top="0.75" bottom="0.75" header="0.3" footer="0.3"/>
  <pageSetup paperSize="9" fitToHeight="0" orientation="landscape" useFirstPageNumber="1" horizontalDpi="300" verticalDpi="300" r:id="rId1"/>
  <headerFooter scaleWithDoc="0" alignWithMargins="0">
    <oddHeader>&amp;C&amp;"Arial,Regular"&amp;8TABLE 18A.27</oddHeader>
    <oddFooter>&amp;L&amp;8&amp;G 
&amp;"Arial,Regular"REPORT ON
GOVERNMENT
SERVICES  202106&amp;C &amp;R&amp;8&amp;G&amp;"Arial,Regular" 
HOUSING
&amp;"Arial,Regular"PAGE &amp;"Arial,Bold"&amp;P&amp;"Arial,Regular" of TABLE 18A.27</oddFoot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U18"/>
  <sheetViews>
    <sheetView showGridLines="0" workbookViewId="0"/>
  </sheetViews>
  <sheetFormatPr defaultColWidth="11.44140625" defaultRowHeight="13.2" x14ac:dyDescent="0.25"/>
  <cols>
    <col min="1" max="11" width="1.88671875" customWidth="1"/>
    <col min="12" max="12" width="5.44140625" customWidth="1"/>
    <col min="13" max="21" width="9.33203125" customWidth="1"/>
  </cols>
  <sheetData>
    <row r="1" spans="1:21" ht="33.9" customHeight="1" x14ac:dyDescent="0.25">
      <c r="A1" s="8" t="s">
        <v>631</v>
      </c>
      <c r="B1" s="8"/>
      <c r="C1" s="8"/>
      <c r="D1" s="8"/>
      <c r="E1" s="8"/>
      <c r="F1" s="8"/>
      <c r="G1" s="8"/>
      <c r="H1" s="8"/>
      <c r="I1" s="8"/>
      <c r="J1" s="8"/>
      <c r="K1" s="355" t="s">
        <v>632</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633</v>
      </c>
      <c r="N2" s="13" t="s">
        <v>634</v>
      </c>
      <c r="O2" s="13" t="s">
        <v>635</v>
      </c>
      <c r="P2" s="13" t="s">
        <v>636</v>
      </c>
      <c r="Q2" s="13" t="s">
        <v>637</v>
      </c>
      <c r="R2" s="13" t="s">
        <v>638</v>
      </c>
      <c r="S2" s="13" t="s">
        <v>639</v>
      </c>
      <c r="T2" s="13" t="s">
        <v>640</v>
      </c>
      <c r="U2" s="13" t="s">
        <v>641</v>
      </c>
    </row>
    <row r="3" spans="1:21" ht="16.5" customHeight="1" x14ac:dyDescent="0.25">
      <c r="A3" s="7" t="s">
        <v>144</v>
      </c>
      <c r="B3" s="7"/>
      <c r="C3" s="7"/>
      <c r="D3" s="7"/>
      <c r="E3" s="7"/>
      <c r="F3" s="7"/>
      <c r="G3" s="7"/>
      <c r="H3" s="7"/>
      <c r="I3" s="7"/>
      <c r="J3" s="7"/>
      <c r="K3" s="7"/>
      <c r="L3" s="9" t="s">
        <v>357</v>
      </c>
      <c r="M3" s="192" t="s">
        <v>85</v>
      </c>
      <c r="N3" s="188">
        <v>2.9</v>
      </c>
      <c r="O3" s="190">
        <v>24.3</v>
      </c>
      <c r="P3" s="188">
        <v>8.4</v>
      </c>
      <c r="Q3" s="190">
        <v>33</v>
      </c>
      <c r="R3" s="192" t="s">
        <v>85</v>
      </c>
      <c r="S3" s="192" t="s">
        <v>76</v>
      </c>
      <c r="T3" s="192" t="s">
        <v>85</v>
      </c>
      <c r="U3" s="190">
        <v>16.899999999999999</v>
      </c>
    </row>
    <row r="4" spans="1:21" ht="16.5" customHeight="1" x14ac:dyDescent="0.25">
      <c r="A4" s="7" t="s">
        <v>145</v>
      </c>
      <c r="B4" s="7"/>
      <c r="C4" s="7"/>
      <c r="D4" s="7"/>
      <c r="E4" s="7"/>
      <c r="F4" s="7"/>
      <c r="G4" s="7"/>
      <c r="H4" s="7"/>
      <c r="I4" s="7"/>
      <c r="J4" s="7"/>
      <c r="K4" s="7"/>
      <c r="L4" s="9" t="s">
        <v>357</v>
      </c>
      <c r="M4" s="188">
        <v>7.8</v>
      </c>
      <c r="N4" s="188">
        <v>8.5</v>
      </c>
      <c r="O4" s="190">
        <v>23.8</v>
      </c>
      <c r="P4" s="188">
        <v>9.1</v>
      </c>
      <c r="Q4" s="190">
        <v>36.299999999999997</v>
      </c>
      <c r="R4" s="192" t="s">
        <v>85</v>
      </c>
      <c r="S4" s="192" t="s">
        <v>76</v>
      </c>
      <c r="T4" s="192" t="s">
        <v>85</v>
      </c>
      <c r="U4" s="190">
        <v>15.8</v>
      </c>
    </row>
    <row r="5" spans="1:21" ht="16.5" customHeight="1" x14ac:dyDescent="0.25">
      <c r="A5" s="7" t="s">
        <v>146</v>
      </c>
      <c r="B5" s="7"/>
      <c r="C5" s="7"/>
      <c r="D5" s="7"/>
      <c r="E5" s="7"/>
      <c r="F5" s="7"/>
      <c r="G5" s="7"/>
      <c r="H5" s="7"/>
      <c r="I5" s="7"/>
      <c r="J5" s="7"/>
      <c r="K5" s="7"/>
      <c r="L5" s="9" t="s">
        <v>357</v>
      </c>
      <c r="M5" s="192" t="s">
        <v>85</v>
      </c>
      <c r="N5" s="188">
        <v>4.0999999999999996</v>
      </c>
      <c r="O5" s="190">
        <v>23.9</v>
      </c>
      <c r="P5" s="188">
        <v>9.1</v>
      </c>
      <c r="Q5" s="190">
        <v>28.5</v>
      </c>
      <c r="R5" s="192" t="s">
        <v>85</v>
      </c>
      <c r="S5" s="192" t="s">
        <v>76</v>
      </c>
      <c r="T5" s="192" t="s">
        <v>85</v>
      </c>
      <c r="U5" s="192" t="s">
        <v>85</v>
      </c>
    </row>
    <row r="6" spans="1:21" ht="16.5" customHeight="1" x14ac:dyDescent="0.25">
      <c r="A6" s="7" t="s">
        <v>147</v>
      </c>
      <c r="B6" s="7"/>
      <c r="C6" s="7"/>
      <c r="D6" s="7"/>
      <c r="E6" s="7"/>
      <c r="F6" s="7"/>
      <c r="G6" s="7"/>
      <c r="H6" s="7"/>
      <c r="I6" s="7"/>
      <c r="J6" s="7"/>
      <c r="K6" s="7"/>
      <c r="L6" s="9" t="s">
        <v>357</v>
      </c>
      <c r="M6" s="192" t="s">
        <v>85</v>
      </c>
      <c r="N6" s="188">
        <v>3.5</v>
      </c>
      <c r="O6" s="190">
        <v>24</v>
      </c>
      <c r="P6" s="190">
        <v>11.1</v>
      </c>
      <c r="Q6" s="190">
        <v>32.5</v>
      </c>
      <c r="R6" s="192" t="s">
        <v>85</v>
      </c>
      <c r="S6" s="192" t="s">
        <v>76</v>
      </c>
      <c r="T6" s="192" t="s">
        <v>85</v>
      </c>
      <c r="U6" s="192" t="s">
        <v>85</v>
      </c>
    </row>
    <row r="7" spans="1:21" ht="16.5" customHeight="1" x14ac:dyDescent="0.25">
      <c r="A7" s="14" t="s">
        <v>148</v>
      </c>
      <c r="B7" s="14"/>
      <c r="C7" s="14"/>
      <c r="D7" s="14"/>
      <c r="E7" s="14"/>
      <c r="F7" s="14"/>
      <c r="G7" s="14"/>
      <c r="H7" s="14"/>
      <c r="I7" s="14"/>
      <c r="J7" s="14"/>
      <c r="K7" s="14"/>
      <c r="L7" s="15" t="s">
        <v>357</v>
      </c>
      <c r="M7" s="193" t="s">
        <v>85</v>
      </c>
      <c r="N7" s="189">
        <v>4.4000000000000004</v>
      </c>
      <c r="O7" s="191">
        <v>25.4</v>
      </c>
      <c r="P7" s="191">
        <v>14.5</v>
      </c>
      <c r="Q7" s="191">
        <v>33.5</v>
      </c>
      <c r="R7" s="193" t="s">
        <v>85</v>
      </c>
      <c r="S7" s="193" t="s">
        <v>76</v>
      </c>
      <c r="T7" s="193" t="s">
        <v>85</v>
      </c>
      <c r="U7" s="193" t="s">
        <v>85</v>
      </c>
    </row>
    <row r="8" spans="1:21" ht="4.5" customHeight="1" x14ac:dyDescent="0.25">
      <c r="A8" s="25"/>
      <c r="B8" s="25"/>
      <c r="C8" s="2"/>
      <c r="D8" s="2"/>
      <c r="E8" s="2"/>
      <c r="F8" s="2"/>
      <c r="G8" s="2"/>
      <c r="H8" s="2"/>
      <c r="I8" s="2"/>
      <c r="J8" s="2"/>
      <c r="K8" s="2"/>
      <c r="L8" s="2"/>
      <c r="M8" s="2"/>
      <c r="N8" s="2"/>
      <c r="O8" s="2"/>
      <c r="P8" s="2"/>
      <c r="Q8" s="2"/>
      <c r="R8" s="2"/>
      <c r="S8" s="2"/>
      <c r="T8" s="2"/>
      <c r="U8" s="2"/>
    </row>
    <row r="9" spans="1:21" ht="16.5" customHeight="1" x14ac:dyDescent="0.25">
      <c r="A9" s="25"/>
      <c r="B9" s="25"/>
      <c r="C9" s="351" t="s">
        <v>642</v>
      </c>
      <c r="D9" s="351"/>
      <c r="E9" s="351"/>
      <c r="F9" s="351"/>
      <c r="G9" s="351"/>
      <c r="H9" s="351"/>
      <c r="I9" s="351"/>
      <c r="J9" s="351"/>
      <c r="K9" s="351"/>
      <c r="L9" s="351"/>
      <c r="M9" s="351"/>
      <c r="N9" s="351"/>
      <c r="O9" s="351"/>
      <c r="P9" s="351"/>
      <c r="Q9" s="351"/>
      <c r="R9" s="351"/>
      <c r="S9" s="351"/>
      <c r="T9" s="351"/>
      <c r="U9" s="351"/>
    </row>
    <row r="10" spans="1:21" ht="4.5" customHeight="1" x14ac:dyDescent="0.25">
      <c r="A10" s="25"/>
      <c r="B10" s="25"/>
      <c r="C10" s="2"/>
      <c r="D10" s="2"/>
      <c r="E10" s="2"/>
      <c r="F10" s="2"/>
      <c r="G10" s="2"/>
      <c r="H10" s="2"/>
      <c r="I10" s="2"/>
      <c r="J10" s="2"/>
      <c r="K10" s="2"/>
      <c r="L10" s="2"/>
      <c r="M10" s="2"/>
      <c r="N10" s="2"/>
      <c r="O10" s="2"/>
      <c r="P10" s="2"/>
      <c r="Q10" s="2"/>
      <c r="R10" s="2"/>
      <c r="S10" s="2"/>
      <c r="T10" s="2"/>
      <c r="U10" s="2"/>
    </row>
    <row r="11" spans="1:21" ht="29.4" customHeight="1" x14ac:dyDescent="0.25">
      <c r="A11" s="131"/>
      <c r="B11" s="131"/>
      <c r="C11" s="351" t="s">
        <v>599</v>
      </c>
      <c r="D11" s="351"/>
      <c r="E11" s="351"/>
      <c r="F11" s="351"/>
      <c r="G11" s="351"/>
      <c r="H11" s="351"/>
      <c r="I11" s="351"/>
      <c r="J11" s="351"/>
      <c r="K11" s="351"/>
      <c r="L11" s="351"/>
      <c r="M11" s="351"/>
      <c r="N11" s="351"/>
      <c r="O11" s="351"/>
      <c r="P11" s="351"/>
      <c r="Q11" s="351"/>
      <c r="R11" s="351"/>
      <c r="S11" s="351"/>
      <c r="T11" s="351"/>
      <c r="U11" s="351"/>
    </row>
    <row r="12" spans="1:21" ht="16.5" customHeight="1" x14ac:dyDescent="0.25">
      <c r="A12" s="131"/>
      <c r="B12" s="131"/>
      <c r="C12" s="351" t="s">
        <v>472</v>
      </c>
      <c r="D12" s="351"/>
      <c r="E12" s="351"/>
      <c r="F12" s="351"/>
      <c r="G12" s="351"/>
      <c r="H12" s="351"/>
      <c r="I12" s="351"/>
      <c r="J12" s="351"/>
      <c r="K12" s="351"/>
      <c r="L12" s="351"/>
      <c r="M12" s="351"/>
      <c r="N12" s="351"/>
      <c r="O12" s="351"/>
      <c r="P12" s="351"/>
      <c r="Q12" s="351"/>
      <c r="R12" s="351"/>
      <c r="S12" s="351"/>
      <c r="T12" s="351"/>
      <c r="U12" s="351"/>
    </row>
    <row r="13" spans="1:21" ht="4.5" customHeight="1" x14ac:dyDescent="0.25">
      <c r="A13" s="25"/>
      <c r="B13" s="25"/>
      <c r="C13" s="2"/>
      <c r="D13" s="2"/>
      <c r="E13" s="2"/>
      <c r="F13" s="2"/>
      <c r="G13" s="2"/>
      <c r="H13" s="2"/>
      <c r="I13" s="2"/>
      <c r="J13" s="2"/>
      <c r="K13" s="2"/>
      <c r="L13" s="2"/>
      <c r="M13" s="2"/>
      <c r="N13" s="2"/>
      <c r="O13" s="2"/>
      <c r="P13" s="2"/>
      <c r="Q13" s="2"/>
      <c r="R13" s="2"/>
      <c r="S13" s="2"/>
      <c r="T13" s="2"/>
      <c r="U13" s="2"/>
    </row>
    <row r="14" spans="1:21" ht="29.4" customHeight="1" x14ac:dyDescent="0.25">
      <c r="A14" s="25" t="s">
        <v>87</v>
      </c>
      <c r="B14" s="25"/>
      <c r="C14" s="351" t="s">
        <v>334</v>
      </c>
      <c r="D14" s="351"/>
      <c r="E14" s="351"/>
      <c r="F14" s="351"/>
      <c r="G14" s="351"/>
      <c r="H14" s="351"/>
      <c r="I14" s="351"/>
      <c r="J14" s="351"/>
      <c r="K14" s="351"/>
      <c r="L14" s="351"/>
      <c r="M14" s="351"/>
      <c r="N14" s="351"/>
      <c r="O14" s="351"/>
      <c r="P14" s="351"/>
      <c r="Q14" s="351"/>
      <c r="R14" s="351"/>
      <c r="S14" s="351"/>
      <c r="T14" s="351"/>
      <c r="U14" s="351"/>
    </row>
    <row r="15" spans="1:21" ht="42.45" customHeight="1" x14ac:dyDescent="0.25">
      <c r="A15" s="25" t="s">
        <v>88</v>
      </c>
      <c r="B15" s="25"/>
      <c r="C15" s="351" t="s">
        <v>395</v>
      </c>
      <c r="D15" s="351"/>
      <c r="E15" s="351"/>
      <c r="F15" s="351"/>
      <c r="G15" s="351"/>
      <c r="H15" s="351"/>
      <c r="I15" s="351"/>
      <c r="J15" s="351"/>
      <c r="K15" s="351"/>
      <c r="L15" s="351"/>
      <c r="M15" s="351"/>
      <c r="N15" s="351"/>
      <c r="O15" s="351"/>
      <c r="P15" s="351"/>
      <c r="Q15" s="351"/>
      <c r="R15" s="351"/>
      <c r="S15" s="351"/>
      <c r="T15" s="351"/>
      <c r="U15" s="351"/>
    </row>
    <row r="16" spans="1:21" ht="29.4" customHeight="1" x14ac:dyDescent="0.25">
      <c r="A16" s="25" t="s">
        <v>89</v>
      </c>
      <c r="B16" s="25"/>
      <c r="C16" s="351" t="s">
        <v>643</v>
      </c>
      <c r="D16" s="351"/>
      <c r="E16" s="351"/>
      <c r="F16" s="351"/>
      <c r="G16" s="351"/>
      <c r="H16" s="351"/>
      <c r="I16" s="351"/>
      <c r="J16" s="351"/>
      <c r="K16" s="351"/>
      <c r="L16" s="351"/>
      <c r="M16" s="351"/>
      <c r="N16" s="351"/>
      <c r="O16" s="351"/>
      <c r="P16" s="351"/>
      <c r="Q16" s="351"/>
      <c r="R16" s="351"/>
      <c r="S16" s="351"/>
      <c r="T16" s="351"/>
      <c r="U16" s="351"/>
    </row>
    <row r="17" spans="1:21" ht="4.5" customHeight="1" x14ac:dyDescent="0.25"/>
    <row r="18" spans="1:21" ht="16.5" customHeight="1" x14ac:dyDescent="0.25">
      <c r="A18" s="26" t="s">
        <v>112</v>
      </c>
      <c r="B18" s="25"/>
      <c r="C18" s="25"/>
      <c r="D18" s="25"/>
      <c r="E18" s="351" t="s">
        <v>644</v>
      </c>
      <c r="F18" s="351"/>
      <c r="G18" s="351"/>
      <c r="H18" s="351"/>
      <c r="I18" s="351"/>
      <c r="J18" s="351"/>
      <c r="K18" s="351"/>
      <c r="L18" s="351"/>
      <c r="M18" s="351"/>
      <c r="N18" s="351"/>
      <c r="O18" s="351"/>
      <c r="P18" s="351"/>
      <c r="Q18" s="351"/>
      <c r="R18" s="351"/>
      <c r="S18" s="351"/>
      <c r="T18" s="351"/>
      <c r="U18" s="351"/>
    </row>
  </sheetData>
  <mergeCells count="8">
    <mergeCell ref="C15:U15"/>
    <mergeCell ref="C16:U16"/>
    <mergeCell ref="E18:U18"/>
    <mergeCell ref="K1:U1"/>
    <mergeCell ref="C9:U9"/>
    <mergeCell ref="C11:U11"/>
    <mergeCell ref="C12:U12"/>
    <mergeCell ref="C14:U14"/>
  </mergeCells>
  <pageMargins left="0.7" right="0.7" top="0.75" bottom="0.75" header="0.3" footer="0.3"/>
  <pageSetup paperSize="9" fitToHeight="0" orientation="landscape" useFirstPageNumber="1" horizontalDpi="300" verticalDpi="300" r:id="rId1"/>
  <headerFooter scaleWithDoc="0" alignWithMargins="0">
    <oddHeader>&amp;C&amp;"Arial,Regular"&amp;8TABLE 18A.28</oddHeader>
    <oddFooter>&amp;L&amp;8&amp;G 
&amp;"Arial,Regular"REPORT ON
GOVERNMENT
SERVICES  202106&amp;C &amp;R&amp;8&amp;G&amp;"Arial,Regular" 
HOUSING
&amp;"Arial,Regular"PAGE &amp;"Arial,Bold"&amp;P&amp;"Arial,Regular" of TABLE 18A.28</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T22"/>
  <sheetViews>
    <sheetView showGridLines="0" workbookViewId="0"/>
  </sheetViews>
  <sheetFormatPr defaultColWidth="11.44140625" defaultRowHeight="13.2" x14ac:dyDescent="0.25"/>
  <cols>
    <col min="1" max="11" width="1.88671875" customWidth="1"/>
    <col min="12" max="12" width="5.44140625" customWidth="1"/>
    <col min="13" max="20" width="9.33203125" customWidth="1"/>
  </cols>
  <sheetData>
    <row r="1" spans="1:20" ht="33.9" customHeight="1" x14ac:dyDescent="0.25">
      <c r="A1" s="8" t="s">
        <v>114</v>
      </c>
      <c r="B1" s="8"/>
      <c r="C1" s="8"/>
      <c r="D1" s="8"/>
      <c r="E1" s="8"/>
      <c r="F1" s="8"/>
      <c r="G1" s="8"/>
      <c r="H1" s="8"/>
      <c r="I1" s="8"/>
      <c r="J1" s="8"/>
      <c r="K1" s="355" t="s">
        <v>115</v>
      </c>
      <c r="L1" s="356"/>
      <c r="M1" s="356"/>
      <c r="N1" s="356"/>
      <c r="O1" s="356"/>
      <c r="P1" s="356"/>
      <c r="Q1" s="356"/>
      <c r="R1" s="356"/>
      <c r="S1" s="356"/>
      <c r="T1" s="356"/>
    </row>
    <row r="2" spans="1:20" ht="16.5" customHeight="1" x14ac:dyDescent="0.25">
      <c r="A2" s="11"/>
      <c r="B2" s="11"/>
      <c r="C2" s="11"/>
      <c r="D2" s="11"/>
      <c r="E2" s="11"/>
      <c r="F2" s="11"/>
      <c r="G2" s="11"/>
      <c r="H2" s="11"/>
      <c r="I2" s="11"/>
      <c r="J2" s="11"/>
      <c r="K2" s="11"/>
      <c r="L2" s="12" t="s">
        <v>61</v>
      </c>
      <c r="M2" s="13" t="s">
        <v>116</v>
      </c>
      <c r="N2" s="13" t="s">
        <v>117</v>
      </c>
      <c r="O2" s="13" t="s">
        <v>118</v>
      </c>
      <c r="P2" s="13" t="s">
        <v>119</v>
      </c>
      <c r="Q2" s="13" t="s">
        <v>120</v>
      </c>
      <c r="R2" s="13" t="s">
        <v>121</v>
      </c>
      <c r="S2" s="13" t="s">
        <v>122</v>
      </c>
      <c r="T2" s="13" t="s">
        <v>123</v>
      </c>
    </row>
    <row r="3" spans="1:20" ht="16.5" customHeight="1" x14ac:dyDescent="0.25">
      <c r="A3" s="7" t="s">
        <v>124</v>
      </c>
      <c r="B3" s="7"/>
      <c r="C3" s="7"/>
      <c r="D3" s="7"/>
      <c r="E3" s="7"/>
      <c r="F3" s="7"/>
      <c r="G3" s="7"/>
      <c r="H3" s="7"/>
      <c r="I3" s="7"/>
      <c r="J3" s="7"/>
      <c r="K3" s="7"/>
      <c r="L3" s="9"/>
      <c r="M3" s="10"/>
      <c r="N3" s="10"/>
      <c r="O3" s="10"/>
      <c r="P3" s="10"/>
      <c r="Q3" s="10"/>
      <c r="R3" s="10"/>
      <c r="S3" s="10"/>
      <c r="T3" s="10"/>
    </row>
    <row r="4" spans="1:20" ht="16.5" customHeight="1" x14ac:dyDescent="0.25">
      <c r="A4" s="7"/>
      <c r="B4" s="7" t="s">
        <v>71</v>
      </c>
      <c r="C4" s="7"/>
      <c r="D4" s="7"/>
      <c r="E4" s="7"/>
      <c r="F4" s="7"/>
      <c r="G4" s="7"/>
      <c r="H4" s="7"/>
      <c r="I4" s="7"/>
      <c r="J4" s="7"/>
      <c r="K4" s="7"/>
      <c r="L4" s="9" t="s">
        <v>74</v>
      </c>
      <c r="M4" s="27">
        <v>1571.4</v>
      </c>
      <c r="N4" s="36" t="s">
        <v>125</v>
      </c>
      <c r="O4" s="36">
        <v>0.9</v>
      </c>
      <c r="P4" s="36" t="s">
        <v>125</v>
      </c>
      <c r="Q4" s="36" t="s">
        <v>125</v>
      </c>
      <c r="R4" s="31">
        <v>14.8</v>
      </c>
      <c r="S4" s="33" t="s">
        <v>85</v>
      </c>
      <c r="T4" s="36" t="s">
        <v>125</v>
      </c>
    </row>
    <row r="5" spans="1:20" ht="16.5" customHeight="1" x14ac:dyDescent="0.25">
      <c r="A5" s="7"/>
      <c r="B5" s="7" t="s">
        <v>82</v>
      </c>
      <c r="C5" s="7"/>
      <c r="D5" s="7"/>
      <c r="E5" s="7"/>
      <c r="F5" s="7"/>
      <c r="G5" s="7"/>
      <c r="H5" s="7"/>
      <c r="I5" s="7"/>
      <c r="J5" s="7"/>
      <c r="K5" s="7"/>
      <c r="L5" s="9" t="s">
        <v>74</v>
      </c>
      <c r="M5" s="27">
        <v>3052.9</v>
      </c>
      <c r="N5" s="28">
        <v>118</v>
      </c>
      <c r="O5" s="36" t="s">
        <v>125</v>
      </c>
      <c r="P5" s="36" t="s">
        <v>125</v>
      </c>
      <c r="Q5" s="36">
        <v>3.2</v>
      </c>
      <c r="R5" s="36">
        <v>2.8</v>
      </c>
      <c r="S5" s="36">
        <v>2.2000000000000002</v>
      </c>
      <c r="T5" s="36">
        <v>4.3</v>
      </c>
    </row>
    <row r="6" spans="1:20" ht="16.5" customHeight="1" x14ac:dyDescent="0.25">
      <c r="A6" s="7"/>
      <c r="B6" s="7" t="s">
        <v>83</v>
      </c>
      <c r="C6" s="7"/>
      <c r="D6" s="7"/>
      <c r="E6" s="7"/>
      <c r="F6" s="7"/>
      <c r="G6" s="7"/>
      <c r="H6" s="7"/>
      <c r="I6" s="7"/>
      <c r="J6" s="7"/>
      <c r="K6" s="7"/>
      <c r="L6" s="9" t="s">
        <v>74</v>
      </c>
      <c r="M6" s="28">
        <v>126.9</v>
      </c>
      <c r="N6" s="31">
        <v>96</v>
      </c>
      <c r="O6" s="36" t="s">
        <v>125</v>
      </c>
      <c r="P6" s="31">
        <v>42.1</v>
      </c>
      <c r="Q6" s="27">
        <v>1121.7</v>
      </c>
      <c r="R6" s="31">
        <v>41.9</v>
      </c>
      <c r="S6" s="33" t="s">
        <v>85</v>
      </c>
      <c r="T6" s="36">
        <v>1</v>
      </c>
    </row>
    <row r="7" spans="1:20" ht="16.5" customHeight="1" x14ac:dyDescent="0.25">
      <c r="A7" s="7"/>
      <c r="B7" s="7" t="s">
        <v>84</v>
      </c>
      <c r="C7" s="7"/>
      <c r="D7" s="7"/>
      <c r="E7" s="7"/>
      <c r="F7" s="7"/>
      <c r="G7" s="7"/>
      <c r="H7" s="7"/>
      <c r="I7" s="7"/>
      <c r="J7" s="7"/>
      <c r="K7" s="7"/>
      <c r="L7" s="9" t="s">
        <v>74</v>
      </c>
      <c r="M7" s="31">
        <v>12.5</v>
      </c>
      <c r="N7" s="28">
        <v>220.6</v>
      </c>
      <c r="O7" s="36" t="s">
        <v>125</v>
      </c>
      <c r="P7" s="31">
        <v>46.5</v>
      </c>
      <c r="Q7" s="36" t="s">
        <v>125</v>
      </c>
      <c r="R7" s="36">
        <v>4.8</v>
      </c>
      <c r="S7" s="36">
        <v>6.9</v>
      </c>
      <c r="T7" s="36">
        <v>3.6</v>
      </c>
    </row>
    <row r="8" spans="1:20" ht="16.5" customHeight="1" x14ac:dyDescent="0.25">
      <c r="A8" s="7"/>
      <c r="B8" s="7" t="s">
        <v>86</v>
      </c>
      <c r="C8" s="7"/>
      <c r="D8" s="7"/>
      <c r="E8" s="7"/>
      <c r="F8" s="7"/>
      <c r="G8" s="7"/>
      <c r="H8" s="7"/>
      <c r="I8" s="7"/>
      <c r="J8" s="7"/>
      <c r="K8" s="7"/>
      <c r="L8" s="9" t="s">
        <v>74</v>
      </c>
      <c r="M8" s="31">
        <v>64.099999999999994</v>
      </c>
      <c r="N8" s="33" t="s">
        <v>76</v>
      </c>
      <c r="O8" s="36">
        <v>0.2</v>
      </c>
      <c r="P8" s="31">
        <v>62.9</v>
      </c>
      <c r="Q8" s="28">
        <v>196.2</v>
      </c>
      <c r="R8" s="36">
        <v>0.4</v>
      </c>
      <c r="S8" s="33" t="s">
        <v>85</v>
      </c>
      <c r="T8" s="36">
        <v>1.1000000000000001</v>
      </c>
    </row>
    <row r="9" spans="1:20" ht="16.5" customHeight="1" x14ac:dyDescent="0.25">
      <c r="A9" s="7" t="s">
        <v>126</v>
      </c>
      <c r="B9" s="7"/>
      <c r="C9" s="7"/>
      <c r="D9" s="7"/>
      <c r="E9" s="7"/>
      <c r="F9" s="7"/>
      <c r="G9" s="7"/>
      <c r="H9" s="7"/>
      <c r="I9" s="7"/>
      <c r="J9" s="7"/>
      <c r="K9" s="7"/>
      <c r="L9" s="9"/>
      <c r="M9" s="10"/>
      <c r="N9" s="10"/>
      <c r="O9" s="10"/>
      <c r="P9" s="10"/>
      <c r="Q9" s="10"/>
      <c r="R9" s="10"/>
      <c r="S9" s="10"/>
      <c r="T9" s="10"/>
    </row>
    <row r="10" spans="1:20" ht="16.5" customHeight="1" x14ac:dyDescent="0.25">
      <c r="A10" s="7"/>
      <c r="B10" s="7" t="s">
        <v>71</v>
      </c>
      <c r="C10" s="7"/>
      <c r="D10" s="7"/>
      <c r="E10" s="7"/>
      <c r="F10" s="7"/>
      <c r="G10" s="7"/>
      <c r="H10" s="7"/>
      <c r="I10" s="7"/>
      <c r="J10" s="7"/>
      <c r="K10" s="7"/>
      <c r="L10" s="9" t="s">
        <v>127</v>
      </c>
      <c r="M10" s="29">
        <v>4549</v>
      </c>
      <c r="N10" s="37" t="s">
        <v>125</v>
      </c>
      <c r="O10" s="37">
        <v>1</v>
      </c>
      <c r="P10" s="37" t="s">
        <v>125</v>
      </c>
      <c r="Q10" s="37" t="s">
        <v>125</v>
      </c>
      <c r="R10" s="32">
        <v>103</v>
      </c>
      <c r="S10" s="34" t="s">
        <v>85</v>
      </c>
      <c r="T10" s="37" t="s">
        <v>125</v>
      </c>
    </row>
    <row r="11" spans="1:20" ht="16.5" customHeight="1" x14ac:dyDescent="0.25">
      <c r="A11" s="7"/>
      <c r="B11" s="7" t="s">
        <v>82</v>
      </c>
      <c r="C11" s="7"/>
      <c r="D11" s="7"/>
      <c r="E11" s="7"/>
      <c r="F11" s="7"/>
      <c r="G11" s="7"/>
      <c r="H11" s="7"/>
      <c r="I11" s="7"/>
      <c r="J11" s="7"/>
      <c r="K11" s="7"/>
      <c r="L11" s="9" t="s">
        <v>127</v>
      </c>
      <c r="M11" s="29">
        <v>8869</v>
      </c>
      <c r="N11" s="32">
        <v>458</v>
      </c>
      <c r="O11" s="34" t="s">
        <v>85</v>
      </c>
      <c r="P11" s="37" t="s">
        <v>125</v>
      </c>
      <c r="Q11" s="38">
        <v>12</v>
      </c>
      <c r="R11" s="38">
        <v>70</v>
      </c>
      <c r="S11" s="37" t="s">
        <v>125</v>
      </c>
      <c r="T11" s="38">
        <v>39</v>
      </c>
    </row>
    <row r="12" spans="1:20" ht="16.5" customHeight="1" x14ac:dyDescent="0.25">
      <c r="A12" s="7"/>
      <c r="B12" s="7" t="s">
        <v>83</v>
      </c>
      <c r="C12" s="7"/>
      <c r="D12" s="7"/>
      <c r="E12" s="7"/>
      <c r="F12" s="7"/>
      <c r="G12" s="7"/>
      <c r="H12" s="7"/>
      <c r="I12" s="7"/>
      <c r="J12" s="7"/>
      <c r="K12" s="7"/>
      <c r="L12" s="9" t="s">
        <v>127</v>
      </c>
      <c r="M12" s="34" t="s">
        <v>85</v>
      </c>
      <c r="N12" s="34" t="s">
        <v>85</v>
      </c>
      <c r="O12" s="34" t="s">
        <v>85</v>
      </c>
      <c r="P12" s="38">
        <v>90</v>
      </c>
      <c r="Q12" s="29">
        <v>4003</v>
      </c>
      <c r="R12" s="34" t="s">
        <v>85</v>
      </c>
      <c r="S12" s="34" t="s">
        <v>85</v>
      </c>
      <c r="T12" s="37">
        <v>3</v>
      </c>
    </row>
    <row r="13" spans="1:20" ht="16.5" customHeight="1" x14ac:dyDescent="0.25">
      <c r="A13" s="7"/>
      <c r="B13" s="7" t="s">
        <v>84</v>
      </c>
      <c r="C13" s="7"/>
      <c r="D13" s="7"/>
      <c r="E13" s="7"/>
      <c r="F13" s="7"/>
      <c r="G13" s="7"/>
      <c r="H13" s="7"/>
      <c r="I13" s="7"/>
      <c r="J13" s="7"/>
      <c r="K13" s="7"/>
      <c r="L13" s="9" t="s">
        <v>127</v>
      </c>
      <c r="M13" s="34" t="s">
        <v>85</v>
      </c>
      <c r="N13" s="34" t="s">
        <v>85</v>
      </c>
      <c r="O13" s="34" t="s">
        <v>85</v>
      </c>
      <c r="P13" s="32">
        <v>122</v>
      </c>
      <c r="Q13" s="37" t="s">
        <v>125</v>
      </c>
      <c r="R13" s="34" t="s">
        <v>85</v>
      </c>
      <c r="S13" s="34" t="s">
        <v>85</v>
      </c>
      <c r="T13" s="38">
        <v>22</v>
      </c>
    </row>
    <row r="14" spans="1:20" ht="16.5" customHeight="1" x14ac:dyDescent="0.25">
      <c r="A14" s="14"/>
      <c r="B14" s="14" t="s">
        <v>86</v>
      </c>
      <c r="C14" s="14"/>
      <c r="D14" s="14"/>
      <c r="E14" s="14"/>
      <c r="F14" s="14"/>
      <c r="G14" s="14"/>
      <c r="H14" s="14"/>
      <c r="I14" s="14"/>
      <c r="J14" s="14"/>
      <c r="K14" s="14"/>
      <c r="L14" s="15" t="s">
        <v>127</v>
      </c>
      <c r="M14" s="35" t="s">
        <v>85</v>
      </c>
      <c r="N14" s="35" t="s">
        <v>85</v>
      </c>
      <c r="O14" s="35" t="s">
        <v>85</v>
      </c>
      <c r="P14" s="35" t="s">
        <v>85</v>
      </c>
      <c r="Q14" s="30">
        <v>1087</v>
      </c>
      <c r="R14" s="35" t="s">
        <v>85</v>
      </c>
      <c r="S14" s="35" t="s">
        <v>85</v>
      </c>
      <c r="T14" s="39">
        <v>17</v>
      </c>
    </row>
    <row r="15" spans="1:20" ht="4.5" customHeight="1" x14ac:dyDescent="0.25">
      <c r="A15" s="25"/>
      <c r="B15" s="25"/>
      <c r="C15" s="2"/>
      <c r="D15" s="2"/>
      <c r="E15" s="2"/>
      <c r="F15" s="2"/>
      <c r="G15" s="2"/>
      <c r="H15" s="2"/>
      <c r="I15" s="2"/>
      <c r="J15" s="2"/>
      <c r="K15" s="2"/>
      <c r="L15" s="2"/>
      <c r="M15" s="2"/>
      <c r="N15" s="2"/>
      <c r="O15" s="2"/>
      <c r="P15" s="2"/>
      <c r="Q15" s="2"/>
      <c r="R15" s="2"/>
      <c r="S15" s="2"/>
      <c r="T15" s="2"/>
    </row>
    <row r="16" spans="1:20" ht="16.5" customHeight="1" x14ac:dyDescent="0.25">
      <c r="A16" s="25"/>
      <c r="B16" s="25"/>
      <c r="C16" s="351" t="s">
        <v>128</v>
      </c>
      <c r="D16" s="351"/>
      <c r="E16" s="351"/>
      <c r="F16" s="351"/>
      <c r="G16" s="351"/>
      <c r="H16" s="351"/>
      <c r="I16" s="351"/>
      <c r="J16" s="351"/>
      <c r="K16" s="351"/>
      <c r="L16" s="351"/>
      <c r="M16" s="351"/>
      <c r="N16" s="351"/>
      <c r="O16" s="351"/>
      <c r="P16" s="351"/>
      <c r="Q16" s="351"/>
      <c r="R16" s="351"/>
      <c r="S16" s="351"/>
      <c r="T16" s="351"/>
    </row>
    <row r="17" spans="1:20" ht="4.5" customHeight="1" x14ac:dyDescent="0.25">
      <c r="A17" s="25"/>
      <c r="B17" s="25"/>
      <c r="C17" s="2"/>
      <c r="D17" s="2"/>
      <c r="E17" s="2"/>
      <c r="F17" s="2"/>
      <c r="G17" s="2"/>
      <c r="H17" s="2"/>
      <c r="I17" s="2"/>
      <c r="J17" s="2"/>
      <c r="K17" s="2"/>
      <c r="L17" s="2"/>
      <c r="M17" s="2"/>
      <c r="N17" s="2"/>
      <c r="O17" s="2"/>
      <c r="P17" s="2"/>
      <c r="Q17" s="2"/>
      <c r="R17" s="2"/>
      <c r="S17" s="2"/>
      <c r="T17" s="2"/>
    </row>
    <row r="18" spans="1:20" ht="29.4" customHeight="1" x14ac:dyDescent="0.25">
      <c r="A18" s="25" t="s">
        <v>87</v>
      </c>
      <c r="B18" s="25"/>
      <c r="C18" s="351" t="s">
        <v>100</v>
      </c>
      <c r="D18" s="351"/>
      <c r="E18" s="351"/>
      <c r="F18" s="351"/>
      <c r="G18" s="351"/>
      <c r="H18" s="351"/>
      <c r="I18" s="351"/>
      <c r="J18" s="351"/>
      <c r="K18" s="351"/>
      <c r="L18" s="351"/>
      <c r="M18" s="351"/>
      <c r="N18" s="351"/>
      <c r="O18" s="351"/>
      <c r="P18" s="351"/>
      <c r="Q18" s="351"/>
      <c r="R18" s="351"/>
      <c r="S18" s="351"/>
      <c r="T18" s="351"/>
    </row>
    <row r="19" spans="1:20" ht="81" customHeight="1" x14ac:dyDescent="0.25">
      <c r="A19" s="25" t="s">
        <v>88</v>
      </c>
      <c r="B19" s="25"/>
      <c r="C19" s="351" t="s">
        <v>129</v>
      </c>
      <c r="D19" s="351"/>
      <c r="E19" s="351"/>
      <c r="F19" s="351"/>
      <c r="G19" s="351"/>
      <c r="H19" s="351"/>
      <c r="I19" s="351"/>
      <c r="J19" s="351"/>
      <c r="K19" s="351"/>
      <c r="L19" s="351"/>
      <c r="M19" s="351"/>
      <c r="N19" s="351"/>
      <c r="O19" s="351"/>
      <c r="P19" s="351"/>
      <c r="Q19" s="351"/>
      <c r="R19" s="351"/>
      <c r="S19" s="351"/>
      <c r="T19" s="351"/>
    </row>
    <row r="20" spans="1:20" ht="42.45" customHeight="1" x14ac:dyDescent="0.25">
      <c r="A20" s="25" t="s">
        <v>89</v>
      </c>
      <c r="B20" s="25"/>
      <c r="C20" s="351" t="s">
        <v>130</v>
      </c>
      <c r="D20" s="351"/>
      <c r="E20" s="351"/>
      <c r="F20" s="351"/>
      <c r="G20" s="351"/>
      <c r="H20" s="351"/>
      <c r="I20" s="351"/>
      <c r="J20" s="351"/>
      <c r="K20" s="351"/>
      <c r="L20" s="351"/>
      <c r="M20" s="351"/>
      <c r="N20" s="351"/>
      <c r="O20" s="351"/>
      <c r="P20" s="351"/>
      <c r="Q20" s="351"/>
      <c r="R20" s="351"/>
      <c r="S20" s="351"/>
      <c r="T20" s="351"/>
    </row>
    <row r="21" spans="1:20" ht="4.5" customHeight="1" x14ac:dyDescent="0.25"/>
    <row r="22" spans="1:20" ht="29.4" customHeight="1" x14ac:dyDescent="0.25">
      <c r="A22" s="26" t="s">
        <v>112</v>
      </c>
      <c r="B22" s="25"/>
      <c r="C22" s="25"/>
      <c r="D22" s="25"/>
      <c r="E22" s="351" t="s">
        <v>131</v>
      </c>
      <c r="F22" s="351"/>
      <c r="G22" s="351"/>
      <c r="H22" s="351"/>
      <c r="I22" s="351"/>
      <c r="J22" s="351"/>
      <c r="K22" s="351"/>
      <c r="L22" s="351"/>
      <c r="M22" s="351"/>
      <c r="N22" s="351"/>
      <c r="O22" s="351"/>
      <c r="P22" s="351"/>
      <c r="Q22" s="351"/>
      <c r="R22" s="351"/>
      <c r="S22" s="351"/>
      <c r="T22" s="351"/>
    </row>
  </sheetData>
  <mergeCells count="6">
    <mergeCell ref="E22:T22"/>
    <mergeCell ref="K1:T1"/>
    <mergeCell ref="C16:T16"/>
    <mergeCell ref="C18:T18"/>
    <mergeCell ref="C19:T19"/>
    <mergeCell ref="C20:T20"/>
  </mergeCells>
  <pageMargins left="0.7" right="0.7" top="0.75" bottom="0.75" header="0.3" footer="0.3"/>
  <pageSetup paperSize="9" fitToHeight="0" orientation="landscape" useFirstPageNumber="1" horizontalDpi="300" verticalDpi="300" r:id="rId1"/>
  <headerFooter scaleWithDoc="0" alignWithMargins="0">
    <oddHeader>&amp;C&amp;"Arial,Regular"&amp;8TABLE 18A.2</oddHeader>
    <oddFooter>&amp;L&amp;8&amp;G 
&amp;"Arial,Regular"REPORT ON
GOVERNMENT
SERVICES  202106&amp;C &amp;R&amp;8&amp;G&amp;"Arial,Regular" 
HOUSING
&amp;"Arial,Regular"PAGE &amp;"Arial,Bold"&amp;P&amp;"Arial,Regular" of TABLE 18A.2</oddFooter>
  </headerFooter>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U86"/>
  <sheetViews>
    <sheetView showGridLines="0" workbookViewId="0"/>
  </sheetViews>
  <sheetFormatPr defaultColWidth="11.44140625" defaultRowHeight="13.2" x14ac:dyDescent="0.25"/>
  <cols>
    <col min="1" max="11" width="1.88671875" customWidth="1"/>
    <col min="12" max="12" width="5.44140625" customWidth="1"/>
    <col min="13" max="21" width="9.33203125" customWidth="1"/>
  </cols>
  <sheetData>
    <row r="1" spans="1:21" ht="33.9" customHeight="1" x14ac:dyDescent="0.25">
      <c r="A1" s="8" t="s">
        <v>645</v>
      </c>
      <c r="B1" s="8"/>
      <c r="C1" s="8"/>
      <c r="D1" s="8"/>
      <c r="E1" s="8"/>
      <c r="F1" s="8"/>
      <c r="G1" s="8"/>
      <c r="H1" s="8"/>
      <c r="I1" s="8"/>
      <c r="J1" s="8"/>
      <c r="K1" s="355" t="s">
        <v>646</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647</v>
      </c>
      <c r="N2" s="13" t="s">
        <v>648</v>
      </c>
      <c r="O2" s="13" t="s">
        <v>649</v>
      </c>
      <c r="P2" s="13" t="s">
        <v>650</v>
      </c>
      <c r="Q2" s="13" t="s">
        <v>651</v>
      </c>
      <c r="R2" s="13" t="s">
        <v>652</v>
      </c>
      <c r="S2" s="13" t="s">
        <v>653</v>
      </c>
      <c r="T2" s="13" t="s">
        <v>654</v>
      </c>
      <c r="U2" s="13" t="s">
        <v>655</v>
      </c>
    </row>
    <row r="3" spans="1:21" ht="16.5" customHeight="1" x14ac:dyDescent="0.25">
      <c r="A3" s="7" t="s">
        <v>73</v>
      </c>
      <c r="B3" s="7"/>
      <c r="C3" s="7"/>
      <c r="D3" s="7"/>
      <c r="E3" s="7"/>
      <c r="F3" s="7"/>
      <c r="G3" s="7"/>
      <c r="H3" s="7"/>
      <c r="I3" s="7"/>
      <c r="J3" s="7"/>
      <c r="K3" s="7"/>
      <c r="L3" s="9"/>
      <c r="M3" s="10"/>
      <c r="N3" s="10"/>
      <c r="O3" s="10"/>
      <c r="P3" s="10"/>
      <c r="Q3" s="10"/>
      <c r="R3" s="10"/>
      <c r="S3" s="10"/>
      <c r="T3" s="10"/>
      <c r="U3" s="10"/>
    </row>
    <row r="4" spans="1:21" ht="16.5" customHeight="1" x14ac:dyDescent="0.25">
      <c r="A4" s="7"/>
      <c r="B4" s="7" t="s">
        <v>656</v>
      </c>
      <c r="C4" s="7"/>
      <c r="D4" s="7"/>
      <c r="E4" s="7"/>
      <c r="F4" s="7"/>
      <c r="G4" s="7"/>
      <c r="H4" s="7"/>
      <c r="I4" s="7"/>
      <c r="J4" s="7"/>
      <c r="K4" s="7"/>
      <c r="L4" s="9"/>
      <c r="M4" s="10"/>
      <c r="N4" s="10"/>
      <c r="O4" s="10"/>
      <c r="P4" s="10"/>
      <c r="Q4" s="10"/>
      <c r="R4" s="10"/>
      <c r="S4" s="10"/>
      <c r="T4" s="10"/>
      <c r="U4" s="10"/>
    </row>
    <row r="5" spans="1:21" ht="16.5" customHeight="1" x14ac:dyDescent="0.25">
      <c r="A5" s="7"/>
      <c r="B5" s="7"/>
      <c r="C5" s="7" t="s">
        <v>144</v>
      </c>
      <c r="D5" s="7"/>
      <c r="E5" s="7"/>
      <c r="F5" s="7"/>
      <c r="G5" s="7"/>
      <c r="H5" s="7"/>
      <c r="I5" s="7"/>
      <c r="J5" s="7"/>
      <c r="K5" s="7"/>
      <c r="L5" s="9" t="s">
        <v>127</v>
      </c>
      <c r="M5" s="200">
        <v>8383</v>
      </c>
      <c r="N5" s="200">
        <v>2762</v>
      </c>
      <c r="O5" s="200">
        <v>8181</v>
      </c>
      <c r="P5" s="200">
        <v>8449</v>
      </c>
      <c r="Q5" s="200">
        <v>2490</v>
      </c>
      <c r="R5" s="197">
        <v>515</v>
      </c>
      <c r="S5" s="197">
        <v>957</v>
      </c>
      <c r="T5" s="200">
        <v>2516</v>
      </c>
      <c r="U5" s="196">
        <v>34253</v>
      </c>
    </row>
    <row r="6" spans="1:21" ht="16.5" customHeight="1" x14ac:dyDescent="0.25">
      <c r="A6" s="7"/>
      <c r="B6" s="7"/>
      <c r="C6" s="7" t="s">
        <v>145</v>
      </c>
      <c r="D6" s="7"/>
      <c r="E6" s="7"/>
      <c r="F6" s="7"/>
      <c r="G6" s="7"/>
      <c r="H6" s="7"/>
      <c r="I6" s="7"/>
      <c r="J6" s="7"/>
      <c r="K6" s="7"/>
      <c r="L6" s="9" t="s">
        <v>127</v>
      </c>
      <c r="M6" s="200">
        <v>8084</v>
      </c>
      <c r="N6" s="200">
        <v>2628</v>
      </c>
      <c r="O6" s="200">
        <v>7767</v>
      </c>
      <c r="P6" s="200">
        <v>8223</v>
      </c>
      <c r="Q6" s="200">
        <v>2348</v>
      </c>
      <c r="R6" s="197">
        <v>444</v>
      </c>
      <c r="S6" s="197">
        <v>909</v>
      </c>
      <c r="T6" s="200">
        <v>2429</v>
      </c>
      <c r="U6" s="196">
        <v>32832</v>
      </c>
    </row>
    <row r="7" spans="1:21" ht="16.5" customHeight="1" x14ac:dyDescent="0.25">
      <c r="A7" s="7"/>
      <c r="B7" s="7"/>
      <c r="C7" s="7" t="s">
        <v>146</v>
      </c>
      <c r="D7" s="7"/>
      <c r="E7" s="7"/>
      <c r="F7" s="7"/>
      <c r="G7" s="7"/>
      <c r="H7" s="7"/>
      <c r="I7" s="7"/>
      <c r="J7" s="7"/>
      <c r="K7" s="7"/>
      <c r="L7" s="9" t="s">
        <v>127</v>
      </c>
      <c r="M7" s="200">
        <v>9001</v>
      </c>
      <c r="N7" s="200">
        <v>2462</v>
      </c>
      <c r="O7" s="200">
        <v>7279</v>
      </c>
      <c r="P7" s="200">
        <v>8298</v>
      </c>
      <c r="Q7" s="200">
        <v>2167</v>
      </c>
      <c r="R7" s="197">
        <v>420</v>
      </c>
      <c r="S7" s="197">
        <v>864</v>
      </c>
      <c r="T7" s="200">
        <v>2358</v>
      </c>
      <c r="U7" s="196">
        <v>32849</v>
      </c>
    </row>
    <row r="8" spans="1:21" ht="16.5" customHeight="1" x14ac:dyDescent="0.25">
      <c r="A8" s="7"/>
      <c r="B8" s="7"/>
      <c r="C8" s="7" t="s">
        <v>147</v>
      </c>
      <c r="D8" s="7"/>
      <c r="E8" s="7"/>
      <c r="F8" s="7"/>
      <c r="G8" s="7"/>
      <c r="H8" s="7"/>
      <c r="I8" s="7"/>
      <c r="J8" s="7"/>
      <c r="K8" s="7"/>
      <c r="L8" s="9" t="s">
        <v>127</v>
      </c>
      <c r="M8" s="200">
        <v>8569</v>
      </c>
      <c r="N8" s="200">
        <v>2251</v>
      </c>
      <c r="O8" s="200">
        <v>6972</v>
      </c>
      <c r="P8" s="200">
        <v>6674</v>
      </c>
      <c r="Q8" s="200">
        <v>2135</v>
      </c>
      <c r="R8" s="197">
        <v>439</v>
      </c>
      <c r="S8" s="197">
        <v>833</v>
      </c>
      <c r="T8" s="200">
        <v>2275</v>
      </c>
      <c r="U8" s="196">
        <v>30148</v>
      </c>
    </row>
    <row r="9" spans="1:21" ht="16.5" customHeight="1" x14ac:dyDescent="0.25">
      <c r="A9" s="7"/>
      <c r="B9" s="7"/>
      <c r="C9" s="7" t="s">
        <v>148</v>
      </c>
      <c r="D9" s="7"/>
      <c r="E9" s="7"/>
      <c r="F9" s="7"/>
      <c r="G9" s="7"/>
      <c r="H9" s="7"/>
      <c r="I9" s="7"/>
      <c r="J9" s="7"/>
      <c r="K9" s="7"/>
      <c r="L9" s="9" t="s">
        <v>127</v>
      </c>
      <c r="M9" s="200">
        <v>8032</v>
      </c>
      <c r="N9" s="200">
        <v>2132</v>
      </c>
      <c r="O9" s="200">
        <v>6638</v>
      </c>
      <c r="P9" s="200">
        <v>6486</v>
      </c>
      <c r="Q9" s="200">
        <v>2032</v>
      </c>
      <c r="R9" s="197">
        <v>431</v>
      </c>
      <c r="S9" s="197">
        <v>784</v>
      </c>
      <c r="T9" s="200">
        <v>2133</v>
      </c>
      <c r="U9" s="196">
        <v>28668</v>
      </c>
    </row>
    <row r="10" spans="1:21" ht="16.5" customHeight="1" x14ac:dyDescent="0.25">
      <c r="A10" s="7"/>
      <c r="B10" s="7" t="s">
        <v>657</v>
      </c>
      <c r="C10" s="7"/>
      <c r="D10" s="7"/>
      <c r="E10" s="7"/>
      <c r="F10" s="7"/>
      <c r="G10" s="7"/>
      <c r="H10" s="7"/>
      <c r="I10" s="7"/>
      <c r="J10" s="7"/>
      <c r="K10" s="7"/>
      <c r="L10" s="9"/>
      <c r="M10" s="10"/>
      <c r="N10" s="10"/>
      <c r="O10" s="10"/>
      <c r="P10" s="10"/>
      <c r="Q10" s="10"/>
      <c r="R10" s="10"/>
      <c r="S10" s="10"/>
      <c r="T10" s="10"/>
      <c r="U10" s="10"/>
    </row>
    <row r="11" spans="1:21" ht="16.5" customHeight="1" x14ac:dyDescent="0.25">
      <c r="A11" s="7"/>
      <c r="B11" s="7"/>
      <c r="C11" s="7" t="s">
        <v>144</v>
      </c>
      <c r="D11" s="7"/>
      <c r="E11" s="7"/>
      <c r="F11" s="7"/>
      <c r="G11" s="7"/>
      <c r="H11" s="7"/>
      <c r="I11" s="7"/>
      <c r="J11" s="7"/>
      <c r="K11" s="7"/>
      <c r="L11" s="9" t="s">
        <v>127</v>
      </c>
      <c r="M11" s="197">
        <v>461</v>
      </c>
      <c r="N11" s="197">
        <v>213</v>
      </c>
      <c r="O11" s="197">
        <v>830</v>
      </c>
      <c r="P11" s="197">
        <v>674</v>
      </c>
      <c r="Q11" s="197">
        <v>156</v>
      </c>
      <c r="R11" s="194">
        <v>54</v>
      </c>
      <c r="S11" s="194">
        <v>64</v>
      </c>
      <c r="T11" s="197">
        <v>318</v>
      </c>
      <c r="U11" s="200">
        <v>2770</v>
      </c>
    </row>
    <row r="12" spans="1:21" ht="16.5" customHeight="1" x14ac:dyDescent="0.25">
      <c r="A12" s="7"/>
      <c r="B12" s="7"/>
      <c r="C12" s="7" t="s">
        <v>145</v>
      </c>
      <c r="D12" s="7"/>
      <c r="E12" s="7"/>
      <c r="F12" s="7"/>
      <c r="G12" s="7"/>
      <c r="H12" s="7"/>
      <c r="I12" s="7"/>
      <c r="J12" s="7"/>
      <c r="K12" s="7"/>
      <c r="L12" s="9" t="s">
        <v>127</v>
      </c>
      <c r="M12" s="197">
        <v>485</v>
      </c>
      <c r="N12" s="197">
        <v>203</v>
      </c>
      <c r="O12" s="197">
        <v>717</v>
      </c>
      <c r="P12" s="197">
        <v>676</v>
      </c>
      <c r="Q12" s="197">
        <v>136</v>
      </c>
      <c r="R12" s="194">
        <v>33</v>
      </c>
      <c r="S12" s="194">
        <v>65</v>
      </c>
      <c r="T12" s="197">
        <v>290</v>
      </c>
      <c r="U12" s="200">
        <v>2605</v>
      </c>
    </row>
    <row r="13" spans="1:21" ht="16.5" customHeight="1" x14ac:dyDescent="0.25">
      <c r="A13" s="7"/>
      <c r="B13" s="7"/>
      <c r="C13" s="7" t="s">
        <v>146</v>
      </c>
      <c r="D13" s="7"/>
      <c r="E13" s="7"/>
      <c r="F13" s="7"/>
      <c r="G13" s="7"/>
      <c r="H13" s="7"/>
      <c r="I13" s="7"/>
      <c r="J13" s="7"/>
      <c r="K13" s="7"/>
      <c r="L13" s="9" t="s">
        <v>127</v>
      </c>
      <c r="M13" s="197">
        <v>508</v>
      </c>
      <c r="N13" s="197">
        <v>186</v>
      </c>
      <c r="O13" s="197">
        <v>667</v>
      </c>
      <c r="P13" s="197">
        <v>707</v>
      </c>
      <c r="Q13" s="197">
        <v>133</v>
      </c>
      <c r="R13" s="194">
        <v>44</v>
      </c>
      <c r="S13" s="194">
        <v>56</v>
      </c>
      <c r="T13" s="197">
        <v>286</v>
      </c>
      <c r="U13" s="200">
        <v>2587</v>
      </c>
    </row>
    <row r="14" spans="1:21" ht="16.5" customHeight="1" x14ac:dyDescent="0.25">
      <c r="A14" s="7"/>
      <c r="B14" s="7"/>
      <c r="C14" s="7" t="s">
        <v>147</v>
      </c>
      <c r="D14" s="7"/>
      <c r="E14" s="7"/>
      <c r="F14" s="7"/>
      <c r="G14" s="7"/>
      <c r="H14" s="7"/>
      <c r="I14" s="7"/>
      <c r="J14" s="7"/>
      <c r="K14" s="7"/>
      <c r="L14" s="9" t="s">
        <v>127</v>
      </c>
      <c r="M14" s="197">
        <v>482</v>
      </c>
      <c r="N14" s="197">
        <v>174</v>
      </c>
      <c r="O14" s="197">
        <v>654</v>
      </c>
      <c r="P14" s="197">
        <v>663</v>
      </c>
      <c r="Q14" s="197">
        <v>137</v>
      </c>
      <c r="R14" s="194">
        <v>53</v>
      </c>
      <c r="S14" s="194">
        <v>57</v>
      </c>
      <c r="T14" s="197">
        <v>286</v>
      </c>
      <c r="U14" s="200">
        <v>2506</v>
      </c>
    </row>
    <row r="15" spans="1:21" ht="16.5" customHeight="1" x14ac:dyDescent="0.25">
      <c r="A15" s="7"/>
      <c r="B15" s="7"/>
      <c r="C15" s="7" t="s">
        <v>148</v>
      </c>
      <c r="D15" s="7"/>
      <c r="E15" s="7"/>
      <c r="F15" s="7"/>
      <c r="G15" s="7"/>
      <c r="H15" s="7"/>
      <c r="I15" s="7"/>
      <c r="J15" s="7"/>
      <c r="K15" s="7"/>
      <c r="L15" s="9" t="s">
        <v>127</v>
      </c>
      <c r="M15" s="197">
        <v>553</v>
      </c>
      <c r="N15" s="197">
        <v>145</v>
      </c>
      <c r="O15" s="197">
        <v>597</v>
      </c>
      <c r="P15" s="197">
        <v>742</v>
      </c>
      <c r="Q15" s="197">
        <v>120</v>
      </c>
      <c r="R15" s="194">
        <v>36</v>
      </c>
      <c r="S15" s="194">
        <v>54</v>
      </c>
      <c r="T15" s="197">
        <v>284</v>
      </c>
      <c r="U15" s="200">
        <v>2531</v>
      </c>
    </row>
    <row r="16" spans="1:21" ht="16.5" customHeight="1" x14ac:dyDescent="0.25">
      <c r="A16" s="7"/>
      <c r="B16" s="7"/>
      <c r="C16" s="7" t="s">
        <v>144</v>
      </c>
      <c r="D16" s="7"/>
      <c r="E16" s="7"/>
      <c r="F16" s="7"/>
      <c r="G16" s="7"/>
      <c r="H16" s="7"/>
      <c r="I16" s="7"/>
      <c r="J16" s="7"/>
      <c r="K16" s="7"/>
      <c r="L16" s="9" t="s">
        <v>357</v>
      </c>
      <c r="M16" s="198">
        <v>5.5</v>
      </c>
      <c r="N16" s="198">
        <v>7.7</v>
      </c>
      <c r="O16" s="202">
        <v>10.1</v>
      </c>
      <c r="P16" s="198">
        <v>8</v>
      </c>
      <c r="Q16" s="198">
        <v>6.3</v>
      </c>
      <c r="R16" s="202">
        <v>10.5</v>
      </c>
      <c r="S16" s="198">
        <v>6.7</v>
      </c>
      <c r="T16" s="202">
        <v>12.6</v>
      </c>
      <c r="U16" s="198">
        <v>8.1</v>
      </c>
    </row>
    <row r="17" spans="1:21" ht="16.5" customHeight="1" x14ac:dyDescent="0.25">
      <c r="A17" s="7"/>
      <c r="B17" s="7"/>
      <c r="C17" s="7" t="s">
        <v>145</v>
      </c>
      <c r="D17" s="7"/>
      <c r="E17" s="7"/>
      <c r="F17" s="7"/>
      <c r="G17" s="7"/>
      <c r="H17" s="7"/>
      <c r="I17" s="7"/>
      <c r="J17" s="7"/>
      <c r="K17" s="7"/>
      <c r="L17" s="9" t="s">
        <v>357</v>
      </c>
      <c r="M17" s="198">
        <v>6</v>
      </c>
      <c r="N17" s="198">
        <v>7.7</v>
      </c>
      <c r="O17" s="198">
        <v>9.1999999999999993</v>
      </c>
      <c r="P17" s="198">
        <v>8.1999999999999993</v>
      </c>
      <c r="Q17" s="198">
        <v>5.8</v>
      </c>
      <c r="R17" s="198">
        <v>7.4</v>
      </c>
      <c r="S17" s="198">
        <v>7.2</v>
      </c>
      <c r="T17" s="202">
        <v>11.9</v>
      </c>
      <c r="U17" s="198">
        <v>7.9</v>
      </c>
    </row>
    <row r="18" spans="1:21" ht="16.5" customHeight="1" x14ac:dyDescent="0.25">
      <c r="A18" s="7"/>
      <c r="B18" s="7"/>
      <c r="C18" s="7" t="s">
        <v>146</v>
      </c>
      <c r="D18" s="7"/>
      <c r="E18" s="7"/>
      <c r="F18" s="7"/>
      <c r="G18" s="7"/>
      <c r="H18" s="7"/>
      <c r="I18" s="7"/>
      <c r="J18" s="7"/>
      <c r="K18" s="7"/>
      <c r="L18" s="9" t="s">
        <v>357</v>
      </c>
      <c r="M18" s="198">
        <v>5.6</v>
      </c>
      <c r="N18" s="198">
        <v>7.6</v>
      </c>
      <c r="O18" s="198">
        <v>9.1999999999999993</v>
      </c>
      <c r="P18" s="198">
        <v>8.5</v>
      </c>
      <c r="Q18" s="198">
        <v>6.1</v>
      </c>
      <c r="R18" s="202">
        <v>10.5</v>
      </c>
      <c r="S18" s="198">
        <v>6.5</v>
      </c>
      <c r="T18" s="202">
        <v>12.1</v>
      </c>
      <c r="U18" s="198">
        <v>7.9</v>
      </c>
    </row>
    <row r="19" spans="1:21" ht="16.5" customHeight="1" x14ac:dyDescent="0.25">
      <c r="A19" s="7"/>
      <c r="B19" s="7"/>
      <c r="C19" s="7" t="s">
        <v>147</v>
      </c>
      <c r="D19" s="7"/>
      <c r="E19" s="7"/>
      <c r="F19" s="7"/>
      <c r="G19" s="7"/>
      <c r="H19" s="7"/>
      <c r="I19" s="7"/>
      <c r="J19" s="7"/>
      <c r="K19" s="7"/>
      <c r="L19" s="9" t="s">
        <v>357</v>
      </c>
      <c r="M19" s="198">
        <v>5.6</v>
      </c>
      <c r="N19" s="198">
        <v>7.7</v>
      </c>
      <c r="O19" s="198">
        <v>9.4</v>
      </c>
      <c r="P19" s="198">
        <v>9.9</v>
      </c>
      <c r="Q19" s="198">
        <v>6.4</v>
      </c>
      <c r="R19" s="202">
        <v>12.1</v>
      </c>
      <c r="S19" s="198">
        <v>6.8</v>
      </c>
      <c r="T19" s="202">
        <v>12.6</v>
      </c>
      <c r="U19" s="198">
        <v>8.3000000000000007</v>
      </c>
    </row>
    <row r="20" spans="1:21" ht="16.5" customHeight="1" x14ac:dyDescent="0.25">
      <c r="A20" s="7"/>
      <c r="B20" s="7"/>
      <c r="C20" s="7" t="s">
        <v>148</v>
      </c>
      <c r="D20" s="7"/>
      <c r="E20" s="7"/>
      <c r="F20" s="7"/>
      <c r="G20" s="7"/>
      <c r="H20" s="7"/>
      <c r="I20" s="7"/>
      <c r="J20" s="7"/>
      <c r="K20" s="7"/>
      <c r="L20" s="9" t="s">
        <v>357</v>
      </c>
      <c r="M20" s="198">
        <v>6.9</v>
      </c>
      <c r="N20" s="198">
        <v>6.8</v>
      </c>
      <c r="O20" s="198">
        <v>9</v>
      </c>
      <c r="P20" s="202">
        <v>11.4</v>
      </c>
      <c r="Q20" s="198">
        <v>5.9</v>
      </c>
      <c r="R20" s="198">
        <v>8.4</v>
      </c>
      <c r="S20" s="198">
        <v>6.9</v>
      </c>
      <c r="T20" s="202">
        <v>13.3</v>
      </c>
      <c r="U20" s="198">
        <v>8.8000000000000007</v>
      </c>
    </row>
    <row r="21" spans="1:21" ht="16.5" customHeight="1" x14ac:dyDescent="0.25">
      <c r="A21" s="7" t="s">
        <v>75</v>
      </c>
      <c r="B21" s="7"/>
      <c r="C21" s="7"/>
      <c r="D21" s="7"/>
      <c r="E21" s="7"/>
      <c r="F21" s="7"/>
      <c r="G21" s="7"/>
      <c r="H21" s="7"/>
      <c r="I21" s="7"/>
      <c r="J21" s="7"/>
      <c r="K21" s="7"/>
      <c r="L21" s="9"/>
      <c r="M21" s="10"/>
      <c r="N21" s="10"/>
      <c r="O21" s="10"/>
      <c r="P21" s="10"/>
      <c r="Q21" s="10"/>
      <c r="R21" s="10"/>
      <c r="S21" s="10"/>
      <c r="T21" s="10"/>
      <c r="U21" s="10"/>
    </row>
    <row r="22" spans="1:21" ht="16.5" customHeight="1" x14ac:dyDescent="0.25">
      <c r="A22" s="7"/>
      <c r="B22" s="7" t="s">
        <v>656</v>
      </c>
      <c r="C22" s="7"/>
      <c r="D22" s="7"/>
      <c r="E22" s="7"/>
      <c r="F22" s="7"/>
      <c r="G22" s="7"/>
      <c r="H22" s="7"/>
      <c r="I22" s="7"/>
      <c r="J22" s="7"/>
      <c r="K22" s="7"/>
      <c r="L22" s="9"/>
      <c r="M22" s="10"/>
      <c r="N22" s="10"/>
      <c r="O22" s="10"/>
      <c r="P22" s="10"/>
      <c r="Q22" s="10"/>
      <c r="R22" s="10"/>
      <c r="S22" s="10"/>
      <c r="T22" s="10"/>
      <c r="U22" s="10"/>
    </row>
    <row r="23" spans="1:21" ht="16.5" customHeight="1" x14ac:dyDescent="0.25">
      <c r="A23" s="7"/>
      <c r="B23" s="7"/>
      <c r="C23" s="7" t="s">
        <v>144</v>
      </c>
      <c r="D23" s="7"/>
      <c r="E23" s="7"/>
      <c r="F23" s="7"/>
      <c r="G23" s="7"/>
      <c r="H23" s="7"/>
      <c r="I23" s="7"/>
      <c r="J23" s="7"/>
      <c r="K23" s="7"/>
      <c r="L23" s="9" t="s">
        <v>127</v>
      </c>
      <c r="M23" s="200">
        <v>4272</v>
      </c>
      <c r="N23" s="201" t="s">
        <v>76</v>
      </c>
      <c r="O23" s="200">
        <v>3182</v>
      </c>
      <c r="P23" s="201" t="s">
        <v>76</v>
      </c>
      <c r="Q23" s="200">
        <v>1302</v>
      </c>
      <c r="R23" s="197">
        <v>213</v>
      </c>
      <c r="S23" s="201" t="s">
        <v>76</v>
      </c>
      <c r="T23" s="200">
        <v>4757</v>
      </c>
      <c r="U23" s="196">
        <v>13726</v>
      </c>
    </row>
    <row r="24" spans="1:21" ht="16.5" customHeight="1" x14ac:dyDescent="0.25">
      <c r="A24" s="7"/>
      <c r="B24" s="7"/>
      <c r="C24" s="7" t="s">
        <v>145</v>
      </c>
      <c r="D24" s="7"/>
      <c r="E24" s="7"/>
      <c r="F24" s="7"/>
      <c r="G24" s="7"/>
      <c r="H24" s="7"/>
      <c r="I24" s="7"/>
      <c r="J24" s="7"/>
      <c r="K24" s="7"/>
      <c r="L24" s="9" t="s">
        <v>127</v>
      </c>
      <c r="M24" s="200">
        <v>4316</v>
      </c>
      <c r="N24" s="201" t="s">
        <v>76</v>
      </c>
      <c r="O24" s="200">
        <v>3195</v>
      </c>
      <c r="P24" s="201" t="s">
        <v>76</v>
      </c>
      <c r="Q24" s="200">
        <v>1303</v>
      </c>
      <c r="R24" s="197">
        <v>201</v>
      </c>
      <c r="S24" s="201" t="s">
        <v>76</v>
      </c>
      <c r="T24" s="200">
        <v>4743</v>
      </c>
      <c r="U24" s="196">
        <v>13758</v>
      </c>
    </row>
    <row r="25" spans="1:21" ht="16.5" customHeight="1" x14ac:dyDescent="0.25">
      <c r="A25" s="7"/>
      <c r="B25" s="7"/>
      <c r="C25" s="7" t="s">
        <v>146</v>
      </c>
      <c r="D25" s="7"/>
      <c r="E25" s="7"/>
      <c r="F25" s="7"/>
      <c r="G25" s="7"/>
      <c r="H25" s="7"/>
      <c r="I25" s="7"/>
      <c r="J25" s="7"/>
      <c r="K25" s="7"/>
      <c r="L25" s="9" t="s">
        <v>127</v>
      </c>
      <c r="M25" s="200">
        <v>4298</v>
      </c>
      <c r="N25" s="201" t="s">
        <v>76</v>
      </c>
      <c r="O25" s="200">
        <v>3199</v>
      </c>
      <c r="P25" s="201" t="s">
        <v>76</v>
      </c>
      <c r="Q25" s="200">
        <v>1342</v>
      </c>
      <c r="R25" s="197">
        <v>184</v>
      </c>
      <c r="S25" s="201" t="s">
        <v>76</v>
      </c>
      <c r="T25" s="200">
        <v>4616</v>
      </c>
      <c r="U25" s="196">
        <v>13639</v>
      </c>
    </row>
    <row r="26" spans="1:21" ht="16.5" customHeight="1" x14ac:dyDescent="0.25">
      <c r="A26" s="7"/>
      <c r="B26" s="7"/>
      <c r="C26" s="7" t="s">
        <v>147</v>
      </c>
      <c r="D26" s="7"/>
      <c r="E26" s="7"/>
      <c r="F26" s="7"/>
      <c r="G26" s="7"/>
      <c r="H26" s="7"/>
      <c r="I26" s="7"/>
      <c r="J26" s="7"/>
      <c r="K26" s="7"/>
      <c r="L26" s="9" t="s">
        <v>127</v>
      </c>
      <c r="M26" s="200">
        <v>4246</v>
      </c>
      <c r="N26" s="201" t="s">
        <v>76</v>
      </c>
      <c r="O26" s="200">
        <v>3247</v>
      </c>
      <c r="P26" s="201" t="s">
        <v>76</v>
      </c>
      <c r="Q26" s="200">
        <v>1592</v>
      </c>
      <c r="R26" s="197">
        <v>212</v>
      </c>
      <c r="S26" s="201" t="s">
        <v>76</v>
      </c>
      <c r="T26" s="201" t="s">
        <v>85</v>
      </c>
      <c r="U26" s="200">
        <v>9297</v>
      </c>
    </row>
    <row r="27" spans="1:21" ht="16.5" customHeight="1" x14ac:dyDescent="0.25">
      <c r="A27" s="7"/>
      <c r="B27" s="7"/>
      <c r="C27" s="7" t="s">
        <v>148</v>
      </c>
      <c r="D27" s="7"/>
      <c r="E27" s="7"/>
      <c r="F27" s="7"/>
      <c r="G27" s="7"/>
      <c r="H27" s="7"/>
      <c r="I27" s="7"/>
      <c r="J27" s="7"/>
      <c r="K27" s="7"/>
      <c r="L27" s="9" t="s">
        <v>127</v>
      </c>
      <c r="M27" s="200">
        <v>4310</v>
      </c>
      <c r="N27" s="201" t="s">
        <v>76</v>
      </c>
      <c r="O27" s="200">
        <v>3233</v>
      </c>
      <c r="P27" s="201" t="s">
        <v>76</v>
      </c>
      <c r="Q27" s="200">
        <v>1648</v>
      </c>
      <c r="R27" s="197">
        <v>212</v>
      </c>
      <c r="S27" s="201" t="s">
        <v>76</v>
      </c>
      <c r="T27" s="201" t="s">
        <v>85</v>
      </c>
      <c r="U27" s="200">
        <v>9403</v>
      </c>
    </row>
    <row r="28" spans="1:21" ht="16.5" customHeight="1" x14ac:dyDescent="0.25">
      <c r="A28" s="7"/>
      <c r="B28" s="7" t="s">
        <v>657</v>
      </c>
      <c r="C28" s="7"/>
      <c r="D28" s="7"/>
      <c r="E28" s="7"/>
      <c r="F28" s="7"/>
      <c r="G28" s="7"/>
      <c r="H28" s="7"/>
      <c r="I28" s="7"/>
      <c r="J28" s="7"/>
      <c r="K28" s="7"/>
      <c r="L28" s="9"/>
      <c r="M28" s="10"/>
      <c r="N28" s="10"/>
      <c r="O28" s="10"/>
      <c r="P28" s="10"/>
      <c r="Q28" s="10"/>
      <c r="R28" s="10"/>
      <c r="S28" s="10"/>
      <c r="T28" s="10"/>
      <c r="U28" s="10"/>
    </row>
    <row r="29" spans="1:21" ht="16.5" customHeight="1" x14ac:dyDescent="0.25">
      <c r="A29" s="7"/>
      <c r="B29" s="7"/>
      <c r="C29" s="7" t="s">
        <v>144</v>
      </c>
      <c r="D29" s="7"/>
      <c r="E29" s="7"/>
      <c r="F29" s="7"/>
      <c r="G29" s="7"/>
      <c r="H29" s="7"/>
      <c r="I29" s="7"/>
      <c r="J29" s="7"/>
      <c r="K29" s="7"/>
      <c r="L29" s="9" t="s">
        <v>127</v>
      </c>
      <c r="M29" s="197">
        <v>284</v>
      </c>
      <c r="N29" s="201" t="s">
        <v>76</v>
      </c>
      <c r="O29" s="197">
        <v>435</v>
      </c>
      <c r="P29" s="201" t="s">
        <v>76</v>
      </c>
      <c r="Q29" s="194">
        <v>93</v>
      </c>
      <c r="R29" s="195">
        <v>8</v>
      </c>
      <c r="S29" s="201" t="s">
        <v>76</v>
      </c>
      <c r="T29" s="200">
        <v>2579</v>
      </c>
      <c r="U29" s="200">
        <v>3399</v>
      </c>
    </row>
    <row r="30" spans="1:21" ht="16.5" customHeight="1" x14ac:dyDescent="0.25">
      <c r="A30" s="7"/>
      <c r="B30" s="7"/>
      <c r="C30" s="7" t="s">
        <v>145</v>
      </c>
      <c r="D30" s="7"/>
      <c r="E30" s="7"/>
      <c r="F30" s="7"/>
      <c r="G30" s="7"/>
      <c r="H30" s="7"/>
      <c r="I30" s="7"/>
      <c r="J30" s="7"/>
      <c r="K30" s="7"/>
      <c r="L30" s="9" t="s">
        <v>127</v>
      </c>
      <c r="M30" s="197">
        <v>303</v>
      </c>
      <c r="N30" s="201" t="s">
        <v>76</v>
      </c>
      <c r="O30" s="197">
        <v>399</v>
      </c>
      <c r="P30" s="201" t="s">
        <v>76</v>
      </c>
      <c r="Q30" s="197">
        <v>102</v>
      </c>
      <c r="R30" s="195">
        <v>8</v>
      </c>
      <c r="S30" s="201" t="s">
        <v>76</v>
      </c>
      <c r="T30" s="200">
        <v>2564</v>
      </c>
      <c r="U30" s="200">
        <v>3376</v>
      </c>
    </row>
    <row r="31" spans="1:21" ht="16.5" customHeight="1" x14ac:dyDescent="0.25">
      <c r="A31" s="7"/>
      <c r="B31" s="7"/>
      <c r="C31" s="7" t="s">
        <v>146</v>
      </c>
      <c r="D31" s="7"/>
      <c r="E31" s="7"/>
      <c r="F31" s="7"/>
      <c r="G31" s="7"/>
      <c r="H31" s="7"/>
      <c r="I31" s="7"/>
      <c r="J31" s="7"/>
      <c r="K31" s="7"/>
      <c r="L31" s="9" t="s">
        <v>127</v>
      </c>
      <c r="M31" s="197">
        <v>298</v>
      </c>
      <c r="N31" s="201" t="s">
        <v>76</v>
      </c>
      <c r="O31" s="197">
        <v>392</v>
      </c>
      <c r="P31" s="201" t="s">
        <v>76</v>
      </c>
      <c r="Q31" s="197">
        <v>102</v>
      </c>
      <c r="R31" s="194">
        <v>10</v>
      </c>
      <c r="S31" s="201" t="s">
        <v>76</v>
      </c>
      <c r="T31" s="200">
        <v>2507</v>
      </c>
      <c r="U31" s="200">
        <v>3309</v>
      </c>
    </row>
    <row r="32" spans="1:21" ht="16.5" customHeight="1" x14ac:dyDescent="0.25">
      <c r="A32" s="7"/>
      <c r="B32" s="7"/>
      <c r="C32" s="7" t="s">
        <v>147</v>
      </c>
      <c r="D32" s="7"/>
      <c r="E32" s="7"/>
      <c r="F32" s="7"/>
      <c r="G32" s="7"/>
      <c r="H32" s="7"/>
      <c r="I32" s="7"/>
      <c r="J32" s="7"/>
      <c r="K32" s="7"/>
      <c r="L32" s="9" t="s">
        <v>127</v>
      </c>
      <c r="M32" s="197">
        <v>311</v>
      </c>
      <c r="N32" s="201" t="s">
        <v>76</v>
      </c>
      <c r="O32" s="197">
        <v>381</v>
      </c>
      <c r="P32" s="201" t="s">
        <v>76</v>
      </c>
      <c r="Q32" s="197">
        <v>129</v>
      </c>
      <c r="R32" s="194">
        <v>10</v>
      </c>
      <c r="S32" s="201" t="s">
        <v>76</v>
      </c>
      <c r="T32" s="201" t="s">
        <v>85</v>
      </c>
      <c r="U32" s="197">
        <v>831</v>
      </c>
    </row>
    <row r="33" spans="1:21" ht="16.5" customHeight="1" x14ac:dyDescent="0.25">
      <c r="A33" s="7"/>
      <c r="B33" s="7"/>
      <c r="C33" s="7" t="s">
        <v>148</v>
      </c>
      <c r="D33" s="7"/>
      <c r="E33" s="7"/>
      <c r="F33" s="7"/>
      <c r="G33" s="7"/>
      <c r="H33" s="7"/>
      <c r="I33" s="7"/>
      <c r="J33" s="7"/>
      <c r="K33" s="7"/>
      <c r="L33" s="9" t="s">
        <v>127</v>
      </c>
      <c r="M33" s="197">
        <v>331</v>
      </c>
      <c r="N33" s="201" t="s">
        <v>76</v>
      </c>
      <c r="O33" s="197">
        <v>381</v>
      </c>
      <c r="P33" s="201" t="s">
        <v>76</v>
      </c>
      <c r="Q33" s="197">
        <v>123</v>
      </c>
      <c r="R33" s="195">
        <v>7</v>
      </c>
      <c r="S33" s="201" t="s">
        <v>76</v>
      </c>
      <c r="T33" s="201" t="s">
        <v>85</v>
      </c>
      <c r="U33" s="197">
        <v>842</v>
      </c>
    </row>
    <row r="34" spans="1:21" ht="16.5" customHeight="1" x14ac:dyDescent="0.25">
      <c r="A34" s="7"/>
      <c r="B34" s="7"/>
      <c r="C34" s="7" t="s">
        <v>144</v>
      </c>
      <c r="D34" s="7"/>
      <c r="E34" s="7"/>
      <c r="F34" s="7"/>
      <c r="G34" s="7"/>
      <c r="H34" s="7"/>
      <c r="I34" s="7"/>
      <c r="J34" s="7"/>
      <c r="K34" s="7"/>
      <c r="L34" s="9" t="s">
        <v>357</v>
      </c>
      <c r="M34" s="198">
        <v>6.6</v>
      </c>
      <c r="N34" s="204" t="s">
        <v>76</v>
      </c>
      <c r="O34" s="202">
        <v>13.7</v>
      </c>
      <c r="P34" s="204" t="s">
        <v>76</v>
      </c>
      <c r="Q34" s="198">
        <v>7.1</v>
      </c>
      <c r="R34" s="198">
        <v>3.8</v>
      </c>
      <c r="S34" s="204" t="s">
        <v>76</v>
      </c>
      <c r="T34" s="202">
        <v>54.2</v>
      </c>
      <c r="U34" s="202">
        <v>24.8</v>
      </c>
    </row>
    <row r="35" spans="1:21" ht="16.5" customHeight="1" x14ac:dyDescent="0.25">
      <c r="A35" s="7"/>
      <c r="B35" s="7"/>
      <c r="C35" s="7" t="s">
        <v>145</v>
      </c>
      <c r="D35" s="7"/>
      <c r="E35" s="7"/>
      <c r="F35" s="7"/>
      <c r="G35" s="7"/>
      <c r="H35" s="7"/>
      <c r="I35" s="7"/>
      <c r="J35" s="7"/>
      <c r="K35" s="7"/>
      <c r="L35" s="9" t="s">
        <v>357</v>
      </c>
      <c r="M35" s="198">
        <v>7</v>
      </c>
      <c r="N35" s="204" t="s">
        <v>76</v>
      </c>
      <c r="O35" s="202">
        <v>12.5</v>
      </c>
      <c r="P35" s="204" t="s">
        <v>76</v>
      </c>
      <c r="Q35" s="198">
        <v>7.8</v>
      </c>
      <c r="R35" s="198">
        <v>4</v>
      </c>
      <c r="S35" s="204" t="s">
        <v>76</v>
      </c>
      <c r="T35" s="202">
        <v>54.1</v>
      </c>
      <c r="U35" s="202">
        <v>24.5</v>
      </c>
    </row>
    <row r="36" spans="1:21" ht="16.5" customHeight="1" x14ac:dyDescent="0.25">
      <c r="A36" s="7"/>
      <c r="B36" s="7"/>
      <c r="C36" s="7" t="s">
        <v>146</v>
      </c>
      <c r="D36" s="7"/>
      <c r="E36" s="7"/>
      <c r="F36" s="7"/>
      <c r="G36" s="7"/>
      <c r="H36" s="7"/>
      <c r="I36" s="7"/>
      <c r="J36" s="7"/>
      <c r="K36" s="7"/>
      <c r="L36" s="9" t="s">
        <v>357</v>
      </c>
      <c r="M36" s="198">
        <v>6.9</v>
      </c>
      <c r="N36" s="204" t="s">
        <v>76</v>
      </c>
      <c r="O36" s="202">
        <v>12.3</v>
      </c>
      <c r="P36" s="204" t="s">
        <v>76</v>
      </c>
      <c r="Q36" s="198">
        <v>7.6</v>
      </c>
      <c r="R36" s="198">
        <v>5.4</v>
      </c>
      <c r="S36" s="204" t="s">
        <v>76</v>
      </c>
      <c r="T36" s="202">
        <v>54.3</v>
      </c>
      <c r="U36" s="202">
        <v>24.3</v>
      </c>
    </row>
    <row r="37" spans="1:21" ht="16.5" customHeight="1" x14ac:dyDescent="0.25">
      <c r="A37" s="7"/>
      <c r="B37" s="7"/>
      <c r="C37" s="7" t="s">
        <v>147</v>
      </c>
      <c r="D37" s="7"/>
      <c r="E37" s="7"/>
      <c r="F37" s="7"/>
      <c r="G37" s="7"/>
      <c r="H37" s="7"/>
      <c r="I37" s="7"/>
      <c r="J37" s="7"/>
      <c r="K37" s="7"/>
      <c r="L37" s="9" t="s">
        <v>357</v>
      </c>
      <c r="M37" s="198">
        <v>7.3</v>
      </c>
      <c r="N37" s="204" t="s">
        <v>76</v>
      </c>
      <c r="O37" s="202">
        <v>11.7</v>
      </c>
      <c r="P37" s="204" t="s">
        <v>76</v>
      </c>
      <c r="Q37" s="198">
        <v>8.1</v>
      </c>
      <c r="R37" s="198">
        <v>4.7</v>
      </c>
      <c r="S37" s="204" t="s">
        <v>76</v>
      </c>
      <c r="T37" s="204" t="s">
        <v>85</v>
      </c>
      <c r="U37" s="198">
        <v>8.9</v>
      </c>
    </row>
    <row r="38" spans="1:21" ht="16.5" customHeight="1" x14ac:dyDescent="0.25">
      <c r="A38" s="7"/>
      <c r="B38" s="7"/>
      <c r="C38" s="7" t="s">
        <v>148</v>
      </c>
      <c r="D38" s="7"/>
      <c r="E38" s="7"/>
      <c r="F38" s="7"/>
      <c r="G38" s="7"/>
      <c r="H38" s="7"/>
      <c r="I38" s="7"/>
      <c r="J38" s="7"/>
      <c r="K38" s="7"/>
      <c r="L38" s="9" t="s">
        <v>357</v>
      </c>
      <c r="M38" s="198">
        <v>7.7</v>
      </c>
      <c r="N38" s="204" t="s">
        <v>76</v>
      </c>
      <c r="O38" s="202">
        <v>11.8</v>
      </c>
      <c r="P38" s="204" t="s">
        <v>76</v>
      </c>
      <c r="Q38" s="198">
        <v>7.5</v>
      </c>
      <c r="R38" s="198">
        <v>3.3</v>
      </c>
      <c r="S38" s="204" t="s">
        <v>76</v>
      </c>
      <c r="T38" s="204" t="s">
        <v>85</v>
      </c>
      <c r="U38" s="198">
        <v>9</v>
      </c>
    </row>
    <row r="39" spans="1:21" ht="16.5" customHeight="1" x14ac:dyDescent="0.25">
      <c r="A39" s="7" t="s">
        <v>658</v>
      </c>
      <c r="B39" s="7"/>
      <c r="C39" s="7"/>
      <c r="D39" s="7"/>
      <c r="E39" s="7"/>
      <c r="F39" s="7"/>
      <c r="G39" s="7"/>
      <c r="H39" s="7"/>
      <c r="I39" s="7"/>
      <c r="J39" s="7"/>
      <c r="K39" s="7"/>
      <c r="L39" s="9"/>
      <c r="M39" s="10"/>
      <c r="N39" s="10"/>
      <c r="O39" s="10"/>
      <c r="P39" s="10"/>
      <c r="Q39" s="10"/>
      <c r="R39" s="10"/>
      <c r="S39" s="10"/>
      <c r="T39" s="10"/>
      <c r="U39" s="10"/>
    </row>
    <row r="40" spans="1:21" ht="16.5" customHeight="1" x14ac:dyDescent="0.25">
      <c r="A40" s="7"/>
      <c r="B40" s="7" t="s">
        <v>656</v>
      </c>
      <c r="C40" s="7"/>
      <c r="D40" s="7"/>
      <c r="E40" s="7"/>
      <c r="F40" s="7"/>
      <c r="G40" s="7"/>
      <c r="H40" s="7"/>
      <c r="I40" s="7"/>
      <c r="J40" s="7"/>
      <c r="K40" s="7"/>
      <c r="L40" s="9"/>
      <c r="M40" s="10"/>
      <c r="N40" s="10"/>
      <c r="O40" s="10"/>
      <c r="P40" s="10"/>
      <c r="Q40" s="10"/>
      <c r="R40" s="10"/>
      <c r="S40" s="10"/>
      <c r="T40" s="10"/>
      <c r="U40" s="10"/>
    </row>
    <row r="41" spans="1:21" ht="16.5" customHeight="1" x14ac:dyDescent="0.25">
      <c r="A41" s="7"/>
      <c r="B41" s="7"/>
      <c r="C41" s="7" t="s">
        <v>144</v>
      </c>
      <c r="D41" s="7"/>
      <c r="E41" s="7"/>
      <c r="F41" s="7"/>
      <c r="G41" s="7"/>
      <c r="H41" s="7"/>
      <c r="I41" s="7"/>
      <c r="J41" s="7"/>
      <c r="K41" s="7"/>
      <c r="L41" s="9" t="s">
        <v>127</v>
      </c>
      <c r="M41" s="200">
        <v>4827</v>
      </c>
      <c r="N41" s="197">
        <v>931</v>
      </c>
      <c r="O41" s="200">
        <v>1385</v>
      </c>
      <c r="P41" s="200">
        <v>1174</v>
      </c>
      <c r="Q41" s="197">
        <v>727</v>
      </c>
      <c r="R41" s="197">
        <v>145</v>
      </c>
      <c r="S41" s="194">
        <v>12</v>
      </c>
      <c r="T41" s="201" t="s">
        <v>85</v>
      </c>
      <c r="U41" s="200">
        <v>9201</v>
      </c>
    </row>
    <row r="42" spans="1:21" ht="16.5" customHeight="1" x14ac:dyDescent="0.25">
      <c r="A42" s="7"/>
      <c r="B42" s="7"/>
      <c r="C42" s="7" t="s">
        <v>145</v>
      </c>
      <c r="D42" s="7"/>
      <c r="E42" s="7"/>
      <c r="F42" s="7"/>
      <c r="G42" s="7"/>
      <c r="H42" s="7"/>
      <c r="I42" s="7"/>
      <c r="J42" s="7"/>
      <c r="K42" s="7"/>
      <c r="L42" s="9" t="s">
        <v>127</v>
      </c>
      <c r="M42" s="200">
        <v>3272</v>
      </c>
      <c r="N42" s="197">
        <v>407</v>
      </c>
      <c r="O42" s="200">
        <v>1275</v>
      </c>
      <c r="P42" s="200">
        <v>1091</v>
      </c>
      <c r="Q42" s="197">
        <v>652</v>
      </c>
      <c r="R42" s="197">
        <v>146</v>
      </c>
      <c r="S42" s="194">
        <v>19</v>
      </c>
      <c r="T42" s="201" t="s">
        <v>85</v>
      </c>
      <c r="U42" s="200">
        <v>6862</v>
      </c>
    </row>
    <row r="43" spans="1:21" ht="16.5" customHeight="1" x14ac:dyDescent="0.25">
      <c r="A43" s="7"/>
      <c r="B43" s="7"/>
      <c r="C43" s="7" t="s">
        <v>146</v>
      </c>
      <c r="D43" s="7"/>
      <c r="E43" s="7"/>
      <c r="F43" s="7"/>
      <c r="G43" s="7"/>
      <c r="H43" s="7"/>
      <c r="I43" s="7"/>
      <c r="J43" s="7"/>
      <c r="K43" s="7"/>
      <c r="L43" s="9" t="s">
        <v>127</v>
      </c>
      <c r="M43" s="200">
        <v>3050</v>
      </c>
      <c r="N43" s="197">
        <v>340</v>
      </c>
      <c r="O43" s="200">
        <v>1190</v>
      </c>
      <c r="P43" s="197">
        <v>911</v>
      </c>
      <c r="Q43" s="197">
        <v>619</v>
      </c>
      <c r="R43" s="197">
        <v>113</v>
      </c>
      <c r="S43" s="194">
        <v>22</v>
      </c>
      <c r="T43" s="201" t="s">
        <v>85</v>
      </c>
      <c r="U43" s="200">
        <v>6245</v>
      </c>
    </row>
    <row r="44" spans="1:21" ht="16.5" customHeight="1" x14ac:dyDescent="0.25">
      <c r="A44" s="7"/>
      <c r="B44" s="7"/>
      <c r="C44" s="7" t="s">
        <v>147</v>
      </c>
      <c r="D44" s="7"/>
      <c r="E44" s="7"/>
      <c r="F44" s="7"/>
      <c r="G44" s="7"/>
      <c r="H44" s="7"/>
      <c r="I44" s="7"/>
      <c r="J44" s="7"/>
      <c r="K44" s="7"/>
      <c r="L44" s="9" t="s">
        <v>127</v>
      </c>
      <c r="M44" s="200">
        <v>3027</v>
      </c>
      <c r="N44" s="197">
        <v>450</v>
      </c>
      <c r="O44" s="200">
        <v>1037</v>
      </c>
      <c r="P44" s="197">
        <v>729</v>
      </c>
      <c r="Q44" s="197">
        <v>325</v>
      </c>
      <c r="R44" s="194">
        <v>89</v>
      </c>
      <c r="S44" s="194">
        <v>13</v>
      </c>
      <c r="T44" s="201" t="s">
        <v>85</v>
      </c>
      <c r="U44" s="200">
        <v>5670</v>
      </c>
    </row>
    <row r="45" spans="1:21" ht="16.5" customHeight="1" x14ac:dyDescent="0.25">
      <c r="A45" s="7"/>
      <c r="B45" s="7"/>
      <c r="C45" s="7" t="s">
        <v>148</v>
      </c>
      <c r="D45" s="7"/>
      <c r="E45" s="7"/>
      <c r="F45" s="7"/>
      <c r="G45" s="7"/>
      <c r="H45" s="7"/>
      <c r="I45" s="7"/>
      <c r="J45" s="7"/>
      <c r="K45" s="7"/>
      <c r="L45" s="9" t="s">
        <v>127</v>
      </c>
      <c r="M45" s="200">
        <v>2644</v>
      </c>
      <c r="N45" s="197">
        <v>386</v>
      </c>
      <c r="O45" s="197">
        <v>736</v>
      </c>
      <c r="P45" s="197">
        <v>722</v>
      </c>
      <c r="Q45" s="197">
        <v>331</v>
      </c>
      <c r="R45" s="197">
        <v>149</v>
      </c>
      <c r="S45" s="194">
        <v>22</v>
      </c>
      <c r="T45" s="201" t="s">
        <v>85</v>
      </c>
      <c r="U45" s="200">
        <v>4990</v>
      </c>
    </row>
    <row r="46" spans="1:21" ht="16.5" customHeight="1" x14ac:dyDescent="0.25">
      <c r="A46" s="7"/>
      <c r="B46" s="7" t="s">
        <v>657</v>
      </c>
      <c r="C46" s="7"/>
      <c r="D46" s="7"/>
      <c r="E46" s="7"/>
      <c r="F46" s="7"/>
      <c r="G46" s="7"/>
      <c r="H46" s="7"/>
      <c r="I46" s="7"/>
      <c r="J46" s="7"/>
      <c r="K46" s="7"/>
      <c r="L46" s="9"/>
      <c r="M46" s="10"/>
      <c r="N46" s="10"/>
      <c r="O46" s="10"/>
      <c r="P46" s="10"/>
      <c r="Q46" s="10"/>
      <c r="R46" s="10"/>
      <c r="S46" s="10"/>
      <c r="T46" s="10"/>
      <c r="U46" s="10"/>
    </row>
    <row r="47" spans="1:21" ht="16.5" customHeight="1" x14ac:dyDescent="0.25">
      <c r="A47" s="7"/>
      <c r="B47" s="7"/>
      <c r="C47" s="7" t="s">
        <v>144</v>
      </c>
      <c r="D47" s="7"/>
      <c r="E47" s="7"/>
      <c r="F47" s="7"/>
      <c r="G47" s="7"/>
      <c r="H47" s="7"/>
      <c r="I47" s="7"/>
      <c r="J47" s="7"/>
      <c r="K47" s="7"/>
      <c r="L47" s="9" t="s">
        <v>127</v>
      </c>
      <c r="M47" s="197">
        <v>470</v>
      </c>
      <c r="N47" s="194">
        <v>22</v>
      </c>
      <c r="O47" s="194">
        <v>54</v>
      </c>
      <c r="P47" s="194">
        <v>46</v>
      </c>
      <c r="Q47" s="194">
        <v>43</v>
      </c>
      <c r="R47" s="194">
        <v>18</v>
      </c>
      <c r="S47" s="195">
        <v>2</v>
      </c>
      <c r="T47" s="201" t="s">
        <v>85</v>
      </c>
      <c r="U47" s="197">
        <v>655</v>
      </c>
    </row>
    <row r="48" spans="1:21" ht="16.5" customHeight="1" x14ac:dyDescent="0.25">
      <c r="A48" s="7"/>
      <c r="B48" s="7"/>
      <c r="C48" s="7" t="s">
        <v>145</v>
      </c>
      <c r="D48" s="7"/>
      <c r="E48" s="7"/>
      <c r="F48" s="7"/>
      <c r="G48" s="7"/>
      <c r="H48" s="7"/>
      <c r="I48" s="7"/>
      <c r="J48" s="7"/>
      <c r="K48" s="7"/>
      <c r="L48" s="9" t="s">
        <v>127</v>
      </c>
      <c r="M48" s="197">
        <v>266</v>
      </c>
      <c r="N48" s="194">
        <v>16</v>
      </c>
      <c r="O48" s="194">
        <v>54</v>
      </c>
      <c r="P48" s="194">
        <v>50</v>
      </c>
      <c r="Q48" s="194">
        <v>39</v>
      </c>
      <c r="R48" s="195">
        <v>9</v>
      </c>
      <c r="S48" s="195" t="s">
        <v>125</v>
      </c>
      <c r="T48" s="201" t="s">
        <v>85</v>
      </c>
      <c r="U48" s="197">
        <v>434</v>
      </c>
    </row>
    <row r="49" spans="1:21" ht="16.5" customHeight="1" x14ac:dyDescent="0.25">
      <c r="A49" s="7"/>
      <c r="B49" s="7"/>
      <c r="C49" s="7" t="s">
        <v>146</v>
      </c>
      <c r="D49" s="7"/>
      <c r="E49" s="7"/>
      <c r="F49" s="7"/>
      <c r="G49" s="7"/>
      <c r="H49" s="7"/>
      <c r="I49" s="7"/>
      <c r="J49" s="7"/>
      <c r="K49" s="7"/>
      <c r="L49" s="9" t="s">
        <v>127</v>
      </c>
      <c r="M49" s="197">
        <v>310</v>
      </c>
      <c r="N49" s="194">
        <v>11</v>
      </c>
      <c r="O49" s="194">
        <v>44</v>
      </c>
      <c r="P49" s="194">
        <v>50</v>
      </c>
      <c r="Q49" s="194">
        <v>41</v>
      </c>
      <c r="R49" s="195">
        <v>5</v>
      </c>
      <c r="S49" s="195" t="s">
        <v>125</v>
      </c>
      <c r="T49" s="201" t="s">
        <v>85</v>
      </c>
      <c r="U49" s="197">
        <v>461</v>
      </c>
    </row>
    <row r="50" spans="1:21" ht="16.5" customHeight="1" x14ac:dyDescent="0.25">
      <c r="A50" s="7"/>
      <c r="B50" s="7"/>
      <c r="C50" s="7" t="s">
        <v>147</v>
      </c>
      <c r="D50" s="7"/>
      <c r="E50" s="7"/>
      <c r="F50" s="7"/>
      <c r="G50" s="7"/>
      <c r="H50" s="7"/>
      <c r="I50" s="7"/>
      <c r="J50" s="7"/>
      <c r="K50" s="7"/>
      <c r="L50" s="9" t="s">
        <v>127</v>
      </c>
      <c r="M50" s="197">
        <v>258</v>
      </c>
      <c r="N50" s="194">
        <v>32</v>
      </c>
      <c r="O50" s="194">
        <v>28</v>
      </c>
      <c r="P50" s="194">
        <v>38</v>
      </c>
      <c r="Q50" s="194">
        <v>13</v>
      </c>
      <c r="R50" s="195">
        <v>3</v>
      </c>
      <c r="S50" s="195" t="s">
        <v>125</v>
      </c>
      <c r="T50" s="201" t="s">
        <v>85</v>
      </c>
      <c r="U50" s="197">
        <v>372</v>
      </c>
    </row>
    <row r="51" spans="1:21" ht="16.5" customHeight="1" x14ac:dyDescent="0.25">
      <c r="A51" s="7"/>
      <c r="B51" s="7"/>
      <c r="C51" s="7" t="s">
        <v>148</v>
      </c>
      <c r="D51" s="7"/>
      <c r="E51" s="7"/>
      <c r="F51" s="7"/>
      <c r="G51" s="7"/>
      <c r="H51" s="7"/>
      <c r="I51" s="7"/>
      <c r="J51" s="7"/>
      <c r="K51" s="7"/>
      <c r="L51" s="9" t="s">
        <v>127</v>
      </c>
      <c r="M51" s="197">
        <v>276</v>
      </c>
      <c r="N51" s="194">
        <v>25</v>
      </c>
      <c r="O51" s="194">
        <v>21</v>
      </c>
      <c r="P51" s="194">
        <v>44</v>
      </c>
      <c r="Q51" s="194">
        <v>17</v>
      </c>
      <c r="R51" s="195">
        <v>8</v>
      </c>
      <c r="S51" s="195">
        <v>2</v>
      </c>
      <c r="T51" s="201" t="s">
        <v>85</v>
      </c>
      <c r="U51" s="197">
        <v>393</v>
      </c>
    </row>
    <row r="52" spans="1:21" ht="16.5" customHeight="1" x14ac:dyDescent="0.25">
      <c r="A52" s="7"/>
      <c r="B52" s="7"/>
      <c r="C52" s="7" t="s">
        <v>144</v>
      </c>
      <c r="D52" s="7"/>
      <c r="E52" s="7"/>
      <c r="F52" s="7"/>
      <c r="G52" s="7"/>
      <c r="H52" s="7"/>
      <c r="I52" s="7"/>
      <c r="J52" s="7"/>
      <c r="K52" s="7"/>
      <c r="L52" s="9" t="s">
        <v>357</v>
      </c>
      <c r="M52" s="198">
        <v>9.6999999999999993</v>
      </c>
      <c r="N52" s="198">
        <v>2.4</v>
      </c>
      <c r="O52" s="198">
        <v>3.9</v>
      </c>
      <c r="P52" s="198">
        <v>3.9</v>
      </c>
      <c r="Q52" s="198">
        <v>5.9</v>
      </c>
      <c r="R52" s="202">
        <v>12.4</v>
      </c>
      <c r="S52" s="202">
        <v>16.7</v>
      </c>
      <c r="T52" s="204" t="s">
        <v>85</v>
      </c>
      <c r="U52" s="198">
        <v>7.1</v>
      </c>
    </row>
    <row r="53" spans="1:21" ht="16.5" customHeight="1" x14ac:dyDescent="0.25">
      <c r="A53" s="7"/>
      <c r="B53" s="7"/>
      <c r="C53" s="7" t="s">
        <v>145</v>
      </c>
      <c r="D53" s="7"/>
      <c r="E53" s="7"/>
      <c r="F53" s="7"/>
      <c r="G53" s="7"/>
      <c r="H53" s="7"/>
      <c r="I53" s="7"/>
      <c r="J53" s="7"/>
      <c r="K53" s="7"/>
      <c r="L53" s="9" t="s">
        <v>357</v>
      </c>
      <c r="M53" s="198">
        <v>8.1</v>
      </c>
      <c r="N53" s="198">
        <v>3.9</v>
      </c>
      <c r="O53" s="198">
        <v>4.2</v>
      </c>
      <c r="P53" s="198">
        <v>4.5999999999999996</v>
      </c>
      <c r="Q53" s="198">
        <v>6</v>
      </c>
      <c r="R53" s="198">
        <v>6.2</v>
      </c>
      <c r="S53" s="198" t="s">
        <v>125</v>
      </c>
      <c r="T53" s="204" t="s">
        <v>85</v>
      </c>
      <c r="U53" s="198">
        <v>6.3</v>
      </c>
    </row>
    <row r="54" spans="1:21" ht="16.5" customHeight="1" x14ac:dyDescent="0.25">
      <c r="A54" s="7"/>
      <c r="B54" s="7"/>
      <c r="C54" s="7" t="s">
        <v>146</v>
      </c>
      <c r="D54" s="7"/>
      <c r="E54" s="7"/>
      <c r="F54" s="7"/>
      <c r="G54" s="7"/>
      <c r="H54" s="7"/>
      <c r="I54" s="7"/>
      <c r="J54" s="7"/>
      <c r="K54" s="7"/>
      <c r="L54" s="9" t="s">
        <v>357</v>
      </c>
      <c r="M54" s="202">
        <v>10.199999999999999</v>
      </c>
      <c r="N54" s="198">
        <v>3.2</v>
      </c>
      <c r="O54" s="198">
        <v>3.7</v>
      </c>
      <c r="P54" s="198">
        <v>5.5</v>
      </c>
      <c r="Q54" s="198">
        <v>6.6</v>
      </c>
      <c r="R54" s="198">
        <v>4.4000000000000004</v>
      </c>
      <c r="S54" s="198" t="s">
        <v>125</v>
      </c>
      <c r="T54" s="204" t="s">
        <v>85</v>
      </c>
      <c r="U54" s="198">
        <v>7.4</v>
      </c>
    </row>
    <row r="55" spans="1:21" ht="16.5" customHeight="1" x14ac:dyDescent="0.25">
      <c r="A55" s="7"/>
      <c r="B55" s="7"/>
      <c r="C55" s="7" t="s">
        <v>147</v>
      </c>
      <c r="D55" s="7"/>
      <c r="E55" s="7"/>
      <c r="F55" s="7"/>
      <c r="G55" s="7"/>
      <c r="H55" s="7"/>
      <c r="I55" s="7"/>
      <c r="J55" s="7"/>
      <c r="K55" s="7"/>
      <c r="L55" s="9" t="s">
        <v>357</v>
      </c>
      <c r="M55" s="198">
        <v>8.5</v>
      </c>
      <c r="N55" s="198">
        <v>7.1</v>
      </c>
      <c r="O55" s="198">
        <v>2.7</v>
      </c>
      <c r="P55" s="198">
        <v>5.2</v>
      </c>
      <c r="Q55" s="198">
        <v>4</v>
      </c>
      <c r="R55" s="198">
        <v>3.4</v>
      </c>
      <c r="S55" s="198" t="s">
        <v>125</v>
      </c>
      <c r="T55" s="204" t="s">
        <v>85</v>
      </c>
      <c r="U55" s="198">
        <v>6.6</v>
      </c>
    </row>
    <row r="56" spans="1:21" ht="16.5" customHeight="1" x14ac:dyDescent="0.25">
      <c r="A56" s="7"/>
      <c r="B56" s="7"/>
      <c r="C56" s="7" t="s">
        <v>148</v>
      </c>
      <c r="D56" s="7"/>
      <c r="E56" s="7"/>
      <c r="F56" s="7"/>
      <c r="G56" s="7"/>
      <c r="H56" s="7"/>
      <c r="I56" s="7"/>
      <c r="J56" s="7"/>
      <c r="K56" s="7"/>
      <c r="L56" s="9" t="s">
        <v>357</v>
      </c>
      <c r="M56" s="202">
        <v>10.4</v>
      </c>
      <c r="N56" s="198">
        <v>6.5</v>
      </c>
      <c r="O56" s="198">
        <v>2.9</v>
      </c>
      <c r="P56" s="198">
        <v>6.1</v>
      </c>
      <c r="Q56" s="198">
        <v>5.0999999999999996</v>
      </c>
      <c r="R56" s="198">
        <v>5.4</v>
      </c>
      <c r="S56" s="198">
        <v>9.1</v>
      </c>
      <c r="T56" s="204" t="s">
        <v>85</v>
      </c>
      <c r="U56" s="198">
        <v>7.9</v>
      </c>
    </row>
    <row r="57" spans="1:21" ht="16.5" customHeight="1" x14ac:dyDescent="0.25">
      <c r="A57" s="7" t="s">
        <v>158</v>
      </c>
      <c r="B57" s="7"/>
      <c r="C57" s="7"/>
      <c r="D57" s="7"/>
      <c r="E57" s="7"/>
      <c r="F57" s="7"/>
      <c r="G57" s="7"/>
      <c r="H57" s="7"/>
      <c r="I57" s="7"/>
      <c r="J57" s="7"/>
      <c r="K57" s="7"/>
      <c r="L57" s="9"/>
      <c r="M57" s="10"/>
      <c r="N57" s="10"/>
      <c r="O57" s="10"/>
      <c r="P57" s="10"/>
      <c r="Q57" s="10"/>
      <c r="R57" s="10"/>
      <c r="S57" s="10"/>
      <c r="T57" s="10"/>
      <c r="U57" s="10"/>
    </row>
    <row r="58" spans="1:21" ht="16.5" customHeight="1" x14ac:dyDescent="0.25">
      <c r="A58" s="7"/>
      <c r="B58" s="7" t="s">
        <v>656</v>
      </c>
      <c r="C58" s="7"/>
      <c r="D58" s="7"/>
      <c r="E58" s="7"/>
      <c r="F58" s="7"/>
      <c r="G58" s="7"/>
      <c r="H58" s="7"/>
      <c r="I58" s="7"/>
      <c r="J58" s="7"/>
      <c r="K58" s="7"/>
      <c r="L58" s="9"/>
      <c r="M58" s="10"/>
      <c r="N58" s="10"/>
      <c r="O58" s="10"/>
      <c r="P58" s="10"/>
      <c r="Q58" s="10"/>
      <c r="R58" s="10"/>
      <c r="S58" s="10"/>
      <c r="T58" s="10"/>
      <c r="U58" s="10"/>
    </row>
    <row r="59" spans="1:21" ht="16.5" customHeight="1" x14ac:dyDescent="0.25">
      <c r="A59" s="7"/>
      <c r="B59" s="7"/>
      <c r="C59" s="7" t="s">
        <v>144</v>
      </c>
      <c r="D59" s="7"/>
      <c r="E59" s="7"/>
      <c r="F59" s="7"/>
      <c r="G59" s="7"/>
      <c r="H59" s="7"/>
      <c r="I59" s="7"/>
      <c r="J59" s="7"/>
      <c r="K59" s="7"/>
      <c r="L59" s="9" t="s">
        <v>127</v>
      </c>
      <c r="M59" s="201" t="s">
        <v>85</v>
      </c>
      <c r="N59" s="200">
        <v>1104</v>
      </c>
      <c r="O59" s="200">
        <v>3151</v>
      </c>
      <c r="P59" s="200">
        <v>2111</v>
      </c>
      <c r="Q59" s="197">
        <v>624</v>
      </c>
      <c r="R59" s="201" t="s">
        <v>85</v>
      </c>
      <c r="S59" s="201" t="s">
        <v>76</v>
      </c>
      <c r="T59" s="201" t="s">
        <v>85</v>
      </c>
      <c r="U59" s="200">
        <v>6990</v>
      </c>
    </row>
    <row r="60" spans="1:21" ht="16.5" customHeight="1" x14ac:dyDescent="0.25">
      <c r="A60" s="7"/>
      <c r="B60" s="7"/>
      <c r="C60" s="7" t="s">
        <v>145</v>
      </c>
      <c r="D60" s="7"/>
      <c r="E60" s="7"/>
      <c r="F60" s="7"/>
      <c r="G60" s="7"/>
      <c r="H60" s="7"/>
      <c r="I60" s="7"/>
      <c r="J60" s="7"/>
      <c r="K60" s="7"/>
      <c r="L60" s="9" t="s">
        <v>127</v>
      </c>
      <c r="M60" s="200">
        <v>1852</v>
      </c>
      <c r="N60" s="200">
        <v>1561</v>
      </c>
      <c r="O60" s="200">
        <v>3451</v>
      </c>
      <c r="P60" s="200">
        <v>2094</v>
      </c>
      <c r="Q60" s="197">
        <v>617</v>
      </c>
      <c r="R60" s="201" t="s">
        <v>85</v>
      </c>
      <c r="S60" s="201" t="s">
        <v>76</v>
      </c>
      <c r="T60" s="201" t="s">
        <v>85</v>
      </c>
      <c r="U60" s="200">
        <v>9575</v>
      </c>
    </row>
    <row r="61" spans="1:21" ht="16.5" customHeight="1" x14ac:dyDescent="0.25">
      <c r="A61" s="7"/>
      <c r="B61" s="7"/>
      <c r="C61" s="7" t="s">
        <v>146</v>
      </c>
      <c r="D61" s="7"/>
      <c r="E61" s="7"/>
      <c r="F61" s="7"/>
      <c r="G61" s="7"/>
      <c r="H61" s="7"/>
      <c r="I61" s="7"/>
      <c r="J61" s="7"/>
      <c r="K61" s="7"/>
      <c r="L61" s="9" t="s">
        <v>127</v>
      </c>
      <c r="M61" s="201" t="s">
        <v>85</v>
      </c>
      <c r="N61" s="200">
        <v>1155</v>
      </c>
      <c r="O61" s="200">
        <v>3388</v>
      </c>
      <c r="P61" s="200">
        <v>2080</v>
      </c>
      <c r="Q61" s="197">
        <v>557</v>
      </c>
      <c r="R61" s="201" t="s">
        <v>85</v>
      </c>
      <c r="S61" s="201" t="s">
        <v>76</v>
      </c>
      <c r="T61" s="201" t="s">
        <v>85</v>
      </c>
      <c r="U61" s="201" t="s">
        <v>85</v>
      </c>
    </row>
    <row r="62" spans="1:21" ht="16.5" customHeight="1" x14ac:dyDescent="0.25">
      <c r="A62" s="7"/>
      <c r="B62" s="7"/>
      <c r="C62" s="7" t="s">
        <v>147</v>
      </c>
      <c r="D62" s="7"/>
      <c r="E62" s="7"/>
      <c r="F62" s="7"/>
      <c r="G62" s="7"/>
      <c r="H62" s="7"/>
      <c r="I62" s="7"/>
      <c r="J62" s="7"/>
      <c r="K62" s="7"/>
      <c r="L62" s="9" t="s">
        <v>127</v>
      </c>
      <c r="M62" s="201" t="s">
        <v>85</v>
      </c>
      <c r="N62" s="200">
        <v>1048</v>
      </c>
      <c r="O62" s="200">
        <v>3027</v>
      </c>
      <c r="P62" s="200">
        <v>2145</v>
      </c>
      <c r="Q62" s="197">
        <v>523</v>
      </c>
      <c r="R62" s="201" t="s">
        <v>85</v>
      </c>
      <c r="S62" s="201" t="s">
        <v>76</v>
      </c>
      <c r="T62" s="201" t="s">
        <v>85</v>
      </c>
      <c r="U62" s="201" t="s">
        <v>85</v>
      </c>
    </row>
    <row r="63" spans="1:21" ht="16.5" customHeight="1" x14ac:dyDescent="0.25">
      <c r="A63" s="7"/>
      <c r="B63" s="7"/>
      <c r="C63" s="7" t="s">
        <v>148</v>
      </c>
      <c r="D63" s="7"/>
      <c r="E63" s="7"/>
      <c r="F63" s="7"/>
      <c r="G63" s="7"/>
      <c r="H63" s="7"/>
      <c r="I63" s="7"/>
      <c r="J63" s="7"/>
      <c r="K63" s="7"/>
      <c r="L63" s="9" t="s">
        <v>127</v>
      </c>
      <c r="M63" s="201" t="s">
        <v>85</v>
      </c>
      <c r="N63" s="200">
        <v>1180</v>
      </c>
      <c r="O63" s="200">
        <v>2801</v>
      </c>
      <c r="P63" s="200">
        <v>2294</v>
      </c>
      <c r="Q63" s="197">
        <v>498</v>
      </c>
      <c r="R63" s="201" t="s">
        <v>85</v>
      </c>
      <c r="S63" s="201" t="s">
        <v>76</v>
      </c>
      <c r="T63" s="201" t="s">
        <v>85</v>
      </c>
      <c r="U63" s="201" t="s">
        <v>85</v>
      </c>
    </row>
    <row r="64" spans="1:21" ht="16.5" customHeight="1" x14ac:dyDescent="0.25">
      <c r="A64" s="7"/>
      <c r="B64" s="7" t="s">
        <v>657</v>
      </c>
      <c r="C64" s="7"/>
      <c r="D64" s="7"/>
      <c r="E64" s="7"/>
      <c r="F64" s="7"/>
      <c r="G64" s="7"/>
      <c r="H64" s="7"/>
      <c r="I64" s="7"/>
      <c r="J64" s="7"/>
      <c r="K64" s="7"/>
      <c r="L64" s="9"/>
      <c r="M64" s="10"/>
      <c r="N64" s="10"/>
      <c r="O64" s="10"/>
      <c r="P64" s="10"/>
      <c r="Q64" s="10"/>
      <c r="R64" s="10"/>
      <c r="S64" s="10"/>
      <c r="T64" s="10"/>
      <c r="U64" s="10"/>
    </row>
    <row r="65" spans="1:21" ht="16.5" customHeight="1" x14ac:dyDescent="0.25">
      <c r="A65" s="7"/>
      <c r="B65" s="7"/>
      <c r="C65" s="7" t="s">
        <v>144</v>
      </c>
      <c r="D65" s="7"/>
      <c r="E65" s="7"/>
      <c r="F65" s="7"/>
      <c r="G65" s="7"/>
      <c r="H65" s="7"/>
      <c r="I65" s="7"/>
      <c r="J65" s="7"/>
      <c r="K65" s="7"/>
      <c r="L65" s="9" t="s">
        <v>127</v>
      </c>
      <c r="M65" s="201" t="s">
        <v>85</v>
      </c>
      <c r="N65" s="194">
        <v>32</v>
      </c>
      <c r="O65" s="197">
        <v>766</v>
      </c>
      <c r="P65" s="197">
        <v>177</v>
      </c>
      <c r="Q65" s="197">
        <v>206</v>
      </c>
      <c r="R65" s="201" t="s">
        <v>85</v>
      </c>
      <c r="S65" s="201" t="s">
        <v>76</v>
      </c>
      <c r="T65" s="201" t="s">
        <v>85</v>
      </c>
      <c r="U65" s="200">
        <v>1181</v>
      </c>
    </row>
    <row r="66" spans="1:21" ht="16.5" customHeight="1" x14ac:dyDescent="0.25">
      <c r="A66" s="7"/>
      <c r="B66" s="7"/>
      <c r="C66" s="7" t="s">
        <v>145</v>
      </c>
      <c r="D66" s="7"/>
      <c r="E66" s="7"/>
      <c r="F66" s="7"/>
      <c r="G66" s="7"/>
      <c r="H66" s="7"/>
      <c r="I66" s="7"/>
      <c r="J66" s="7"/>
      <c r="K66" s="7"/>
      <c r="L66" s="9" t="s">
        <v>127</v>
      </c>
      <c r="M66" s="197">
        <v>145</v>
      </c>
      <c r="N66" s="197">
        <v>132</v>
      </c>
      <c r="O66" s="197">
        <v>822</v>
      </c>
      <c r="P66" s="197">
        <v>190</v>
      </c>
      <c r="Q66" s="197">
        <v>224</v>
      </c>
      <c r="R66" s="201" t="s">
        <v>85</v>
      </c>
      <c r="S66" s="201" t="s">
        <v>76</v>
      </c>
      <c r="T66" s="201" t="s">
        <v>85</v>
      </c>
      <c r="U66" s="200">
        <v>1513</v>
      </c>
    </row>
    <row r="67" spans="1:21" ht="16.5" customHeight="1" x14ac:dyDescent="0.25">
      <c r="A67" s="7"/>
      <c r="B67" s="7"/>
      <c r="C67" s="7" t="s">
        <v>146</v>
      </c>
      <c r="D67" s="7"/>
      <c r="E67" s="7"/>
      <c r="F67" s="7"/>
      <c r="G67" s="7"/>
      <c r="H67" s="7"/>
      <c r="I67" s="7"/>
      <c r="J67" s="7"/>
      <c r="K67" s="7"/>
      <c r="L67" s="9" t="s">
        <v>127</v>
      </c>
      <c r="M67" s="201" t="s">
        <v>85</v>
      </c>
      <c r="N67" s="194">
        <v>47</v>
      </c>
      <c r="O67" s="197">
        <v>810</v>
      </c>
      <c r="P67" s="197">
        <v>190</v>
      </c>
      <c r="Q67" s="197">
        <v>159</v>
      </c>
      <c r="R67" s="201" t="s">
        <v>85</v>
      </c>
      <c r="S67" s="201" t="s">
        <v>76</v>
      </c>
      <c r="T67" s="201" t="s">
        <v>85</v>
      </c>
      <c r="U67" s="201" t="s">
        <v>85</v>
      </c>
    </row>
    <row r="68" spans="1:21" ht="16.5" customHeight="1" x14ac:dyDescent="0.25">
      <c r="A68" s="7"/>
      <c r="B68" s="7"/>
      <c r="C68" s="7" t="s">
        <v>147</v>
      </c>
      <c r="D68" s="7"/>
      <c r="E68" s="7"/>
      <c r="F68" s="7"/>
      <c r="G68" s="7"/>
      <c r="H68" s="7"/>
      <c r="I68" s="7"/>
      <c r="J68" s="7"/>
      <c r="K68" s="7"/>
      <c r="L68" s="9" t="s">
        <v>127</v>
      </c>
      <c r="M68" s="201" t="s">
        <v>85</v>
      </c>
      <c r="N68" s="194">
        <v>37</v>
      </c>
      <c r="O68" s="197">
        <v>725</v>
      </c>
      <c r="P68" s="197">
        <v>239</v>
      </c>
      <c r="Q68" s="197">
        <v>170</v>
      </c>
      <c r="R68" s="201" t="s">
        <v>85</v>
      </c>
      <c r="S68" s="201" t="s">
        <v>76</v>
      </c>
      <c r="T68" s="201" t="s">
        <v>85</v>
      </c>
      <c r="U68" s="201" t="s">
        <v>85</v>
      </c>
    </row>
    <row r="69" spans="1:21" ht="16.5" customHeight="1" x14ac:dyDescent="0.25">
      <c r="A69" s="7"/>
      <c r="B69" s="7"/>
      <c r="C69" s="7" t="s">
        <v>148</v>
      </c>
      <c r="D69" s="7"/>
      <c r="E69" s="7"/>
      <c r="F69" s="7"/>
      <c r="G69" s="7"/>
      <c r="H69" s="7"/>
      <c r="I69" s="7"/>
      <c r="J69" s="7"/>
      <c r="K69" s="7"/>
      <c r="L69" s="9" t="s">
        <v>127</v>
      </c>
      <c r="M69" s="201" t="s">
        <v>85</v>
      </c>
      <c r="N69" s="194">
        <v>52</v>
      </c>
      <c r="O69" s="197">
        <v>712</v>
      </c>
      <c r="P69" s="197">
        <v>332</v>
      </c>
      <c r="Q69" s="197">
        <v>167</v>
      </c>
      <c r="R69" s="201" t="s">
        <v>85</v>
      </c>
      <c r="S69" s="201" t="s">
        <v>76</v>
      </c>
      <c r="T69" s="201" t="s">
        <v>85</v>
      </c>
      <c r="U69" s="201" t="s">
        <v>85</v>
      </c>
    </row>
    <row r="70" spans="1:21" ht="16.5" customHeight="1" x14ac:dyDescent="0.25">
      <c r="A70" s="7"/>
      <c r="B70" s="7"/>
      <c r="C70" s="7" t="s">
        <v>144</v>
      </c>
      <c r="D70" s="7"/>
      <c r="E70" s="7"/>
      <c r="F70" s="7"/>
      <c r="G70" s="7"/>
      <c r="H70" s="7"/>
      <c r="I70" s="7"/>
      <c r="J70" s="7"/>
      <c r="K70" s="7"/>
      <c r="L70" s="9" t="s">
        <v>357</v>
      </c>
      <c r="M70" s="204" t="s">
        <v>85</v>
      </c>
      <c r="N70" s="198">
        <v>2.9</v>
      </c>
      <c r="O70" s="202">
        <v>24.3</v>
      </c>
      <c r="P70" s="198">
        <v>8.4</v>
      </c>
      <c r="Q70" s="202">
        <v>33</v>
      </c>
      <c r="R70" s="204" t="s">
        <v>85</v>
      </c>
      <c r="S70" s="204" t="s">
        <v>76</v>
      </c>
      <c r="T70" s="204" t="s">
        <v>85</v>
      </c>
      <c r="U70" s="202">
        <v>16.899999999999999</v>
      </c>
    </row>
    <row r="71" spans="1:21" ht="16.5" customHeight="1" x14ac:dyDescent="0.25">
      <c r="A71" s="7"/>
      <c r="B71" s="7"/>
      <c r="C71" s="7" t="s">
        <v>145</v>
      </c>
      <c r="D71" s="7"/>
      <c r="E71" s="7"/>
      <c r="F71" s="7"/>
      <c r="G71" s="7"/>
      <c r="H71" s="7"/>
      <c r="I71" s="7"/>
      <c r="J71" s="7"/>
      <c r="K71" s="7"/>
      <c r="L71" s="9" t="s">
        <v>357</v>
      </c>
      <c r="M71" s="198">
        <v>7.8</v>
      </c>
      <c r="N71" s="198">
        <v>8.5</v>
      </c>
      <c r="O71" s="202">
        <v>23.8</v>
      </c>
      <c r="P71" s="198">
        <v>9.1</v>
      </c>
      <c r="Q71" s="202">
        <v>36.299999999999997</v>
      </c>
      <c r="R71" s="204" t="s">
        <v>85</v>
      </c>
      <c r="S71" s="204" t="s">
        <v>76</v>
      </c>
      <c r="T71" s="204" t="s">
        <v>85</v>
      </c>
      <c r="U71" s="202">
        <v>15.8</v>
      </c>
    </row>
    <row r="72" spans="1:21" ht="16.5" customHeight="1" x14ac:dyDescent="0.25">
      <c r="A72" s="7"/>
      <c r="B72" s="7"/>
      <c r="C72" s="7" t="s">
        <v>146</v>
      </c>
      <c r="D72" s="7"/>
      <c r="E72" s="7"/>
      <c r="F72" s="7"/>
      <c r="G72" s="7"/>
      <c r="H72" s="7"/>
      <c r="I72" s="7"/>
      <c r="J72" s="7"/>
      <c r="K72" s="7"/>
      <c r="L72" s="9" t="s">
        <v>357</v>
      </c>
      <c r="M72" s="204" t="s">
        <v>85</v>
      </c>
      <c r="N72" s="198">
        <v>4.0999999999999996</v>
      </c>
      <c r="O72" s="202">
        <v>23.9</v>
      </c>
      <c r="P72" s="198">
        <v>9.1</v>
      </c>
      <c r="Q72" s="202">
        <v>28.5</v>
      </c>
      <c r="R72" s="204" t="s">
        <v>85</v>
      </c>
      <c r="S72" s="204" t="s">
        <v>76</v>
      </c>
      <c r="T72" s="204" t="s">
        <v>85</v>
      </c>
      <c r="U72" s="204" t="s">
        <v>85</v>
      </c>
    </row>
    <row r="73" spans="1:21" ht="16.5" customHeight="1" x14ac:dyDescent="0.25">
      <c r="A73" s="7"/>
      <c r="B73" s="7"/>
      <c r="C73" s="7" t="s">
        <v>147</v>
      </c>
      <c r="D73" s="7"/>
      <c r="E73" s="7"/>
      <c r="F73" s="7"/>
      <c r="G73" s="7"/>
      <c r="H73" s="7"/>
      <c r="I73" s="7"/>
      <c r="J73" s="7"/>
      <c r="K73" s="7"/>
      <c r="L73" s="9" t="s">
        <v>357</v>
      </c>
      <c r="M73" s="204" t="s">
        <v>85</v>
      </c>
      <c r="N73" s="198">
        <v>3.5</v>
      </c>
      <c r="O73" s="202">
        <v>24</v>
      </c>
      <c r="P73" s="202">
        <v>11.1</v>
      </c>
      <c r="Q73" s="202">
        <v>32.5</v>
      </c>
      <c r="R73" s="204" t="s">
        <v>85</v>
      </c>
      <c r="S73" s="204" t="s">
        <v>76</v>
      </c>
      <c r="T73" s="204" t="s">
        <v>85</v>
      </c>
      <c r="U73" s="204" t="s">
        <v>85</v>
      </c>
    </row>
    <row r="74" spans="1:21" ht="16.5" customHeight="1" x14ac:dyDescent="0.25">
      <c r="A74" s="14"/>
      <c r="B74" s="14"/>
      <c r="C74" s="14" t="s">
        <v>148</v>
      </c>
      <c r="D74" s="14"/>
      <c r="E74" s="14"/>
      <c r="F74" s="14"/>
      <c r="G74" s="14"/>
      <c r="H74" s="14"/>
      <c r="I74" s="14"/>
      <c r="J74" s="14"/>
      <c r="K74" s="14"/>
      <c r="L74" s="15" t="s">
        <v>357</v>
      </c>
      <c r="M74" s="205" t="s">
        <v>85</v>
      </c>
      <c r="N74" s="199">
        <v>4.4000000000000004</v>
      </c>
      <c r="O74" s="203">
        <v>25.4</v>
      </c>
      <c r="P74" s="203">
        <v>14.5</v>
      </c>
      <c r="Q74" s="203">
        <v>33.5</v>
      </c>
      <c r="R74" s="205" t="s">
        <v>85</v>
      </c>
      <c r="S74" s="205" t="s">
        <v>76</v>
      </c>
      <c r="T74" s="205" t="s">
        <v>85</v>
      </c>
      <c r="U74" s="205" t="s">
        <v>85</v>
      </c>
    </row>
    <row r="75" spans="1:21" ht="4.5" customHeight="1" x14ac:dyDescent="0.25">
      <c r="A75" s="25"/>
      <c r="B75" s="25"/>
      <c r="C75" s="2"/>
      <c r="D75" s="2"/>
      <c r="E75" s="2"/>
      <c r="F75" s="2"/>
      <c r="G75" s="2"/>
      <c r="H75" s="2"/>
      <c r="I75" s="2"/>
      <c r="J75" s="2"/>
      <c r="K75" s="2"/>
      <c r="L75" s="2"/>
      <c r="M75" s="2"/>
      <c r="N75" s="2"/>
      <c r="O75" s="2"/>
      <c r="P75" s="2"/>
      <c r="Q75" s="2"/>
      <c r="R75" s="2"/>
      <c r="S75" s="2"/>
      <c r="T75" s="2"/>
      <c r="U75" s="2"/>
    </row>
    <row r="76" spans="1:21" ht="16.5" customHeight="1" x14ac:dyDescent="0.25">
      <c r="A76" s="25"/>
      <c r="B76" s="25"/>
      <c r="C76" s="351" t="s">
        <v>659</v>
      </c>
      <c r="D76" s="351"/>
      <c r="E76" s="351"/>
      <c r="F76" s="351"/>
      <c r="G76" s="351"/>
      <c r="H76" s="351"/>
      <c r="I76" s="351"/>
      <c r="J76" s="351"/>
      <c r="K76" s="351"/>
      <c r="L76" s="351"/>
      <c r="M76" s="351"/>
      <c r="N76" s="351"/>
      <c r="O76" s="351"/>
      <c r="P76" s="351"/>
      <c r="Q76" s="351"/>
      <c r="R76" s="351"/>
      <c r="S76" s="351"/>
      <c r="T76" s="351"/>
      <c r="U76" s="351"/>
    </row>
    <row r="77" spans="1:21" ht="4.5" customHeight="1" x14ac:dyDescent="0.25">
      <c r="A77" s="25"/>
      <c r="B77" s="25"/>
      <c r="C77" s="2"/>
      <c r="D77" s="2"/>
      <c r="E77" s="2"/>
      <c r="F77" s="2"/>
      <c r="G77" s="2"/>
      <c r="H77" s="2"/>
      <c r="I77" s="2"/>
      <c r="J77" s="2"/>
      <c r="K77" s="2"/>
      <c r="L77" s="2"/>
      <c r="M77" s="2"/>
      <c r="N77" s="2"/>
      <c r="O77" s="2"/>
      <c r="P77" s="2"/>
      <c r="Q77" s="2"/>
      <c r="R77" s="2"/>
      <c r="S77" s="2"/>
      <c r="T77" s="2"/>
      <c r="U77" s="2"/>
    </row>
    <row r="78" spans="1:21" ht="29.4" customHeight="1" x14ac:dyDescent="0.25">
      <c r="A78" s="131"/>
      <c r="B78" s="131"/>
      <c r="C78" s="351" t="s">
        <v>660</v>
      </c>
      <c r="D78" s="351"/>
      <c r="E78" s="351"/>
      <c r="F78" s="351"/>
      <c r="G78" s="351"/>
      <c r="H78" s="351"/>
      <c r="I78" s="351"/>
      <c r="J78" s="351"/>
      <c r="K78" s="351"/>
      <c r="L78" s="351"/>
      <c r="M78" s="351"/>
      <c r="N78" s="351"/>
      <c r="O78" s="351"/>
      <c r="P78" s="351"/>
      <c r="Q78" s="351"/>
      <c r="R78" s="351"/>
      <c r="S78" s="351"/>
      <c r="T78" s="351"/>
      <c r="U78" s="351"/>
    </row>
    <row r="79" spans="1:21" ht="16.5" customHeight="1" x14ac:dyDescent="0.25">
      <c r="A79" s="131"/>
      <c r="B79" s="131"/>
      <c r="C79" s="351" t="s">
        <v>472</v>
      </c>
      <c r="D79" s="351"/>
      <c r="E79" s="351"/>
      <c r="F79" s="351"/>
      <c r="G79" s="351"/>
      <c r="H79" s="351"/>
      <c r="I79" s="351"/>
      <c r="J79" s="351"/>
      <c r="K79" s="351"/>
      <c r="L79" s="351"/>
      <c r="M79" s="351"/>
      <c r="N79" s="351"/>
      <c r="O79" s="351"/>
      <c r="P79" s="351"/>
      <c r="Q79" s="351"/>
      <c r="R79" s="351"/>
      <c r="S79" s="351"/>
      <c r="T79" s="351"/>
      <c r="U79" s="351"/>
    </row>
    <row r="80" spans="1:21" ht="4.5" customHeight="1" x14ac:dyDescent="0.25">
      <c r="A80" s="25"/>
      <c r="B80" s="25"/>
      <c r="C80" s="2"/>
      <c r="D80" s="2"/>
      <c r="E80" s="2"/>
      <c r="F80" s="2"/>
      <c r="G80" s="2"/>
      <c r="H80" s="2"/>
      <c r="I80" s="2"/>
      <c r="J80" s="2"/>
      <c r="K80" s="2"/>
      <c r="L80" s="2"/>
      <c r="M80" s="2"/>
      <c r="N80" s="2"/>
      <c r="O80" s="2"/>
      <c r="P80" s="2"/>
      <c r="Q80" s="2"/>
      <c r="R80" s="2"/>
      <c r="S80" s="2"/>
      <c r="T80" s="2"/>
      <c r="U80" s="2"/>
    </row>
    <row r="81" spans="1:21" ht="42.45" customHeight="1" x14ac:dyDescent="0.25">
      <c r="A81" s="25" t="s">
        <v>87</v>
      </c>
      <c r="B81" s="25"/>
      <c r="C81" s="351" t="s">
        <v>526</v>
      </c>
      <c r="D81" s="351"/>
      <c r="E81" s="351"/>
      <c r="F81" s="351"/>
      <c r="G81" s="351"/>
      <c r="H81" s="351"/>
      <c r="I81" s="351"/>
      <c r="J81" s="351"/>
      <c r="K81" s="351"/>
      <c r="L81" s="351"/>
      <c r="M81" s="351"/>
      <c r="N81" s="351"/>
      <c r="O81" s="351"/>
      <c r="P81" s="351"/>
      <c r="Q81" s="351"/>
      <c r="R81" s="351"/>
      <c r="S81" s="351"/>
      <c r="T81" s="351"/>
      <c r="U81" s="351"/>
    </row>
    <row r="82" spans="1:21" ht="29.4" customHeight="1" x14ac:dyDescent="0.25">
      <c r="A82" s="25" t="s">
        <v>88</v>
      </c>
      <c r="B82" s="25"/>
      <c r="C82" s="351" t="s">
        <v>661</v>
      </c>
      <c r="D82" s="351"/>
      <c r="E82" s="351"/>
      <c r="F82" s="351"/>
      <c r="G82" s="351"/>
      <c r="H82" s="351"/>
      <c r="I82" s="351"/>
      <c r="J82" s="351"/>
      <c r="K82" s="351"/>
      <c r="L82" s="351"/>
      <c r="M82" s="351"/>
      <c r="N82" s="351"/>
      <c r="O82" s="351"/>
      <c r="P82" s="351"/>
      <c r="Q82" s="351"/>
      <c r="R82" s="351"/>
      <c r="S82" s="351"/>
      <c r="T82" s="351"/>
      <c r="U82" s="351"/>
    </row>
    <row r="83" spans="1:21" ht="29.4" customHeight="1" x14ac:dyDescent="0.25">
      <c r="A83" s="25" t="s">
        <v>89</v>
      </c>
      <c r="B83" s="25"/>
      <c r="C83" s="351" t="s">
        <v>662</v>
      </c>
      <c r="D83" s="351"/>
      <c r="E83" s="351"/>
      <c r="F83" s="351"/>
      <c r="G83" s="351"/>
      <c r="H83" s="351"/>
      <c r="I83" s="351"/>
      <c r="J83" s="351"/>
      <c r="K83" s="351"/>
      <c r="L83" s="351"/>
      <c r="M83" s="351"/>
      <c r="N83" s="351"/>
      <c r="O83" s="351"/>
      <c r="P83" s="351"/>
      <c r="Q83" s="351"/>
      <c r="R83" s="351"/>
      <c r="S83" s="351"/>
      <c r="T83" s="351"/>
      <c r="U83" s="351"/>
    </row>
    <row r="84" spans="1:21" ht="29.4" customHeight="1" x14ac:dyDescent="0.25">
      <c r="A84" s="25" t="s">
        <v>90</v>
      </c>
      <c r="B84" s="25"/>
      <c r="C84" s="351" t="s">
        <v>663</v>
      </c>
      <c r="D84" s="351"/>
      <c r="E84" s="351"/>
      <c r="F84" s="351"/>
      <c r="G84" s="351"/>
      <c r="H84" s="351"/>
      <c r="I84" s="351"/>
      <c r="J84" s="351"/>
      <c r="K84" s="351"/>
      <c r="L84" s="351"/>
      <c r="M84" s="351"/>
      <c r="N84" s="351"/>
      <c r="O84" s="351"/>
      <c r="P84" s="351"/>
      <c r="Q84" s="351"/>
      <c r="R84" s="351"/>
      <c r="S84" s="351"/>
      <c r="T84" s="351"/>
      <c r="U84" s="351"/>
    </row>
    <row r="85" spans="1:21" ht="4.5" customHeight="1" x14ac:dyDescent="0.25"/>
    <row r="86" spans="1:21" ht="16.5" customHeight="1" x14ac:dyDescent="0.25">
      <c r="A86" s="26" t="s">
        <v>112</v>
      </c>
      <c r="B86" s="25"/>
      <c r="C86" s="25"/>
      <c r="D86" s="25"/>
      <c r="E86" s="351" t="s">
        <v>664</v>
      </c>
      <c r="F86" s="351"/>
      <c r="G86" s="351"/>
      <c r="H86" s="351"/>
      <c r="I86" s="351"/>
      <c r="J86" s="351"/>
      <c r="K86" s="351"/>
      <c r="L86" s="351"/>
      <c r="M86" s="351"/>
      <c r="N86" s="351"/>
      <c r="O86" s="351"/>
      <c r="P86" s="351"/>
      <c r="Q86" s="351"/>
      <c r="R86" s="351"/>
      <c r="S86" s="351"/>
      <c r="T86" s="351"/>
      <c r="U86" s="351"/>
    </row>
  </sheetData>
  <mergeCells count="9">
    <mergeCell ref="C82:U82"/>
    <mergeCell ref="C83:U83"/>
    <mergeCell ref="C84:U84"/>
    <mergeCell ref="E86:U86"/>
    <mergeCell ref="K1:U1"/>
    <mergeCell ref="C76:U76"/>
    <mergeCell ref="C78:U78"/>
    <mergeCell ref="C79:U79"/>
    <mergeCell ref="C81:U81"/>
  </mergeCells>
  <pageMargins left="0.7" right="0.7" top="0.75" bottom="0.75" header="0.3" footer="0.3"/>
  <pageSetup paperSize="9" fitToHeight="0" orientation="landscape" useFirstPageNumber="1" horizontalDpi="300" verticalDpi="300" r:id="rId1"/>
  <headerFooter scaleWithDoc="0" alignWithMargins="0">
    <oddHeader>&amp;C&amp;"Arial,Regular"&amp;8TABLE 18A.29</oddHeader>
    <oddFooter>&amp;L&amp;8&amp;G 
&amp;"Arial,Regular"REPORT ON
GOVERNMENT
SERVICES  202106&amp;C &amp;R&amp;8&amp;G&amp;"Arial,Regular" 
HOUSING
&amp;"Arial,Regular"PAGE &amp;"Arial,Bold"&amp;P&amp;"Arial,Regular" of TABLE 18A.29</oddFooter>
  </headerFooter>
  <legacyDrawingHF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pageSetUpPr fitToPage="1"/>
  </sheetPr>
  <dimension ref="A1:U44"/>
  <sheetViews>
    <sheetView showGridLines="0" workbookViewId="0"/>
  </sheetViews>
  <sheetFormatPr defaultColWidth="11.44140625" defaultRowHeight="13.2" x14ac:dyDescent="0.25"/>
  <cols>
    <col min="1" max="11" width="1.88671875" customWidth="1"/>
    <col min="12" max="12" width="5.44140625" customWidth="1"/>
    <col min="13" max="21" width="6.88671875" customWidth="1"/>
  </cols>
  <sheetData>
    <row r="1" spans="1:21" ht="50.4" customHeight="1" x14ac:dyDescent="0.25">
      <c r="A1" s="8" t="s">
        <v>665</v>
      </c>
      <c r="B1" s="8"/>
      <c r="C1" s="8"/>
      <c r="D1" s="8"/>
      <c r="E1" s="8"/>
      <c r="F1" s="8"/>
      <c r="G1" s="8"/>
      <c r="H1" s="8"/>
      <c r="I1" s="8"/>
      <c r="J1" s="8"/>
      <c r="K1" s="355" t="s">
        <v>666</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348</v>
      </c>
      <c r="N2" s="13" t="s">
        <v>349</v>
      </c>
      <c r="O2" s="13" t="s">
        <v>350</v>
      </c>
      <c r="P2" s="13" t="s">
        <v>351</v>
      </c>
      <c r="Q2" s="13" t="s">
        <v>352</v>
      </c>
      <c r="R2" s="13" t="s">
        <v>353</v>
      </c>
      <c r="S2" s="13" t="s">
        <v>354</v>
      </c>
      <c r="T2" s="13" t="s">
        <v>355</v>
      </c>
      <c r="U2" s="13" t="s">
        <v>356</v>
      </c>
    </row>
    <row r="3" spans="1:21" ht="16.5" customHeight="1" x14ac:dyDescent="0.25">
      <c r="A3" s="7" t="s">
        <v>71</v>
      </c>
      <c r="B3" s="7"/>
      <c r="C3" s="7"/>
      <c r="D3" s="7"/>
      <c r="E3" s="7"/>
      <c r="F3" s="7"/>
      <c r="G3" s="7"/>
      <c r="H3" s="7"/>
      <c r="I3" s="7"/>
      <c r="J3" s="7"/>
      <c r="K3" s="7"/>
      <c r="L3" s="9"/>
      <c r="M3" s="10"/>
      <c r="N3" s="10"/>
      <c r="O3" s="10"/>
      <c r="P3" s="10"/>
      <c r="Q3" s="10"/>
      <c r="R3" s="10"/>
      <c r="S3" s="10"/>
      <c r="T3" s="10"/>
      <c r="U3" s="10"/>
    </row>
    <row r="4" spans="1:21" ht="16.5" customHeight="1" x14ac:dyDescent="0.25">
      <c r="A4" s="7"/>
      <c r="B4" s="7" t="s">
        <v>222</v>
      </c>
      <c r="C4" s="7"/>
      <c r="D4" s="7"/>
      <c r="E4" s="7"/>
      <c r="F4" s="7"/>
      <c r="G4" s="7"/>
      <c r="H4" s="7"/>
      <c r="I4" s="7"/>
      <c r="J4" s="7"/>
      <c r="K4" s="7"/>
      <c r="L4" s="9" t="s">
        <v>357</v>
      </c>
      <c r="M4" s="208">
        <v>5.9</v>
      </c>
      <c r="N4" s="208">
        <v>8.4</v>
      </c>
      <c r="O4" s="208">
        <v>9.8000000000000007</v>
      </c>
      <c r="P4" s="208">
        <v>8.1</v>
      </c>
      <c r="Q4" s="208">
        <v>6.6</v>
      </c>
      <c r="R4" s="206" t="s">
        <v>76</v>
      </c>
      <c r="S4" s="208">
        <v>6.7</v>
      </c>
      <c r="T4" s="206" t="s">
        <v>76</v>
      </c>
      <c r="U4" s="208">
        <v>7.5</v>
      </c>
    </row>
    <row r="5" spans="1:21" ht="16.5" customHeight="1" x14ac:dyDescent="0.25">
      <c r="A5" s="7"/>
      <c r="B5" s="7" t="s">
        <v>223</v>
      </c>
      <c r="C5" s="7"/>
      <c r="D5" s="7"/>
      <c r="E5" s="7"/>
      <c r="F5" s="7"/>
      <c r="G5" s="7"/>
      <c r="H5" s="7"/>
      <c r="I5" s="7"/>
      <c r="J5" s="7"/>
      <c r="K5" s="7"/>
      <c r="L5" s="9" t="s">
        <v>357</v>
      </c>
      <c r="M5" s="208">
        <v>5</v>
      </c>
      <c r="N5" s="208">
        <v>7.2</v>
      </c>
      <c r="O5" s="208">
        <v>8.4</v>
      </c>
      <c r="P5" s="208">
        <v>7.8</v>
      </c>
      <c r="Q5" s="208">
        <v>6.5</v>
      </c>
      <c r="R5" s="210">
        <v>11.4</v>
      </c>
      <c r="S5" s="208">
        <v>5.5</v>
      </c>
      <c r="T5" s="206" t="s">
        <v>76</v>
      </c>
      <c r="U5" s="208">
        <v>7.1</v>
      </c>
    </row>
    <row r="6" spans="1:21" ht="16.5" customHeight="1" x14ac:dyDescent="0.25">
      <c r="A6" s="7"/>
      <c r="B6" s="7" t="s">
        <v>224</v>
      </c>
      <c r="C6" s="7"/>
      <c r="D6" s="7"/>
      <c r="E6" s="7"/>
      <c r="F6" s="7"/>
      <c r="G6" s="7"/>
      <c r="H6" s="7"/>
      <c r="I6" s="7"/>
      <c r="J6" s="7"/>
      <c r="K6" s="7"/>
      <c r="L6" s="9" t="s">
        <v>357</v>
      </c>
      <c r="M6" s="208">
        <v>4</v>
      </c>
      <c r="N6" s="208">
        <v>6.9</v>
      </c>
      <c r="O6" s="210">
        <v>12.2</v>
      </c>
      <c r="P6" s="208">
        <v>6.2</v>
      </c>
      <c r="Q6" s="208">
        <v>6</v>
      </c>
      <c r="R6" s="208">
        <v>8.6999999999999993</v>
      </c>
      <c r="S6" s="206" t="s">
        <v>76</v>
      </c>
      <c r="T6" s="208">
        <v>9.6</v>
      </c>
      <c r="U6" s="208">
        <v>8.8000000000000007</v>
      </c>
    </row>
    <row r="7" spans="1:21" ht="16.5" customHeight="1" x14ac:dyDescent="0.25">
      <c r="A7" s="7"/>
      <c r="B7" s="7" t="s">
        <v>225</v>
      </c>
      <c r="C7" s="7"/>
      <c r="D7" s="7"/>
      <c r="E7" s="7"/>
      <c r="F7" s="7"/>
      <c r="G7" s="7"/>
      <c r="H7" s="7"/>
      <c r="I7" s="7"/>
      <c r="J7" s="7"/>
      <c r="K7" s="7"/>
      <c r="L7" s="9" t="s">
        <v>357</v>
      </c>
      <c r="M7" s="208">
        <v>4.3</v>
      </c>
      <c r="N7" s="208" t="s">
        <v>125</v>
      </c>
      <c r="O7" s="208">
        <v>7.1</v>
      </c>
      <c r="P7" s="208">
        <v>8.1</v>
      </c>
      <c r="Q7" s="208">
        <v>4.7</v>
      </c>
      <c r="R7" s="208">
        <v>5.3</v>
      </c>
      <c r="S7" s="206" t="s">
        <v>76</v>
      </c>
      <c r="T7" s="210">
        <v>16.5</v>
      </c>
      <c r="U7" s="208">
        <v>9.9</v>
      </c>
    </row>
    <row r="8" spans="1:21" ht="16.5" customHeight="1" x14ac:dyDescent="0.25">
      <c r="A8" s="7"/>
      <c r="B8" s="7" t="s">
        <v>226</v>
      </c>
      <c r="C8" s="7"/>
      <c r="D8" s="7"/>
      <c r="E8" s="7"/>
      <c r="F8" s="7"/>
      <c r="G8" s="7"/>
      <c r="H8" s="7"/>
      <c r="I8" s="7"/>
      <c r="J8" s="7"/>
      <c r="K8" s="7"/>
      <c r="L8" s="9" t="s">
        <v>357</v>
      </c>
      <c r="M8" s="208">
        <v>2.2000000000000002</v>
      </c>
      <c r="N8" s="206" t="s">
        <v>76</v>
      </c>
      <c r="O8" s="210">
        <v>11.4</v>
      </c>
      <c r="P8" s="208">
        <v>9.3000000000000007</v>
      </c>
      <c r="Q8" s="208">
        <v>2.4</v>
      </c>
      <c r="R8" s="208" t="s">
        <v>125</v>
      </c>
      <c r="S8" s="206" t="s">
        <v>76</v>
      </c>
      <c r="T8" s="210">
        <v>23.9</v>
      </c>
      <c r="U8" s="210">
        <v>10.4</v>
      </c>
    </row>
    <row r="9" spans="1:21" ht="16.5" customHeight="1" x14ac:dyDescent="0.25">
      <c r="A9" s="7" t="s">
        <v>82</v>
      </c>
      <c r="B9" s="7"/>
      <c r="C9" s="7"/>
      <c r="D9" s="7"/>
      <c r="E9" s="7"/>
      <c r="F9" s="7"/>
      <c r="G9" s="7"/>
      <c r="H9" s="7"/>
      <c r="I9" s="7"/>
      <c r="J9" s="7"/>
      <c r="K9" s="7"/>
      <c r="L9" s="9"/>
      <c r="M9" s="10"/>
      <c r="N9" s="10"/>
      <c r="O9" s="10"/>
      <c r="P9" s="10"/>
      <c r="Q9" s="10"/>
      <c r="R9" s="10"/>
      <c r="S9" s="10"/>
      <c r="T9" s="10"/>
      <c r="U9" s="10"/>
    </row>
    <row r="10" spans="1:21" ht="16.5" customHeight="1" x14ac:dyDescent="0.25">
      <c r="A10" s="7"/>
      <c r="B10" s="7" t="s">
        <v>222</v>
      </c>
      <c r="C10" s="7"/>
      <c r="D10" s="7"/>
      <c r="E10" s="7"/>
      <c r="F10" s="7"/>
      <c r="G10" s="7"/>
      <c r="H10" s="7"/>
      <c r="I10" s="7"/>
      <c r="J10" s="7"/>
      <c r="K10" s="7"/>
      <c r="L10" s="9" t="s">
        <v>357</v>
      </c>
      <c r="M10" s="208">
        <v>6.3</v>
      </c>
      <c r="N10" s="208">
        <v>9.5</v>
      </c>
      <c r="O10" s="208">
        <v>9.6</v>
      </c>
      <c r="P10" s="208">
        <v>8</v>
      </c>
      <c r="Q10" s="208">
        <v>6.3</v>
      </c>
      <c r="R10" s="206" t="s">
        <v>76</v>
      </c>
      <c r="S10" s="208">
        <v>7.2</v>
      </c>
      <c r="T10" s="206" t="s">
        <v>76</v>
      </c>
      <c r="U10" s="208">
        <v>7.7</v>
      </c>
    </row>
    <row r="11" spans="1:21" ht="16.5" customHeight="1" x14ac:dyDescent="0.25">
      <c r="A11" s="7"/>
      <c r="B11" s="7" t="s">
        <v>223</v>
      </c>
      <c r="C11" s="7"/>
      <c r="D11" s="7"/>
      <c r="E11" s="7"/>
      <c r="F11" s="7"/>
      <c r="G11" s="7"/>
      <c r="H11" s="7"/>
      <c r="I11" s="7"/>
      <c r="J11" s="7"/>
      <c r="K11" s="7"/>
      <c r="L11" s="9" t="s">
        <v>357</v>
      </c>
      <c r="M11" s="208">
        <v>5.3</v>
      </c>
      <c r="N11" s="208">
        <v>5.5</v>
      </c>
      <c r="O11" s="208">
        <v>7.5</v>
      </c>
      <c r="P11" s="208">
        <v>6.8</v>
      </c>
      <c r="Q11" s="208">
        <v>5.3</v>
      </c>
      <c r="R11" s="208">
        <v>8.6</v>
      </c>
      <c r="S11" s="208">
        <v>5.2</v>
      </c>
      <c r="T11" s="206" t="s">
        <v>76</v>
      </c>
      <c r="U11" s="208">
        <v>6.3</v>
      </c>
    </row>
    <row r="12" spans="1:21" ht="16.5" customHeight="1" x14ac:dyDescent="0.25">
      <c r="A12" s="7"/>
      <c r="B12" s="7" t="s">
        <v>224</v>
      </c>
      <c r="C12" s="7"/>
      <c r="D12" s="7"/>
      <c r="E12" s="7"/>
      <c r="F12" s="7"/>
      <c r="G12" s="7"/>
      <c r="H12" s="7"/>
      <c r="I12" s="7"/>
      <c r="J12" s="7"/>
      <c r="K12" s="7"/>
      <c r="L12" s="9" t="s">
        <v>357</v>
      </c>
      <c r="M12" s="208">
        <v>5.0999999999999996</v>
      </c>
      <c r="N12" s="208">
        <v>7.8</v>
      </c>
      <c r="O12" s="210">
        <v>10.5</v>
      </c>
      <c r="P12" s="208">
        <v>7</v>
      </c>
      <c r="Q12" s="208">
        <v>5</v>
      </c>
      <c r="R12" s="208">
        <v>5.2</v>
      </c>
      <c r="S12" s="206" t="s">
        <v>76</v>
      </c>
      <c r="T12" s="208">
        <v>9.1999999999999993</v>
      </c>
      <c r="U12" s="208">
        <v>8.3000000000000007</v>
      </c>
    </row>
    <row r="13" spans="1:21" ht="16.5" customHeight="1" x14ac:dyDescent="0.25">
      <c r="A13" s="7"/>
      <c r="B13" s="7" t="s">
        <v>225</v>
      </c>
      <c r="C13" s="7"/>
      <c r="D13" s="7"/>
      <c r="E13" s="7"/>
      <c r="F13" s="7"/>
      <c r="G13" s="7"/>
      <c r="H13" s="7"/>
      <c r="I13" s="7"/>
      <c r="J13" s="7"/>
      <c r="K13" s="7"/>
      <c r="L13" s="9" t="s">
        <v>357</v>
      </c>
      <c r="M13" s="208">
        <v>5.7</v>
      </c>
      <c r="N13" s="208" t="s">
        <v>125</v>
      </c>
      <c r="O13" s="208">
        <v>5.5</v>
      </c>
      <c r="P13" s="208">
        <v>8.6999999999999993</v>
      </c>
      <c r="Q13" s="208">
        <v>6.1</v>
      </c>
      <c r="R13" s="208">
        <v>0.3</v>
      </c>
      <c r="S13" s="206" t="s">
        <v>76</v>
      </c>
      <c r="T13" s="210">
        <v>16.2</v>
      </c>
      <c r="U13" s="208">
        <v>9.9</v>
      </c>
    </row>
    <row r="14" spans="1:21" ht="16.5" customHeight="1" x14ac:dyDescent="0.25">
      <c r="A14" s="7"/>
      <c r="B14" s="7" t="s">
        <v>226</v>
      </c>
      <c r="C14" s="7"/>
      <c r="D14" s="7"/>
      <c r="E14" s="7"/>
      <c r="F14" s="7"/>
      <c r="G14" s="7"/>
      <c r="H14" s="7"/>
      <c r="I14" s="7"/>
      <c r="J14" s="7"/>
      <c r="K14" s="7"/>
      <c r="L14" s="9" t="s">
        <v>357</v>
      </c>
      <c r="M14" s="208">
        <v>1.3</v>
      </c>
      <c r="N14" s="206" t="s">
        <v>76</v>
      </c>
      <c r="O14" s="208">
        <v>9.8000000000000007</v>
      </c>
      <c r="P14" s="208">
        <v>9.9</v>
      </c>
      <c r="Q14" s="208">
        <v>5.0999999999999996</v>
      </c>
      <c r="R14" s="208" t="s">
        <v>125</v>
      </c>
      <c r="S14" s="206" t="s">
        <v>76</v>
      </c>
      <c r="T14" s="210">
        <v>19.3</v>
      </c>
      <c r="U14" s="210">
        <v>10.4</v>
      </c>
    </row>
    <row r="15" spans="1:21" ht="16.5" customHeight="1" x14ac:dyDescent="0.25">
      <c r="A15" s="7" t="s">
        <v>83</v>
      </c>
      <c r="B15" s="7"/>
      <c r="C15" s="7"/>
      <c r="D15" s="7"/>
      <c r="E15" s="7"/>
      <c r="F15" s="7"/>
      <c r="G15" s="7"/>
      <c r="H15" s="7"/>
      <c r="I15" s="7"/>
      <c r="J15" s="7"/>
      <c r="K15" s="7"/>
      <c r="L15" s="9"/>
      <c r="M15" s="10"/>
      <c r="N15" s="10"/>
      <c r="O15" s="10"/>
      <c r="P15" s="10"/>
      <c r="Q15" s="10"/>
      <c r="R15" s="10"/>
      <c r="S15" s="10"/>
      <c r="T15" s="10"/>
      <c r="U15" s="10"/>
    </row>
    <row r="16" spans="1:21" ht="16.5" customHeight="1" x14ac:dyDescent="0.25">
      <c r="A16" s="7"/>
      <c r="B16" s="7" t="s">
        <v>222</v>
      </c>
      <c r="C16" s="7"/>
      <c r="D16" s="7"/>
      <c r="E16" s="7"/>
      <c r="F16" s="7"/>
      <c r="G16" s="7"/>
      <c r="H16" s="7"/>
      <c r="I16" s="7"/>
      <c r="J16" s="7"/>
      <c r="K16" s="7"/>
      <c r="L16" s="9" t="s">
        <v>357</v>
      </c>
      <c r="M16" s="208">
        <v>6.1</v>
      </c>
      <c r="N16" s="208">
        <v>9.4</v>
      </c>
      <c r="O16" s="208">
        <v>9.4</v>
      </c>
      <c r="P16" s="208">
        <v>8.6</v>
      </c>
      <c r="Q16" s="208">
        <v>6.6</v>
      </c>
      <c r="R16" s="206" t="s">
        <v>76</v>
      </c>
      <c r="S16" s="208">
        <v>6.5</v>
      </c>
      <c r="T16" s="206" t="s">
        <v>76</v>
      </c>
      <c r="U16" s="208">
        <v>7.7</v>
      </c>
    </row>
    <row r="17" spans="1:21" ht="16.5" customHeight="1" x14ac:dyDescent="0.25">
      <c r="A17" s="7"/>
      <c r="B17" s="7" t="s">
        <v>223</v>
      </c>
      <c r="C17" s="7"/>
      <c r="D17" s="7"/>
      <c r="E17" s="7"/>
      <c r="F17" s="7"/>
      <c r="G17" s="7"/>
      <c r="H17" s="7"/>
      <c r="I17" s="7"/>
      <c r="J17" s="7"/>
      <c r="K17" s="7"/>
      <c r="L17" s="9" t="s">
        <v>357</v>
      </c>
      <c r="M17" s="208">
        <v>5.0999999999999996</v>
      </c>
      <c r="N17" s="208">
        <v>5.4</v>
      </c>
      <c r="O17" s="208">
        <v>8.1</v>
      </c>
      <c r="P17" s="208">
        <v>6.7</v>
      </c>
      <c r="Q17" s="208">
        <v>6.5</v>
      </c>
      <c r="R17" s="210">
        <v>10.6</v>
      </c>
      <c r="S17" s="208">
        <v>5.6</v>
      </c>
      <c r="T17" s="206" t="s">
        <v>76</v>
      </c>
      <c r="U17" s="208">
        <v>6.3</v>
      </c>
    </row>
    <row r="18" spans="1:21" ht="16.5" customHeight="1" x14ac:dyDescent="0.25">
      <c r="A18" s="7"/>
      <c r="B18" s="7" t="s">
        <v>224</v>
      </c>
      <c r="C18" s="7"/>
      <c r="D18" s="7"/>
      <c r="E18" s="7"/>
      <c r="F18" s="7"/>
      <c r="G18" s="7"/>
      <c r="H18" s="7"/>
      <c r="I18" s="7"/>
      <c r="J18" s="7"/>
      <c r="K18" s="7"/>
      <c r="L18" s="9" t="s">
        <v>357</v>
      </c>
      <c r="M18" s="208">
        <v>4.7</v>
      </c>
      <c r="N18" s="208">
        <v>7.5</v>
      </c>
      <c r="O18" s="210">
        <v>10</v>
      </c>
      <c r="P18" s="208">
        <v>6</v>
      </c>
      <c r="Q18" s="208">
        <v>5.4</v>
      </c>
      <c r="R18" s="210">
        <v>10.1</v>
      </c>
      <c r="S18" s="206" t="s">
        <v>76</v>
      </c>
      <c r="T18" s="208">
        <v>9.8000000000000007</v>
      </c>
      <c r="U18" s="208">
        <v>7.9</v>
      </c>
    </row>
    <row r="19" spans="1:21" ht="16.5" customHeight="1" x14ac:dyDescent="0.25">
      <c r="A19" s="7"/>
      <c r="B19" s="7" t="s">
        <v>225</v>
      </c>
      <c r="C19" s="7"/>
      <c r="D19" s="7"/>
      <c r="E19" s="7"/>
      <c r="F19" s="7"/>
      <c r="G19" s="7"/>
      <c r="H19" s="7"/>
      <c r="I19" s="7"/>
      <c r="J19" s="7"/>
      <c r="K19" s="7"/>
      <c r="L19" s="9" t="s">
        <v>357</v>
      </c>
      <c r="M19" s="208">
        <v>3.4</v>
      </c>
      <c r="N19" s="208" t="s">
        <v>125</v>
      </c>
      <c r="O19" s="208">
        <v>6.3</v>
      </c>
      <c r="P19" s="208">
        <v>9.6</v>
      </c>
      <c r="Q19" s="208">
        <v>6.3</v>
      </c>
      <c r="R19" s="210">
        <v>13.1</v>
      </c>
      <c r="S19" s="206" t="s">
        <v>76</v>
      </c>
      <c r="T19" s="210">
        <v>14.4</v>
      </c>
      <c r="U19" s="208">
        <v>9.9</v>
      </c>
    </row>
    <row r="20" spans="1:21" ht="16.5" customHeight="1" x14ac:dyDescent="0.25">
      <c r="A20" s="7"/>
      <c r="B20" s="7" t="s">
        <v>226</v>
      </c>
      <c r="C20" s="7"/>
      <c r="D20" s="7"/>
      <c r="E20" s="7"/>
      <c r="F20" s="7"/>
      <c r="G20" s="7"/>
      <c r="H20" s="7"/>
      <c r="I20" s="7"/>
      <c r="J20" s="7"/>
      <c r="K20" s="7"/>
      <c r="L20" s="9" t="s">
        <v>357</v>
      </c>
      <c r="M20" s="208">
        <v>1.4</v>
      </c>
      <c r="N20" s="206" t="s">
        <v>76</v>
      </c>
      <c r="O20" s="208">
        <v>9.6999999999999993</v>
      </c>
      <c r="P20" s="210">
        <v>10.199999999999999</v>
      </c>
      <c r="Q20" s="208">
        <v>6.1</v>
      </c>
      <c r="R20" s="208" t="s">
        <v>125</v>
      </c>
      <c r="S20" s="206" t="s">
        <v>76</v>
      </c>
      <c r="T20" s="210">
        <v>25.1</v>
      </c>
      <c r="U20" s="210">
        <v>11.1</v>
      </c>
    </row>
    <row r="21" spans="1:21" ht="16.5" customHeight="1" x14ac:dyDescent="0.25">
      <c r="A21" s="7" t="s">
        <v>84</v>
      </c>
      <c r="B21" s="7"/>
      <c r="C21" s="7"/>
      <c r="D21" s="7"/>
      <c r="E21" s="7"/>
      <c r="F21" s="7"/>
      <c r="G21" s="7"/>
      <c r="H21" s="7"/>
      <c r="I21" s="7"/>
      <c r="J21" s="7"/>
      <c r="K21" s="7"/>
      <c r="L21" s="9"/>
      <c r="M21" s="10"/>
      <c r="N21" s="10"/>
      <c r="O21" s="10"/>
      <c r="P21" s="10"/>
      <c r="Q21" s="10"/>
      <c r="R21" s="10"/>
      <c r="S21" s="10"/>
      <c r="T21" s="10"/>
      <c r="U21" s="10"/>
    </row>
    <row r="22" spans="1:21" ht="16.5" customHeight="1" x14ac:dyDescent="0.25">
      <c r="A22" s="7"/>
      <c r="B22" s="7" t="s">
        <v>222</v>
      </c>
      <c r="C22" s="7"/>
      <c r="D22" s="7"/>
      <c r="E22" s="7"/>
      <c r="F22" s="7"/>
      <c r="G22" s="7"/>
      <c r="H22" s="7"/>
      <c r="I22" s="7"/>
      <c r="J22" s="7"/>
      <c r="K22" s="7"/>
      <c r="L22" s="9" t="s">
        <v>357</v>
      </c>
      <c r="M22" s="208">
        <v>6.2</v>
      </c>
      <c r="N22" s="208">
        <v>8.6</v>
      </c>
      <c r="O22" s="208">
        <v>9.6</v>
      </c>
      <c r="P22" s="208">
        <v>9.8000000000000007</v>
      </c>
      <c r="Q22" s="208">
        <v>6.5</v>
      </c>
      <c r="R22" s="206" t="s">
        <v>76</v>
      </c>
      <c r="S22" s="208">
        <v>6.8</v>
      </c>
      <c r="T22" s="206" t="s">
        <v>76</v>
      </c>
      <c r="U22" s="208">
        <v>7.9</v>
      </c>
    </row>
    <row r="23" spans="1:21" ht="16.5" customHeight="1" x14ac:dyDescent="0.25">
      <c r="A23" s="7"/>
      <c r="B23" s="7" t="s">
        <v>223</v>
      </c>
      <c r="C23" s="7"/>
      <c r="D23" s="7"/>
      <c r="E23" s="7"/>
      <c r="F23" s="7"/>
      <c r="G23" s="7"/>
      <c r="H23" s="7"/>
      <c r="I23" s="7"/>
      <c r="J23" s="7"/>
      <c r="K23" s="7"/>
      <c r="L23" s="9" t="s">
        <v>357</v>
      </c>
      <c r="M23" s="208">
        <v>4.9000000000000004</v>
      </c>
      <c r="N23" s="208">
        <v>6.7</v>
      </c>
      <c r="O23" s="208">
        <v>7.7</v>
      </c>
      <c r="P23" s="208">
        <v>9</v>
      </c>
      <c r="Q23" s="208">
        <v>4.0999999999999996</v>
      </c>
      <c r="R23" s="210">
        <v>12.9</v>
      </c>
      <c r="S23" s="208">
        <v>6.1</v>
      </c>
      <c r="T23" s="206" t="s">
        <v>76</v>
      </c>
      <c r="U23" s="208">
        <v>6.6</v>
      </c>
    </row>
    <row r="24" spans="1:21" ht="16.5" customHeight="1" x14ac:dyDescent="0.25">
      <c r="A24" s="7"/>
      <c r="B24" s="7" t="s">
        <v>224</v>
      </c>
      <c r="C24" s="7"/>
      <c r="D24" s="7"/>
      <c r="E24" s="7"/>
      <c r="F24" s="7"/>
      <c r="G24" s="7"/>
      <c r="H24" s="7"/>
      <c r="I24" s="7"/>
      <c r="J24" s="7"/>
      <c r="K24" s="7"/>
      <c r="L24" s="9" t="s">
        <v>357</v>
      </c>
      <c r="M24" s="208">
        <v>4.5</v>
      </c>
      <c r="N24" s="208">
        <v>7.7</v>
      </c>
      <c r="O24" s="210">
        <v>10.8</v>
      </c>
      <c r="P24" s="208">
        <v>7.9</v>
      </c>
      <c r="Q24" s="208">
        <v>6.7</v>
      </c>
      <c r="R24" s="210">
        <v>10.1</v>
      </c>
      <c r="S24" s="206" t="s">
        <v>76</v>
      </c>
      <c r="T24" s="210">
        <v>10.3</v>
      </c>
      <c r="U24" s="208">
        <v>8.6999999999999993</v>
      </c>
    </row>
    <row r="25" spans="1:21" ht="16.5" customHeight="1" x14ac:dyDescent="0.25">
      <c r="A25" s="7"/>
      <c r="B25" s="7" t="s">
        <v>225</v>
      </c>
      <c r="C25" s="7"/>
      <c r="D25" s="7"/>
      <c r="E25" s="7"/>
      <c r="F25" s="7"/>
      <c r="G25" s="7"/>
      <c r="H25" s="7"/>
      <c r="I25" s="7"/>
      <c r="J25" s="7"/>
      <c r="K25" s="7"/>
      <c r="L25" s="9" t="s">
        <v>357</v>
      </c>
      <c r="M25" s="208">
        <v>4.9000000000000004</v>
      </c>
      <c r="N25" s="210">
        <v>16.7</v>
      </c>
      <c r="O25" s="208">
        <v>6.4</v>
      </c>
      <c r="P25" s="210">
        <v>10.3</v>
      </c>
      <c r="Q25" s="208">
        <v>5.7</v>
      </c>
      <c r="R25" s="210">
        <v>20.100000000000001</v>
      </c>
      <c r="S25" s="206" t="s">
        <v>76</v>
      </c>
      <c r="T25" s="210">
        <v>14.9</v>
      </c>
      <c r="U25" s="210">
        <v>10.6</v>
      </c>
    </row>
    <row r="26" spans="1:21" ht="16.5" customHeight="1" x14ac:dyDescent="0.25">
      <c r="A26" s="7"/>
      <c r="B26" s="7" t="s">
        <v>226</v>
      </c>
      <c r="C26" s="7"/>
      <c r="D26" s="7"/>
      <c r="E26" s="7"/>
      <c r="F26" s="7"/>
      <c r="G26" s="7"/>
      <c r="H26" s="7"/>
      <c r="I26" s="7"/>
      <c r="J26" s="7"/>
      <c r="K26" s="7"/>
      <c r="L26" s="9" t="s">
        <v>357</v>
      </c>
      <c r="M26" s="208">
        <v>3.4</v>
      </c>
      <c r="N26" s="206" t="s">
        <v>76</v>
      </c>
      <c r="O26" s="208">
        <v>7.9</v>
      </c>
      <c r="P26" s="210">
        <v>13</v>
      </c>
      <c r="Q26" s="208">
        <v>6.5</v>
      </c>
      <c r="R26" s="208" t="s">
        <v>125</v>
      </c>
      <c r="S26" s="206" t="s">
        <v>76</v>
      </c>
      <c r="T26" s="210">
        <v>23.2</v>
      </c>
      <c r="U26" s="210">
        <v>13</v>
      </c>
    </row>
    <row r="27" spans="1:21" ht="16.5" customHeight="1" x14ac:dyDescent="0.25">
      <c r="A27" s="7" t="s">
        <v>86</v>
      </c>
      <c r="B27" s="7"/>
      <c r="C27" s="7"/>
      <c r="D27" s="7"/>
      <c r="E27" s="7"/>
      <c r="F27" s="7"/>
      <c r="G27" s="7"/>
      <c r="H27" s="7"/>
      <c r="I27" s="7"/>
      <c r="J27" s="7"/>
      <c r="K27" s="7"/>
      <c r="L27" s="9"/>
      <c r="M27" s="10"/>
      <c r="N27" s="10"/>
      <c r="O27" s="10"/>
      <c r="P27" s="10"/>
      <c r="Q27" s="10"/>
      <c r="R27" s="10"/>
      <c r="S27" s="10"/>
      <c r="T27" s="10"/>
      <c r="U27" s="10"/>
    </row>
    <row r="28" spans="1:21" ht="16.5" customHeight="1" x14ac:dyDescent="0.25">
      <c r="A28" s="7"/>
      <c r="B28" s="7" t="s">
        <v>222</v>
      </c>
      <c r="C28" s="7"/>
      <c r="D28" s="7"/>
      <c r="E28" s="7"/>
      <c r="F28" s="7"/>
      <c r="G28" s="7"/>
      <c r="H28" s="7"/>
      <c r="I28" s="7"/>
      <c r="J28" s="7"/>
      <c r="K28" s="7"/>
      <c r="L28" s="9" t="s">
        <v>357</v>
      </c>
      <c r="M28" s="208">
        <v>7.8</v>
      </c>
      <c r="N28" s="208">
        <v>7.9</v>
      </c>
      <c r="O28" s="208">
        <v>8.9</v>
      </c>
      <c r="P28" s="210">
        <v>12.2</v>
      </c>
      <c r="Q28" s="208">
        <v>6.5</v>
      </c>
      <c r="R28" s="206" t="s">
        <v>76</v>
      </c>
      <c r="S28" s="208">
        <v>6.9</v>
      </c>
      <c r="T28" s="206" t="s">
        <v>76</v>
      </c>
      <c r="U28" s="208">
        <v>8.8000000000000007</v>
      </c>
    </row>
    <row r="29" spans="1:21" ht="16.5" customHeight="1" x14ac:dyDescent="0.25">
      <c r="A29" s="7"/>
      <c r="B29" s="7" t="s">
        <v>223</v>
      </c>
      <c r="C29" s="7"/>
      <c r="D29" s="7"/>
      <c r="E29" s="7"/>
      <c r="F29" s="7"/>
      <c r="G29" s="7"/>
      <c r="H29" s="7"/>
      <c r="I29" s="7"/>
      <c r="J29" s="7"/>
      <c r="K29" s="7"/>
      <c r="L29" s="9" t="s">
        <v>357</v>
      </c>
      <c r="M29" s="208">
        <v>6</v>
      </c>
      <c r="N29" s="208">
        <v>6.3</v>
      </c>
      <c r="O29" s="208">
        <v>6.9</v>
      </c>
      <c r="P29" s="210">
        <v>10.4</v>
      </c>
      <c r="Q29" s="208">
        <v>4.2</v>
      </c>
      <c r="R29" s="208">
        <v>8.1999999999999993</v>
      </c>
      <c r="S29" s="208">
        <v>5.2</v>
      </c>
      <c r="T29" s="206" t="s">
        <v>76</v>
      </c>
      <c r="U29" s="208">
        <v>6.7</v>
      </c>
    </row>
    <row r="30" spans="1:21" ht="16.5" customHeight="1" x14ac:dyDescent="0.25">
      <c r="A30" s="7"/>
      <c r="B30" s="7" t="s">
        <v>224</v>
      </c>
      <c r="C30" s="7"/>
      <c r="D30" s="7"/>
      <c r="E30" s="7"/>
      <c r="F30" s="7"/>
      <c r="G30" s="7"/>
      <c r="H30" s="7"/>
      <c r="I30" s="7"/>
      <c r="J30" s="7"/>
      <c r="K30" s="7"/>
      <c r="L30" s="9" t="s">
        <v>357</v>
      </c>
      <c r="M30" s="208">
        <v>4.9000000000000004</v>
      </c>
      <c r="N30" s="208">
        <v>5.2</v>
      </c>
      <c r="O30" s="210">
        <v>10.8</v>
      </c>
      <c r="P30" s="208">
        <v>8.6999999999999993</v>
      </c>
      <c r="Q30" s="208">
        <v>5.9</v>
      </c>
      <c r="R30" s="208">
        <v>9</v>
      </c>
      <c r="S30" s="206" t="s">
        <v>76</v>
      </c>
      <c r="T30" s="210">
        <v>11.3</v>
      </c>
      <c r="U30" s="208">
        <v>8.8000000000000007</v>
      </c>
    </row>
    <row r="31" spans="1:21" ht="16.5" customHeight="1" x14ac:dyDescent="0.25">
      <c r="A31" s="7"/>
      <c r="B31" s="7" t="s">
        <v>225</v>
      </c>
      <c r="C31" s="7"/>
      <c r="D31" s="7"/>
      <c r="E31" s="7"/>
      <c r="F31" s="7"/>
      <c r="G31" s="7"/>
      <c r="H31" s="7"/>
      <c r="I31" s="7"/>
      <c r="J31" s="7"/>
      <c r="K31" s="7"/>
      <c r="L31" s="9" t="s">
        <v>357</v>
      </c>
      <c r="M31" s="208">
        <v>5.9</v>
      </c>
      <c r="N31" s="208" t="s">
        <v>125</v>
      </c>
      <c r="O31" s="208">
        <v>6.8</v>
      </c>
      <c r="P31" s="210">
        <v>11.9</v>
      </c>
      <c r="Q31" s="208">
        <v>3.4</v>
      </c>
      <c r="R31" s="208">
        <v>2.7</v>
      </c>
      <c r="S31" s="206" t="s">
        <v>76</v>
      </c>
      <c r="T31" s="210">
        <v>15.1</v>
      </c>
      <c r="U31" s="210">
        <v>11.4</v>
      </c>
    </row>
    <row r="32" spans="1:21" ht="16.5" customHeight="1" x14ac:dyDescent="0.25">
      <c r="A32" s="14"/>
      <c r="B32" s="14" t="s">
        <v>226</v>
      </c>
      <c r="C32" s="14"/>
      <c r="D32" s="14"/>
      <c r="E32" s="14"/>
      <c r="F32" s="14"/>
      <c r="G32" s="14"/>
      <c r="H32" s="14"/>
      <c r="I32" s="14"/>
      <c r="J32" s="14"/>
      <c r="K32" s="14"/>
      <c r="L32" s="15" t="s">
        <v>357</v>
      </c>
      <c r="M32" s="209">
        <v>5.7</v>
      </c>
      <c r="N32" s="207" t="s">
        <v>76</v>
      </c>
      <c r="O32" s="209">
        <v>7.7</v>
      </c>
      <c r="P32" s="211">
        <v>12.7</v>
      </c>
      <c r="Q32" s="209" t="s">
        <v>125</v>
      </c>
      <c r="R32" s="209" t="s">
        <v>125</v>
      </c>
      <c r="S32" s="207" t="s">
        <v>76</v>
      </c>
      <c r="T32" s="211">
        <v>24.1</v>
      </c>
      <c r="U32" s="211">
        <v>12.7</v>
      </c>
    </row>
    <row r="33" spans="1:21" ht="4.5" customHeight="1" x14ac:dyDescent="0.25">
      <c r="A33" s="25"/>
      <c r="B33" s="25"/>
      <c r="C33" s="2"/>
      <c r="D33" s="2"/>
      <c r="E33" s="2"/>
      <c r="F33" s="2"/>
      <c r="G33" s="2"/>
      <c r="H33" s="2"/>
      <c r="I33" s="2"/>
      <c r="J33" s="2"/>
      <c r="K33" s="2"/>
      <c r="L33" s="2"/>
      <c r="M33" s="2"/>
      <c r="N33" s="2"/>
      <c r="O33" s="2"/>
      <c r="P33" s="2"/>
      <c r="Q33" s="2"/>
      <c r="R33" s="2"/>
      <c r="S33" s="2"/>
      <c r="T33" s="2"/>
      <c r="U33" s="2"/>
    </row>
    <row r="34" spans="1:21" ht="16.5" customHeight="1" x14ac:dyDescent="0.25">
      <c r="A34" s="25"/>
      <c r="B34" s="25"/>
      <c r="C34" s="351" t="s">
        <v>667</v>
      </c>
      <c r="D34" s="351"/>
      <c r="E34" s="351"/>
      <c r="F34" s="351"/>
      <c r="G34" s="351"/>
      <c r="H34" s="351"/>
      <c r="I34" s="351"/>
      <c r="J34" s="351"/>
      <c r="K34" s="351"/>
      <c r="L34" s="351"/>
      <c r="M34" s="351"/>
      <c r="N34" s="351"/>
      <c r="O34" s="351"/>
      <c r="P34" s="351"/>
      <c r="Q34" s="351"/>
      <c r="R34" s="351"/>
      <c r="S34" s="351"/>
      <c r="T34" s="351"/>
      <c r="U34" s="351"/>
    </row>
    <row r="35" spans="1:21" ht="4.5" customHeight="1" x14ac:dyDescent="0.25">
      <c r="A35" s="25"/>
      <c r="B35" s="25"/>
      <c r="C35" s="2"/>
      <c r="D35" s="2"/>
      <c r="E35" s="2"/>
      <c r="F35" s="2"/>
      <c r="G35" s="2"/>
      <c r="H35" s="2"/>
      <c r="I35" s="2"/>
      <c r="J35" s="2"/>
      <c r="K35" s="2"/>
      <c r="L35" s="2"/>
      <c r="M35" s="2"/>
      <c r="N35" s="2"/>
      <c r="O35" s="2"/>
      <c r="P35" s="2"/>
      <c r="Q35" s="2"/>
      <c r="R35" s="2"/>
      <c r="S35" s="2"/>
      <c r="T35" s="2"/>
      <c r="U35" s="2"/>
    </row>
    <row r="36" spans="1:21" ht="29.4" customHeight="1" x14ac:dyDescent="0.25">
      <c r="A36" s="131"/>
      <c r="B36" s="131"/>
      <c r="C36" s="351" t="s">
        <v>668</v>
      </c>
      <c r="D36" s="351"/>
      <c r="E36" s="351"/>
      <c r="F36" s="351"/>
      <c r="G36" s="351"/>
      <c r="H36" s="351"/>
      <c r="I36" s="351"/>
      <c r="J36" s="351"/>
      <c r="K36" s="351"/>
      <c r="L36" s="351"/>
      <c r="M36" s="351"/>
      <c r="N36" s="351"/>
      <c r="O36" s="351"/>
      <c r="P36" s="351"/>
      <c r="Q36" s="351"/>
      <c r="R36" s="351"/>
      <c r="S36" s="351"/>
      <c r="T36" s="351"/>
      <c r="U36" s="351"/>
    </row>
    <row r="37" spans="1:21" ht="16.5" customHeight="1" x14ac:dyDescent="0.25">
      <c r="A37" s="132"/>
      <c r="B37" s="132"/>
      <c r="C37" s="351" t="s">
        <v>455</v>
      </c>
      <c r="D37" s="351"/>
      <c r="E37" s="351"/>
      <c r="F37" s="351"/>
      <c r="G37" s="351"/>
      <c r="H37" s="351"/>
      <c r="I37" s="351"/>
      <c r="J37" s="351"/>
      <c r="K37" s="351"/>
      <c r="L37" s="351"/>
      <c r="M37" s="351"/>
      <c r="N37" s="351"/>
      <c r="O37" s="351"/>
      <c r="P37" s="351"/>
      <c r="Q37" s="351"/>
      <c r="R37" s="351"/>
      <c r="S37" s="351"/>
      <c r="T37" s="351"/>
      <c r="U37" s="351"/>
    </row>
    <row r="38" spans="1:21" ht="4.5" customHeight="1" x14ac:dyDescent="0.25">
      <c r="A38" s="25"/>
      <c r="B38" s="25"/>
      <c r="C38" s="2"/>
      <c r="D38" s="2"/>
      <c r="E38" s="2"/>
      <c r="F38" s="2"/>
      <c r="G38" s="2"/>
      <c r="H38" s="2"/>
      <c r="I38" s="2"/>
      <c r="J38" s="2"/>
      <c r="K38" s="2"/>
      <c r="L38" s="2"/>
      <c r="M38" s="2"/>
      <c r="N38" s="2"/>
      <c r="O38" s="2"/>
      <c r="P38" s="2"/>
      <c r="Q38" s="2"/>
      <c r="R38" s="2"/>
      <c r="S38" s="2"/>
      <c r="T38" s="2"/>
      <c r="U38" s="2"/>
    </row>
    <row r="39" spans="1:21" ht="55.2" customHeight="1" x14ac:dyDescent="0.25">
      <c r="A39" s="25" t="s">
        <v>87</v>
      </c>
      <c r="B39" s="25"/>
      <c r="C39" s="351" t="s">
        <v>669</v>
      </c>
      <c r="D39" s="351"/>
      <c r="E39" s="351"/>
      <c r="F39" s="351"/>
      <c r="G39" s="351"/>
      <c r="H39" s="351"/>
      <c r="I39" s="351"/>
      <c r="J39" s="351"/>
      <c r="K39" s="351"/>
      <c r="L39" s="351"/>
      <c r="M39" s="351"/>
      <c r="N39" s="351"/>
      <c r="O39" s="351"/>
      <c r="P39" s="351"/>
      <c r="Q39" s="351"/>
      <c r="R39" s="351"/>
      <c r="S39" s="351"/>
      <c r="T39" s="351"/>
      <c r="U39" s="351"/>
    </row>
    <row r="40" spans="1:21" ht="29.4" customHeight="1" x14ac:dyDescent="0.25">
      <c r="A40" s="25" t="s">
        <v>88</v>
      </c>
      <c r="B40" s="25"/>
      <c r="C40" s="351" t="s">
        <v>229</v>
      </c>
      <c r="D40" s="351"/>
      <c r="E40" s="351"/>
      <c r="F40" s="351"/>
      <c r="G40" s="351"/>
      <c r="H40" s="351"/>
      <c r="I40" s="351"/>
      <c r="J40" s="351"/>
      <c r="K40" s="351"/>
      <c r="L40" s="351"/>
      <c r="M40" s="351"/>
      <c r="N40" s="351"/>
      <c r="O40" s="351"/>
      <c r="P40" s="351"/>
      <c r="Q40" s="351"/>
      <c r="R40" s="351"/>
      <c r="S40" s="351"/>
      <c r="T40" s="351"/>
      <c r="U40" s="351"/>
    </row>
    <row r="41" spans="1:21" ht="29.4" customHeight="1" x14ac:dyDescent="0.25">
      <c r="A41" s="25" t="s">
        <v>89</v>
      </c>
      <c r="B41" s="25"/>
      <c r="C41" s="351" t="s">
        <v>600</v>
      </c>
      <c r="D41" s="351"/>
      <c r="E41" s="351"/>
      <c r="F41" s="351"/>
      <c r="G41" s="351"/>
      <c r="H41" s="351"/>
      <c r="I41" s="351"/>
      <c r="J41" s="351"/>
      <c r="K41" s="351"/>
      <c r="L41" s="351"/>
      <c r="M41" s="351"/>
      <c r="N41" s="351"/>
      <c r="O41" s="351"/>
      <c r="P41" s="351"/>
      <c r="Q41" s="351"/>
      <c r="R41" s="351"/>
      <c r="S41" s="351"/>
      <c r="T41" s="351"/>
      <c r="U41" s="351"/>
    </row>
    <row r="42" spans="1:21" ht="55.2" customHeight="1" x14ac:dyDescent="0.25">
      <c r="A42" s="25" t="s">
        <v>90</v>
      </c>
      <c r="B42" s="25"/>
      <c r="C42" s="351" t="s">
        <v>670</v>
      </c>
      <c r="D42" s="351"/>
      <c r="E42" s="351"/>
      <c r="F42" s="351"/>
      <c r="G42" s="351"/>
      <c r="H42" s="351"/>
      <c r="I42" s="351"/>
      <c r="J42" s="351"/>
      <c r="K42" s="351"/>
      <c r="L42" s="351"/>
      <c r="M42" s="351"/>
      <c r="N42" s="351"/>
      <c r="O42" s="351"/>
      <c r="P42" s="351"/>
      <c r="Q42" s="351"/>
      <c r="R42" s="351"/>
      <c r="S42" s="351"/>
      <c r="T42" s="351"/>
      <c r="U42" s="351"/>
    </row>
    <row r="43" spans="1:21" ht="4.5" customHeight="1" x14ac:dyDescent="0.25"/>
    <row r="44" spans="1:21" ht="16.5" customHeight="1" x14ac:dyDescent="0.25">
      <c r="A44" s="26" t="s">
        <v>112</v>
      </c>
      <c r="B44" s="25"/>
      <c r="C44" s="25"/>
      <c r="D44" s="25"/>
      <c r="E44" s="351" t="s">
        <v>671</v>
      </c>
      <c r="F44" s="351"/>
      <c r="G44" s="351"/>
      <c r="H44" s="351"/>
      <c r="I44" s="351"/>
      <c r="J44" s="351"/>
      <c r="K44" s="351"/>
      <c r="L44" s="351"/>
      <c r="M44" s="351"/>
      <c r="N44" s="351"/>
      <c r="O44" s="351"/>
      <c r="P44" s="351"/>
      <c r="Q44" s="351"/>
      <c r="R44" s="351"/>
      <c r="S44" s="351"/>
      <c r="T44" s="351"/>
      <c r="U44" s="351"/>
    </row>
  </sheetData>
  <mergeCells count="9">
    <mergeCell ref="C40:U40"/>
    <mergeCell ref="C41:U41"/>
    <mergeCell ref="C42:U42"/>
    <mergeCell ref="E44:U44"/>
    <mergeCell ref="K1:U1"/>
    <mergeCell ref="C34:U34"/>
    <mergeCell ref="C36:U36"/>
    <mergeCell ref="C37:U37"/>
    <mergeCell ref="C39:U39"/>
  </mergeCells>
  <pageMargins left="0.7" right="0.7" top="0.75" bottom="0.75" header="0.3" footer="0.3"/>
  <pageSetup paperSize="9" fitToHeight="0" orientation="landscape" useFirstPageNumber="1" horizontalDpi="300" verticalDpi="300" r:id="rId1"/>
  <headerFooter scaleWithDoc="0" alignWithMargins="0">
    <oddHeader>&amp;C&amp;"Arial,Regular"&amp;8TABLE 18A.30</oddHeader>
    <oddFooter>&amp;L&amp;8&amp;G 
&amp;"Arial,Regular"REPORT ON
GOVERNMENT
SERVICES  202106&amp;C &amp;R&amp;8&amp;G&amp;"Arial,Regular" 
HOUSING
&amp;"Arial,Regular"PAGE &amp;"Arial,Bold"&amp;P&amp;"Arial,Regular" of TABLE 18A.30</oddFooter>
  </headerFooter>
  <legacyDrawingHF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pageSetUpPr fitToPage="1"/>
  </sheetPr>
  <dimension ref="A1:U43"/>
  <sheetViews>
    <sheetView showGridLines="0" workbookViewId="0"/>
  </sheetViews>
  <sheetFormatPr defaultColWidth="11.44140625" defaultRowHeight="13.2" x14ac:dyDescent="0.25"/>
  <cols>
    <col min="1" max="11" width="1.88671875" customWidth="1"/>
    <col min="12" max="12" width="5.44140625" customWidth="1"/>
    <col min="13" max="21" width="6.88671875" customWidth="1"/>
  </cols>
  <sheetData>
    <row r="1" spans="1:21" ht="50.4" customHeight="1" x14ac:dyDescent="0.25">
      <c r="A1" s="8" t="s">
        <v>672</v>
      </c>
      <c r="B1" s="8"/>
      <c r="C1" s="8"/>
      <c r="D1" s="8"/>
      <c r="E1" s="8"/>
      <c r="F1" s="8"/>
      <c r="G1" s="8"/>
      <c r="H1" s="8"/>
      <c r="I1" s="8"/>
      <c r="J1" s="8"/>
      <c r="K1" s="355" t="s">
        <v>673</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348</v>
      </c>
      <c r="N2" s="13" t="s">
        <v>349</v>
      </c>
      <c r="O2" s="13" t="s">
        <v>350</v>
      </c>
      <c r="P2" s="13" t="s">
        <v>351</v>
      </c>
      <c r="Q2" s="13" t="s">
        <v>352</v>
      </c>
      <c r="R2" s="13" t="s">
        <v>353</v>
      </c>
      <c r="S2" s="13" t="s">
        <v>354</v>
      </c>
      <c r="T2" s="13" t="s">
        <v>355</v>
      </c>
      <c r="U2" s="13" t="s">
        <v>79</v>
      </c>
    </row>
    <row r="3" spans="1:21" ht="16.5" customHeight="1" x14ac:dyDescent="0.25">
      <c r="A3" s="7" t="s">
        <v>71</v>
      </c>
      <c r="B3" s="7"/>
      <c r="C3" s="7"/>
      <c r="D3" s="7"/>
      <c r="E3" s="7"/>
      <c r="F3" s="7"/>
      <c r="G3" s="7"/>
      <c r="H3" s="7"/>
      <c r="I3" s="7"/>
      <c r="J3" s="7"/>
      <c r="K3" s="7"/>
      <c r="L3" s="9"/>
      <c r="M3" s="10"/>
      <c r="N3" s="10"/>
      <c r="O3" s="10"/>
      <c r="P3" s="10"/>
      <c r="Q3" s="10"/>
      <c r="R3" s="10"/>
      <c r="S3" s="10"/>
      <c r="T3" s="10"/>
      <c r="U3" s="10"/>
    </row>
    <row r="4" spans="1:21" ht="16.5" customHeight="1" x14ac:dyDescent="0.25">
      <c r="A4" s="7"/>
      <c r="B4" s="7" t="s">
        <v>222</v>
      </c>
      <c r="C4" s="7"/>
      <c r="D4" s="7"/>
      <c r="E4" s="7"/>
      <c r="F4" s="7"/>
      <c r="G4" s="7"/>
      <c r="H4" s="7"/>
      <c r="I4" s="7"/>
      <c r="J4" s="7"/>
      <c r="K4" s="7"/>
      <c r="L4" s="9" t="s">
        <v>357</v>
      </c>
      <c r="M4" s="214">
        <v>7.2</v>
      </c>
      <c r="N4" s="212" t="s">
        <v>76</v>
      </c>
      <c r="O4" s="216">
        <v>10.5</v>
      </c>
      <c r="P4" s="212" t="s">
        <v>76</v>
      </c>
      <c r="Q4" s="214">
        <v>7</v>
      </c>
      <c r="R4" s="212" t="s">
        <v>76</v>
      </c>
      <c r="S4" s="212" t="s">
        <v>76</v>
      </c>
      <c r="T4" s="212" t="s">
        <v>76</v>
      </c>
      <c r="U4" s="214">
        <v>7.6</v>
      </c>
    </row>
    <row r="5" spans="1:21" ht="16.5" customHeight="1" x14ac:dyDescent="0.25">
      <c r="A5" s="7"/>
      <c r="B5" s="7" t="s">
        <v>223</v>
      </c>
      <c r="C5" s="7"/>
      <c r="D5" s="7"/>
      <c r="E5" s="7"/>
      <c r="F5" s="7"/>
      <c r="G5" s="7"/>
      <c r="H5" s="7"/>
      <c r="I5" s="7"/>
      <c r="J5" s="7"/>
      <c r="K5" s="7"/>
      <c r="L5" s="9" t="s">
        <v>357</v>
      </c>
      <c r="M5" s="214">
        <v>5.9</v>
      </c>
      <c r="N5" s="212" t="s">
        <v>76</v>
      </c>
      <c r="O5" s="214">
        <v>9.1999999999999993</v>
      </c>
      <c r="P5" s="212" t="s">
        <v>76</v>
      </c>
      <c r="Q5" s="214">
        <v>5</v>
      </c>
      <c r="R5" s="214">
        <v>3.7</v>
      </c>
      <c r="S5" s="212" t="s">
        <v>76</v>
      </c>
      <c r="T5" s="212" t="s">
        <v>76</v>
      </c>
      <c r="U5" s="214">
        <v>6.5</v>
      </c>
    </row>
    <row r="6" spans="1:21" ht="16.5" customHeight="1" x14ac:dyDescent="0.25">
      <c r="A6" s="7"/>
      <c r="B6" s="7" t="s">
        <v>224</v>
      </c>
      <c r="C6" s="7"/>
      <c r="D6" s="7"/>
      <c r="E6" s="7"/>
      <c r="F6" s="7"/>
      <c r="G6" s="7"/>
      <c r="H6" s="7"/>
      <c r="I6" s="7"/>
      <c r="J6" s="7"/>
      <c r="K6" s="7"/>
      <c r="L6" s="9" t="s">
        <v>357</v>
      </c>
      <c r="M6" s="214">
        <v>6.6</v>
      </c>
      <c r="N6" s="212" t="s">
        <v>76</v>
      </c>
      <c r="O6" s="216">
        <v>13.4</v>
      </c>
      <c r="P6" s="212" t="s">
        <v>76</v>
      </c>
      <c r="Q6" s="214">
        <v>5.3</v>
      </c>
      <c r="R6" s="214">
        <v>4.0999999999999996</v>
      </c>
      <c r="S6" s="212" t="s">
        <v>76</v>
      </c>
      <c r="T6" s="216">
        <v>58</v>
      </c>
      <c r="U6" s="216">
        <v>17.399999999999999</v>
      </c>
    </row>
    <row r="7" spans="1:21" ht="16.5" customHeight="1" x14ac:dyDescent="0.25">
      <c r="A7" s="7"/>
      <c r="B7" s="7" t="s">
        <v>225</v>
      </c>
      <c r="C7" s="7"/>
      <c r="D7" s="7"/>
      <c r="E7" s="7"/>
      <c r="F7" s="7"/>
      <c r="G7" s="7"/>
      <c r="H7" s="7"/>
      <c r="I7" s="7"/>
      <c r="J7" s="7"/>
      <c r="K7" s="7"/>
      <c r="L7" s="9" t="s">
        <v>357</v>
      </c>
      <c r="M7" s="214">
        <v>7.1</v>
      </c>
      <c r="N7" s="212" t="s">
        <v>76</v>
      </c>
      <c r="O7" s="214">
        <v>9.4</v>
      </c>
      <c r="P7" s="212" t="s">
        <v>76</v>
      </c>
      <c r="Q7" s="214">
        <v>6.9</v>
      </c>
      <c r="R7" s="214" t="s">
        <v>125</v>
      </c>
      <c r="S7" s="212" t="s">
        <v>76</v>
      </c>
      <c r="T7" s="216">
        <v>44.7</v>
      </c>
      <c r="U7" s="216">
        <v>31.5</v>
      </c>
    </row>
    <row r="8" spans="1:21" ht="16.5" customHeight="1" x14ac:dyDescent="0.25">
      <c r="A8" s="7"/>
      <c r="B8" s="7" t="s">
        <v>226</v>
      </c>
      <c r="C8" s="7"/>
      <c r="D8" s="7"/>
      <c r="E8" s="7"/>
      <c r="F8" s="7"/>
      <c r="G8" s="7"/>
      <c r="H8" s="7"/>
      <c r="I8" s="7"/>
      <c r="J8" s="7"/>
      <c r="K8" s="7"/>
      <c r="L8" s="9" t="s">
        <v>357</v>
      </c>
      <c r="M8" s="214">
        <v>5.5</v>
      </c>
      <c r="N8" s="212" t="s">
        <v>76</v>
      </c>
      <c r="O8" s="216">
        <v>22.6</v>
      </c>
      <c r="P8" s="212" t="s">
        <v>76</v>
      </c>
      <c r="Q8" s="216">
        <v>13.6</v>
      </c>
      <c r="R8" s="214" t="s">
        <v>125</v>
      </c>
      <c r="S8" s="212" t="s">
        <v>76</v>
      </c>
      <c r="T8" s="216">
        <v>56.6</v>
      </c>
      <c r="U8" s="216">
        <v>49.7</v>
      </c>
    </row>
    <row r="9" spans="1:21" ht="16.5" customHeight="1" x14ac:dyDescent="0.25">
      <c r="A9" s="7" t="s">
        <v>82</v>
      </c>
      <c r="B9" s="7"/>
      <c r="C9" s="7"/>
      <c r="D9" s="7"/>
      <c r="E9" s="7"/>
      <c r="F9" s="7"/>
      <c r="G9" s="7"/>
      <c r="H9" s="7"/>
      <c r="I9" s="7"/>
      <c r="J9" s="7"/>
      <c r="K9" s="7"/>
      <c r="L9" s="9"/>
      <c r="M9" s="10"/>
      <c r="N9" s="10"/>
      <c r="O9" s="10"/>
      <c r="P9" s="10"/>
      <c r="Q9" s="10"/>
      <c r="R9" s="10"/>
      <c r="S9" s="10"/>
      <c r="T9" s="10"/>
      <c r="U9" s="10"/>
    </row>
    <row r="10" spans="1:21" ht="16.5" customHeight="1" x14ac:dyDescent="0.25">
      <c r="A10" s="7"/>
      <c r="B10" s="7" t="s">
        <v>222</v>
      </c>
      <c r="C10" s="7"/>
      <c r="D10" s="7"/>
      <c r="E10" s="7"/>
      <c r="F10" s="7"/>
      <c r="G10" s="7"/>
      <c r="H10" s="7"/>
      <c r="I10" s="7"/>
      <c r="J10" s="7"/>
      <c r="K10" s="7"/>
      <c r="L10" s="9" t="s">
        <v>357</v>
      </c>
      <c r="M10" s="214">
        <v>7.7</v>
      </c>
      <c r="N10" s="212" t="s">
        <v>76</v>
      </c>
      <c r="O10" s="216">
        <v>11.3</v>
      </c>
      <c r="P10" s="212" t="s">
        <v>76</v>
      </c>
      <c r="Q10" s="214">
        <v>6.9</v>
      </c>
      <c r="R10" s="212" t="s">
        <v>76</v>
      </c>
      <c r="S10" s="212" t="s">
        <v>76</v>
      </c>
      <c r="T10" s="212" t="s">
        <v>76</v>
      </c>
      <c r="U10" s="214">
        <v>8</v>
      </c>
    </row>
    <row r="11" spans="1:21" ht="16.5" customHeight="1" x14ac:dyDescent="0.25">
      <c r="A11" s="7"/>
      <c r="B11" s="7" t="s">
        <v>223</v>
      </c>
      <c r="C11" s="7"/>
      <c r="D11" s="7"/>
      <c r="E11" s="7"/>
      <c r="F11" s="7"/>
      <c r="G11" s="7"/>
      <c r="H11" s="7"/>
      <c r="I11" s="7"/>
      <c r="J11" s="7"/>
      <c r="K11" s="7"/>
      <c r="L11" s="9" t="s">
        <v>357</v>
      </c>
      <c r="M11" s="214">
        <v>6</v>
      </c>
      <c r="N11" s="212" t="s">
        <v>76</v>
      </c>
      <c r="O11" s="214">
        <v>7.1</v>
      </c>
      <c r="P11" s="212" t="s">
        <v>76</v>
      </c>
      <c r="Q11" s="216">
        <v>10.199999999999999</v>
      </c>
      <c r="R11" s="214">
        <v>4.5</v>
      </c>
      <c r="S11" s="212" t="s">
        <v>76</v>
      </c>
      <c r="T11" s="212" t="s">
        <v>76</v>
      </c>
      <c r="U11" s="214">
        <v>6.3</v>
      </c>
    </row>
    <row r="12" spans="1:21" ht="16.5" customHeight="1" x14ac:dyDescent="0.25">
      <c r="A12" s="7"/>
      <c r="B12" s="7" t="s">
        <v>224</v>
      </c>
      <c r="C12" s="7"/>
      <c r="D12" s="7"/>
      <c r="E12" s="7"/>
      <c r="F12" s="7"/>
      <c r="G12" s="7"/>
      <c r="H12" s="7"/>
      <c r="I12" s="7"/>
      <c r="J12" s="7"/>
      <c r="K12" s="7"/>
      <c r="L12" s="9" t="s">
        <v>357</v>
      </c>
      <c r="M12" s="214">
        <v>7.4</v>
      </c>
      <c r="N12" s="212" t="s">
        <v>76</v>
      </c>
      <c r="O12" s="216">
        <v>12.6</v>
      </c>
      <c r="P12" s="212" t="s">
        <v>76</v>
      </c>
      <c r="Q12" s="214">
        <v>7</v>
      </c>
      <c r="R12" s="214">
        <v>1.1000000000000001</v>
      </c>
      <c r="S12" s="212" t="s">
        <v>76</v>
      </c>
      <c r="T12" s="216">
        <v>58.5</v>
      </c>
      <c r="U12" s="216">
        <v>17.2</v>
      </c>
    </row>
    <row r="13" spans="1:21" ht="16.5" customHeight="1" x14ac:dyDescent="0.25">
      <c r="A13" s="7"/>
      <c r="B13" s="7" t="s">
        <v>225</v>
      </c>
      <c r="C13" s="7"/>
      <c r="D13" s="7"/>
      <c r="E13" s="7"/>
      <c r="F13" s="7"/>
      <c r="G13" s="7"/>
      <c r="H13" s="7"/>
      <c r="I13" s="7"/>
      <c r="J13" s="7"/>
      <c r="K13" s="7"/>
      <c r="L13" s="9" t="s">
        <v>357</v>
      </c>
      <c r="M13" s="214">
        <v>6.4</v>
      </c>
      <c r="N13" s="212" t="s">
        <v>76</v>
      </c>
      <c r="O13" s="214">
        <v>8.5</v>
      </c>
      <c r="P13" s="212" t="s">
        <v>76</v>
      </c>
      <c r="Q13" s="216">
        <v>10.8</v>
      </c>
      <c r="R13" s="214" t="s">
        <v>125</v>
      </c>
      <c r="S13" s="212" t="s">
        <v>76</v>
      </c>
      <c r="T13" s="216">
        <v>43.9</v>
      </c>
      <c r="U13" s="216">
        <v>30.8</v>
      </c>
    </row>
    <row r="14" spans="1:21" ht="16.5" customHeight="1" x14ac:dyDescent="0.25">
      <c r="A14" s="7"/>
      <c r="B14" s="7" t="s">
        <v>226</v>
      </c>
      <c r="C14" s="7"/>
      <c r="D14" s="7"/>
      <c r="E14" s="7"/>
      <c r="F14" s="7"/>
      <c r="G14" s="7"/>
      <c r="H14" s="7"/>
      <c r="I14" s="7"/>
      <c r="J14" s="7"/>
      <c r="K14" s="7"/>
      <c r="L14" s="9" t="s">
        <v>357</v>
      </c>
      <c r="M14" s="214">
        <v>6</v>
      </c>
      <c r="N14" s="212" t="s">
        <v>76</v>
      </c>
      <c r="O14" s="216">
        <v>21.1</v>
      </c>
      <c r="P14" s="212" t="s">
        <v>76</v>
      </c>
      <c r="Q14" s="216">
        <v>11.5</v>
      </c>
      <c r="R14" s="214" t="s">
        <v>125</v>
      </c>
      <c r="S14" s="212" t="s">
        <v>76</v>
      </c>
      <c r="T14" s="216">
        <v>56.6</v>
      </c>
      <c r="U14" s="216">
        <v>49.8</v>
      </c>
    </row>
    <row r="15" spans="1:21" ht="16.5" customHeight="1" x14ac:dyDescent="0.25">
      <c r="A15" s="7" t="s">
        <v>83</v>
      </c>
      <c r="B15" s="7"/>
      <c r="C15" s="7"/>
      <c r="D15" s="7"/>
      <c r="E15" s="7"/>
      <c r="F15" s="7"/>
      <c r="G15" s="7"/>
      <c r="H15" s="7"/>
      <c r="I15" s="7"/>
      <c r="J15" s="7"/>
      <c r="K15" s="7"/>
      <c r="L15" s="9"/>
      <c r="M15" s="10"/>
      <c r="N15" s="10"/>
      <c r="O15" s="10"/>
      <c r="P15" s="10"/>
      <c r="Q15" s="10"/>
      <c r="R15" s="10"/>
      <c r="S15" s="10"/>
      <c r="T15" s="10"/>
      <c r="U15" s="10"/>
    </row>
    <row r="16" spans="1:21" ht="16.5" customHeight="1" x14ac:dyDescent="0.25">
      <c r="A16" s="7"/>
      <c r="B16" s="7" t="s">
        <v>222</v>
      </c>
      <c r="C16" s="7"/>
      <c r="D16" s="7"/>
      <c r="E16" s="7"/>
      <c r="F16" s="7"/>
      <c r="G16" s="7"/>
      <c r="H16" s="7"/>
      <c r="I16" s="7"/>
      <c r="J16" s="7"/>
      <c r="K16" s="7"/>
      <c r="L16" s="9" t="s">
        <v>357</v>
      </c>
      <c r="M16" s="214">
        <v>7.1</v>
      </c>
      <c r="N16" s="212" t="s">
        <v>76</v>
      </c>
      <c r="O16" s="214">
        <v>9.5</v>
      </c>
      <c r="P16" s="212" t="s">
        <v>76</v>
      </c>
      <c r="Q16" s="214">
        <v>6.6</v>
      </c>
      <c r="R16" s="212" t="s">
        <v>76</v>
      </c>
      <c r="S16" s="212" t="s">
        <v>76</v>
      </c>
      <c r="T16" s="212" t="s">
        <v>76</v>
      </c>
      <c r="U16" s="214">
        <v>7.3</v>
      </c>
    </row>
    <row r="17" spans="1:21" ht="16.5" customHeight="1" x14ac:dyDescent="0.25">
      <c r="A17" s="7"/>
      <c r="B17" s="7" t="s">
        <v>223</v>
      </c>
      <c r="C17" s="7"/>
      <c r="D17" s="7"/>
      <c r="E17" s="7"/>
      <c r="F17" s="7"/>
      <c r="G17" s="7"/>
      <c r="H17" s="7"/>
      <c r="I17" s="7"/>
      <c r="J17" s="7"/>
      <c r="K17" s="7"/>
      <c r="L17" s="9" t="s">
        <v>357</v>
      </c>
      <c r="M17" s="214">
        <v>6.4</v>
      </c>
      <c r="N17" s="212" t="s">
        <v>76</v>
      </c>
      <c r="O17" s="214">
        <v>5.6</v>
      </c>
      <c r="P17" s="212" t="s">
        <v>76</v>
      </c>
      <c r="Q17" s="214">
        <v>9.6999999999999993</v>
      </c>
      <c r="R17" s="214">
        <v>5.7</v>
      </c>
      <c r="S17" s="212" t="s">
        <v>76</v>
      </c>
      <c r="T17" s="212" t="s">
        <v>76</v>
      </c>
      <c r="U17" s="214">
        <v>6.3</v>
      </c>
    </row>
    <row r="18" spans="1:21" ht="16.5" customHeight="1" x14ac:dyDescent="0.25">
      <c r="A18" s="7"/>
      <c r="B18" s="7" t="s">
        <v>224</v>
      </c>
      <c r="C18" s="7"/>
      <c r="D18" s="7"/>
      <c r="E18" s="7"/>
      <c r="F18" s="7"/>
      <c r="G18" s="7"/>
      <c r="H18" s="7"/>
      <c r="I18" s="7"/>
      <c r="J18" s="7"/>
      <c r="K18" s="7"/>
      <c r="L18" s="9" t="s">
        <v>357</v>
      </c>
      <c r="M18" s="214">
        <v>7.4</v>
      </c>
      <c r="N18" s="212" t="s">
        <v>76</v>
      </c>
      <c r="O18" s="216">
        <v>13.5</v>
      </c>
      <c r="P18" s="212" t="s">
        <v>76</v>
      </c>
      <c r="Q18" s="214">
        <v>9</v>
      </c>
      <c r="R18" s="214">
        <v>3.7</v>
      </c>
      <c r="S18" s="212" t="s">
        <v>76</v>
      </c>
      <c r="T18" s="216">
        <v>59.1</v>
      </c>
      <c r="U18" s="216">
        <v>17.7</v>
      </c>
    </row>
    <row r="19" spans="1:21" ht="16.5" customHeight="1" x14ac:dyDescent="0.25">
      <c r="A19" s="7"/>
      <c r="B19" s="7" t="s">
        <v>225</v>
      </c>
      <c r="C19" s="7"/>
      <c r="D19" s="7"/>
      <c r="E19" s="7"/>
      <c r="F19" s="7"/>
      <c r="G19" s="7"/>
      <c r="H19" s="7"/>
      <c r="I19" s="7"/>
      <c r="J19" s="7"/>
      <c r="K19" s="7"/>
      <c r="L19" s="9" t="s">
        <v>357</v>
      </c>
      <c r="M19" s="214">
        <v>7.4</v>
      </c>
      <c r="N19" s="212" t="s">
        <v>76</v>
      </c>
      <c r="O19" s="214">
        <v>9.4</v>
      </c>
      <c r="P19" s="212" t="s">
        <v>76</v>
      </c>
      <c r="Q19" s="214">
        <v>9.6999999999999993</v>
      </c>
      <c r="R19" s="214" t="s">
        <v>125</v>
      </c>
      <c r="S19" s="212" t="s">
        <v>76</v>
      </c>
      <c r="T19" s="216">
        <v>44.1</v>
      </c>
      <c r="U19" s="216">
        <v>31</v>
      </c>
    </row>
    <row r="20" spans="1:21" ht="16.5" customHeight="1" x14ac:dyDescent="0.25">
      <c r="A20" s="7"/>
      <c r="B20" s="7" t="s">
        <v>226</v>
      </c>
      <c r="C20" s="7"/>
      <c r="D20" s="7"/>
      <c r="E20" s="7"/>
      <c r="F20" s="7"/>
      <c r="G20" s="7"/>
      <c r="H20" s="7"/>
      <c r="I20" s="7"/>
      <c r="J20" s="7"/>
      <c r="K20" s="7"/>
      <c r="L20" s="9" t="s">
        <v>357</v>
      </c>
      <c r="M20" s="214">
        <v>4.4000000000000004</v>
      </c>
      <c r="N20" s="212" t="s">
        <v>76</v>
      </c>
      <c r="O20" s="216">
        <v>20</v>
      </c>
      <c r="P20" s="212" t="s">
        <v>76</v>
      </c>
      <c r="Q20" s="214">
        <v>8.5</v>
      </c>
      <c r="R20" s="214" t="s">
        <v>125</v>
      </c>
      <c r="S20" s="212" t="s">
        <v>76</v>
      </c>
      <c r="T20" s="216">
        <v>56.9</v>
      </c>
      <c r="U20" s="216">
        <v>49.6</v>
      </c>
    </row>
    <row r="21" spans="1:21" ht="16.5" customHeight="1" x14ac:dyDescent="0.25">
      <c r="A21" s="7" t="s">
        <v>84</v>
      </c>
      <c r="B21" s="7"/>
      <c r="C21" s="7"/>
      <c r="D21" s="7"/>
      <c r="E21" s="7"/>
      <c r="F21" s="7"/>
      <c r="G21" s="7"/>
      <c r="H21" s="7"/>
      <c r="I21" s="7"/>
      <c r="J21" s="7"/>
      <c r="K21" s="7"/>
      <c r="L21" s="9"/>
      <c r="M21" s="10"/>
      <c r="N21" s="10"/>
      <c r="O21" s="10"/>
      <c r="P21" s="10"/>
      <c r="Q21" s="10"/>
      <c r="R21" s="10"/>
      <c r="S21" s="10"/>
      <c r="T21" s="10"/>
      <c r="U21" s="10"/>
    </row>
    <row r="22" spans="1:21" ht="16.5" customHeight="1" x14ac:dyDescent="0.25">
      <c r="A22" s="7"/>
      <c r="B22" s="7" t="s">
        <v>222</v>
      </c>
      <c r="C22" s="7"/>
      <c r="D22" s="7"/>
      <c r="E22" s="7"/>
      <c r="F22" s="7"/>
      <c r="G22" s="7"/>
      <c r="H22" s="7"/>
      <c r="I22" s="7"/>
      <c r="J22" s="7"/>
      <c r="K22" s="7"/>
      <c r="L22" s="9" t="s">
        <v>357</v>
      </c>
      <c r="M22" s="214">
        <v>7.5</v>
      </c>
      <c r="N22" s="212" t="s">
        <v>76</v>
      </c>
      <c r="O22" s="216">
        <v>11.1</v>
      </c>
      <c r="P22" s="212" t="s">
        <v>76</v>
      </c>
      <c r="Q22" s="214">
        <v>6.9</v>
      </c>
      <c r="R22" s="212" t="s">
        <v>76</v>
      </c>
      <c r="S22" s="212" t="s">
        <v>76</v>
      </c>
      <c r="T22" s="212" t="s">
        <v>76</v>
      </c>
      <c r="U22" s="214">
        <v>7.8</v>
      </c>
    </row>
    <row r="23" spans="1:21" ht="16.5" customHeight="1" x14ac:dyDescent="0.25">
      <c r="A23" s="7"/>
      <c r="B23" s="7" t="s">
        <v>223</v>
      </c>
      <c r="C23" s="7"/>
      <c r="D23" s="7"/>
      <c r="E23" s="7"/>
      <c r="F23" s="7"/>
      <c r="G23" s="7"/>
      <c r="H23" s="7"/>
      <c r="I23" s="7"/>
      <c r="J23" s="7"/>
      <c r="K23" s="7"/>
      <c r="L23" s="9" t="s">
        <v>357</v>
      </c>
      <c r="M23" s="214">
        <v>7.3</v>
      </c>
      <c r="N23" s="212" t="s">
        <v>76</v>
      </c>
      <c r="O23" s="214">
        <v>6.5</v>
      </c>
      <c r="P23" s="212" t="s">
        <v>76</v>
      </c>
      <c r="Q23" s="214">
        <v>7.6</v>
      </c>
      <c r="R23" s="214">
        <v>4.2</v>
      </c>
      <c r="S23" s="212" t="s">
        <v>76</v>
      </c>
      <c r="T23" s="212" t="s">
        <v>76</v>
      </c>
      <c r="U23" s="214">
        <v>6.9</v>
      </c>
    </row>
    <row r="24" spans="1:21" ht="16.5" customHeight="1" x14ac:dyDescent="0.25">
      <c r="A24" s="7"/>
      <c r="B24" s="7" t="s">
        <v>224</v>
      </c>
      <c r="C24" s="7"/>
      <c r="D24" s="7"/>
      <c r="E24" s="7"/>
      <c r="F24" s="7"/>
      <c r="G24" s="7"/>
      <c r="H24" s="7"/>
      <c r="I24" s="7"/>
      <c r="J24" s="7"/>
      <c r="K24" s="7"/>
      <c r="L24" s="9" t="s">
        <v>357</v>
      </c>
      <c r="M24" s="214">
        <v>7.2</v>
      </c>
      <c r="N24" s="212" t="s">
        <v>76</v>
      </c>
      <c r="O24" s="216">
        <v>11.4</v>
      </c>
      <c r="P24" s="212" t="s">
        <v>76</v>
      </c>
      <c r="Q24" s="214">
        <v>9.8000000000000007</v>
      </c>
      <c r="R24" s="214">
        <v>7.6</v>
      </c>
      <c r="S24" s="212" t="s">
        <v>76</v>
      </c>
      <c r="T24" s="212" t="s">
        <v>85</v>
      </c>
      <c r="U24" s="214">
        <v>9.9</v>
      </c>
    </row>
    <row r="25" spans="1:21" ht="16.5" customHeight="1" x14ac:dyDescent="0.25">
      <c r="A25" s="7"/>
      <c r="B25" s="7" t="s">
        <v>225</v>
      </c>
      <c r="C25" s="7"/>
      <c r="D25" s="7"/>
      <c r="E25" s="7"/>
      <c r="F25" s="7"/>
      <c r="G25" s="7"/>
      <c r="H25" s="7"/>
      <c r="I25" s="7"/>
      <c r="J25" s="7"/>
      <c r="K25" s="7"/>
      <c r="L25" s="9" t="s">
        <v>357</v>
      </c>
      <c r="M25" s="214">
        <v>6.5</v>
      </c>
      <c r="N25" s="212" t="s">
        <v>76</v>
      </c>
      <c r="O25" s="214">
        <v>8.6</v>
      </c>
      <c r="P25" s="212" t="s">
        <v>76</v>
      </c>
      <c r="Q25" s="216">
        <v>15</v>
      </c>
      <c r="R25" s="214" t="s">
        <v>125</v>
      </c>
      <c r="S25" s="212" t="s">
        <v>76</v>
      </c>
      <c r="T25" s="212" t="s">
        <v>85</v>
      </c>
      <c r="U25" s="214">
        <v>8.9</v>
      </c>
    </row>
    <row r="26" spans="1:21" ht="16.5" customHeight="1" x14ac:dyDescent="0.25">
      <c r="A26" s="7"/>
      <c r="B26" s="7" t="s">
        <v>226</v>
      </c>
      <c r="C26" s="7"/>
      <c r="D26" s="7"/>
      <c r="E26" s="7"/>
      <c r="F26" s="7"/>
      <c r="G26" s="7"/>
      <c r="H26" s="7"/>
      <c r="I26" s="7"/>
      <c r="J26" s="7"/>
      <c r="K26" s="7"/>
      <c r="L26" s="9" t="s">
        <v>357</v>
      </c>
      <c r="M26" s="214">
        <v>6</v>
      </c>
      <c r="N26" s="212" t="s">
        <v>76</v>
      </c>
      <c r="O26" s="216">
        <v>19.600000000000001</v>
      </c>
      <c r="P26" s="212" t="s">
        <v>76</v>
      </c>
      <c r="Q26" s="214">
        <v>9.1999999999999993</v>
      </c>
      <c r="R26" s="214" t="s">
        <v>125</v>
      </c>
      <c r="S26" s="212" t="s">
        <v>76</v>
      </c>
      <c r="T26" s="212" t="s">
        <v>85</v>
      </c>
      <c r="U26" s="216">
        <v>16.7</v>
      </c>
    </row>
    <row r="27" spans="1:21" ht="16.5" customHeight="1" x14ac:dyDescent="0.25">
      <c r="A27" s="7" t="s">
        <v>86</v>
      </c>
      <c r="B27" s="7"/>
      <c r="C27" s="7"/>
      <c r="D27" s="7"/>
      <c r="E27" s="7"/>
      <c r="F27" s="7"/>
      <c r="G27" s="7"/>
      <c r="H27" s="7"/>
      <c r="I27" s="7"/>
      <c r="J27" s="7"/>
      <c r="K27" s="7"/>
      <c r="L27" s="9"/>
      <c r="M27" s="10"/>
      <c r="N27" s="10"/>
      <c r="O27" s="10"/>
      <c r="P27" s="10"/>
      <c r="Q27" s="10"/>
      <c r="R27" s="10"/>
      <c r="S27" s="10"/>
      <c r="T27" s="10"/>
      <c r="U27" s="10"/>
    </row>
    <row r="28" spans="1:21" ht="16.5" customHeight="1" x14ac:dyDescent="0.25">
      <c r="A28" s="7"/>
      <c r="B28" s="7" t="s">
        <v>222</v>
      </c>
      <c r="C28" s="7"/>
      <c r="D28" s="7"/>
      <c r="E28" s="7"/>
      <c r="F28" s="7"/>
      <c r="G28" s="7"/>
      <c r="H28" s="7"/>
      <c r="I28" s="7"/>
      <c r="J28" s="7"/>
      <c r="K28" s="7"/>
      <c r="L28" s="9" t="s">
        <v>357</v>
      </c>
      <c r="M28" s="214">
        <v>8.1</v>
      </c>
      <c r="N28" s="212" t="s">
        <v>76</v>
      </c>
      <c r="O28" s="216">
        <v>10.6</v>
      </c>
      <c r="P28" s="212" t="s">
        <v>76</v>
      </c>
      <c r="Q28" s="214">
        <v>6.6</v>
      </c>
      <c r="R28" s="212" t="s">
        <v>76</v>
      </c>
      <c r="S28" s="212" t="s">
        <v>76</v>
      </c>
      <c r="T28" s="212" t="s">
        <v>76</v>
      </c>
      <c r="U28" s="214">
        <v>8</v>
      </c>
    </row>
    <row r="29" spans="1:21" ht="16.5" customHeight="1" x14ac:dyDescent="0.25">
      <c r="A29" s="7"/>
      <c r="B29" s="7" t="s">
        <v>223</v>
      </c>
      <c r="C29" s="7"/>
      <c r="D29" s="7"/>
      <c r="E29" s="7"/>
      <c r="F29" s="7"/>
      <c r="G29" s="7"/>
      <c r="H29" s="7"/>
      <c r="I29" s="7"/>
      <c r="J29" s="7"/>
      <c r="K29" s="7"/>
      <c r="L29" s="9" t="s">
        <v>357</v>
      </c>
      <c r="M29" s="214">
        <v>7.2</v>
      </c>
      <c r="N29" s="212" t="s">
        <v>76</v>
      </c>
      <c r="O29" s="214">
        <v>6.2</v>
      </c>
      <c r="P29" s="212" t="s">
        <v>76</v>
      </c>
      <c r="Q29" s="214">
        <v>6.6</v>
      </c>
      <c r="R29" s="214">
        <v>3.8</v>
      </c>
      <c r="S29" s="212" t="s">
        <v>76</v>
      </c>
      <c r="T29" s="212" t="s">
        <v>76</v>
      </c>
      <c r="U29" s="214">
        <v>6.7</v>
      </c>
    </row>
    <row r="30" spans="1:21" ht="16.5" customHeight="1" x14ac:dyDescent="0.25">
      <c r="A30" s="7"/>
      <c r="B30" s="7" t="s">
        <v>224</v>
      </c>
      <c r="C30" s="7"/>
      <c r="D30" s="7"/>
      <c r="E30" s="7"/>
      <c r="F30" s="7"/>
      <c r="G30" s="7"/>
      <c r="H30" s="7"/>
      <c r="I30" s="7"/>
      <c r="J30" s="7"/>
      <c r="K30" s="7"/>
      <c r="L30" s="9" t="s">
        <v>357</v>
      </c>
      <c r="M30" s="214">
        <v>7.5</v>
      </c>
      <c r="N30" s="212" t="s">
        <v>76</v>
      </c>
      <c r="O30" s="216">
        <v>12</v>
      </c>
      <c r="P30" s="212" t="s">
        <v>76</v>
      </c>
      <c r="Q30" s="214">
        <v>9.3000000000000007</v>
      </c>
      <c r="R30" s="214">
        <v>0.5</v>
      </c>
      <c r="S30" s="212" t="s">
        <v>76</v>
      </c>
      <c r="T30" s="212" t="s">
        <v>85</v>
      </c>
      <c r="U30" s="216">
        <v>10.1</v>
      </c>
    </row>
    <row r="31" spans="1:21" ht="16.5" customHeight="1" x14ac:dyDescent="0.25">
      <c r="A31" s="7"/>
      <c r="B31" s="7" t="s">
        <v>225</v>
      </c>
      <c r="C31" s="7"/>
      <c r="D31" s="7"/>
      <c r="E31" s="7"/>
      <c r="F31" s="7"/>
      <c r="G31" s="7"/>
      <c r="H31" s="7"/>
      <c r="I31" s="7"/>
      <c r="J31" s="7"/>
      <c r="K31" s="7"/>
      <c r="L31" s="9" t="s">
        <v>357</v>
      </c>
      <c r="M31" s="214">
        <v>7.2</v>
      </c>
      <c r="N31" s="212" t="s">
        <v>76</v>
      </c>
      <c r="O31" s="216">
        <v>10.4</v>
      </c>
      <c r="P31" s="212" t="s">
        <v>76</v>
      </c>
      <c r="Q31" s="216">
        <v>10.3</v>
      </c>
      <c r="R31" s="214" t="s">
        <v>125</v>
      </c>
      <c r="S31" s="212" t="s">
        <v>76</v>
      </c>
      <c r="T31" s="212" t="s">
        <v>85</v>
      </c>
      <c r="U31" s="214">
        <v>9.3000000000000007</v>
      </c>
    </row>
    <row r="32" spans="1:21" ht="16.5" customHeight="1" x14ac:dyDescent="0.25">
      <c r="A32" s="14"/>
      <c r="B32" s="14" t="s">
        <v>226</v>
      </c>
      <c r="C32" s="14"/>
      <c r="D32" s="14"/>
      <c r="E32" s="14"/>
      <c r="F32" s="14"/>
      <c r="G32" s="14"/>
      <c r="H32" s="14"/>
      <c r="I32" s="14"/>
      <c r="J32" s="14"/>
      <c r="K32" s="14"/>
      <c r="L32" s="15" t="s">
        <v>357</v>
      </c>
      <c r="M32" s="215">
        <v>8.5</v>
      </c>
      <c r="N32" s="213" t="s">
        <v>76</v>
      </c>
      <c r="O32" s="217">
        <v>18.399999999999999</v>
      </c>
      <c r="P32" s="213" t="s">
        <v>76</v>
      </c>
      <c r="Q32" s="215">
        <v>8.5</v>
      </c>
      <c r="R32" s="215" t="s">
        <v>125</v>
      </c>
      <c r="S32" s="213" t="s">
        <v>76</v>
      </c>
      <c r="T32" s="213" t="s">
        <v>85</v>
      </c>
      <c r="U32" s="217">
        <v>15.8</v>
      </c>
    </row>
    <row r="33" spans="1:21" ht="4.5" customHeight="1" x14ac:dyDescent="0.25">
      <c r="A33" s="25"/>
      <c r="B33" s="25"/>
      <c r="C33" s="2"/>
      <c r="D33" s="2"/>
      <c r="E33" s="2"/>
      <c r="F33" s="2"/>
      <c r="G33" s="2"/>
      <c r="H33" s="2"/>
      <c r="I33" s="2"/>
      <c r="J33" s="2"/>
      <c r="K33" s="2"/>
      <c r="L33" s="2"/>
      <c r="M33" s="2"/>
      <c r="N33" s="2"/>
      <c r="O33" s="2"/>
      <c r="P33" s="2"/>
      <c r="Q33" s="2"/>
      <c r="R33" s="2"/>
      <c r="S33" s="2"/>
      <c r="T33" s="2"/>
      <c r="U33" s="2"/>
    </row>
    <row r="34" spans="1:21" ht="16.5" customHeight="1" x14ac:dyDescent="0.25">
      <c r="A34" s="25"/>
      <c r="B34" s="25"/>
      <c r="C34" s="351" t="s">
        <v>674</v>
      </c>
      <c r="D34" s="351"/>
      <c r="E34" s="351"/>
      <c r="F34" s="351"/>
      <c r="G34" s="351"/>
      <c r="H34" s="351"/>
      <c r="I34" s="351"/>
      <c r="J34" s="351"/>
      <c r="K34" s="351"/>
      <c r="L34" s="351"/>
      <c r="M34" s="351"/>
      <c r="N34" s="351"/>
      <c r="O34" s="351"/>
      <c r="P34" s="351"/>
      <c r="Q34" s="351"/>
      <c r="R34" s="351"/>
      <c r="S34" s="351"/>
      <c r="T34" s="351"/>
      <c r="U34" s="351"/>
    </row>
    <row r="35" spans="1:21" ht="4.5" customHeight="1" x14ac:dyDescent="0.25">
      <c r="A35" s="25"/>
      <c r="B35" s="25"/>
      <c r="C35" s="2"/>
      <c r="D35" s="2"/>
      <c r="E35" s="2"/>
      <c r="F35" s="2"/>
      <c r="G35" s="2"/>
      <c r="H35" s="2"/>
      <c r="I35" s="2"/>
      <c r="J35" s="2"/>
      <c r="K35" s="2"/>
      <c r="L35" s="2"/>
      <c r="M35" s="2"/>
      <c r="N35" s="2"/>
      <c r="O35" s="2"/>
      <c r="P35" s="2"/>
      <c r="Q35" s="2"/>
      <c r="R35" s="2"/>
      <c r="S35" s="2"/>
      <c r="T35" s="2"/>
      <c r="U35" s="2"/>
    </row>
    <row r="36" spans="1:21" ht="29.4" customHeight="1" x14ac:dyDescent="0.25">
      <c r="A36" s="131"/>
      <c r="B36" s="131"/>
      <c r="C36" s="351" t="s">
        <v>668</v>
      </c>
      <c r="D36" s="351"/>
      <c r="E36" s="351"/>
      <c r="F36" s="351"/>
      <c r="G36" s="351"/>
      <c r="H36" s="351"/>
      <c r="I36" s="351"/>
      <c r="J36" s="351"/>
      <c r="K36" s="351"/>
      <c r="L36" s="351"/>
      <c r="M36" s="351"/>
      <c r="N36" s="351"/>
      <c r="O36" s="351"/>
      <c r="P36" s="351"/>
      <c r="Q36" s="351"/>
      <c r="R36" s="351"/>
      <c r="S36" s="351"/>
      <c r="T36" s="351"/>
      <c r="U36" s="351"/>
    </row>
    <row r="37" spans="1:21" ht="16.5" customHeight="1" x14ac:dyDescent="0.25">
      <c r="A37" s="132"/>
      <c r="B37" s="132"/>
      <c r="C37" s="351" t="s">
        <v>455</v>
      </c>
      <c r="D37" s="351"/>
      <c r="E37" s="351"/>
      <c r="F37" s="351"/>
      <c r="G37" s="351"/>
      <c r="H37" s="351"/>
      <c r="I37" s="351"/>
      <c r="J37" s="351"/>
      <c r="K37" s="351"/>
      <c r="L37" s="351"/>
      <c r="M37" s="351"/>
      <c r="N37" s="351"/>
      <c r="O37" s="351"/>
      <c r="P37" s="351"/>
      <c r="Q37" s="351"/>
      <c r="R37" s="351"/>
      <c r="S37" s="351"/>
      <c r="T37" s="351"/>
      <c r="U37" s="351"/>
    </row>
    <row r="38" spans="1:21" ht="4.5" customHeight="1" x14ac:dyDescent="0.25">
      <c r="A38" s="25"/>
      <c r="B38" s="25"/>
      <c r="C38" s="2"/>
      <c r="D38" s="2"/>
      <c r="E38" s="2"/>
      <c r="F38" s="2"/>
      <c r="G38" s="2"/>
      <c r="H38" s="2"/>
      <c r="I38" s="2"/>
      <c r="J38" s="2"/>
      <c r="K38" s="2"/>
      <c r="L38" s="2"/>
      <c r="M38" s="2"/>
      <c r="N38" s="2"/>
      <c r="O38" s="2"/>
      <c r="P38" s="2"/>
      <c r="Q38" s="2"/>
      <c r="R38" s="2"/>
      <c r="S38" s="2"/>
      <c r="T38" s="2"/>
      <c r="U38" s="2"/>
    </row>
    <row r="39" spans="1:21" ht="55.2" customHeight="1" x14ac:dyDescent="0.25">
      <c r="A39" s="25" t="s">
        <v>87</v>
      </c>
      <c r="B39" s="25"/>
      <c r="C39" s="351" t="s">
        <v>669</v>
      </c>
      <c r="D39" s="351"/>
      <c r="E39" s="351"/>
      <c r="F39" s="351"/>
      <c r="G39" s="351"/>
      <c r="H39" s="351"/>
      <c r="I39" s="351"/>
      <c r="J39" s="351"/>
      <c r="K39" s="351"/>
      <c r="L39" s="351"/>
      <c r="M39" s="351"/>
      <c r="N39" s="351"/>
      <c r="O39" s="351"/>
      <c r="P39" s="351"/>
      <c r="Q39" s="351"/>
      <c r="R39" s="351"/>
      <c r="S39" s="351"/>
      <c r="T39" s="351"/>
      <c r="U39" s="351"/>
    </row>
    <row r="40" spans="1:21" ht="29.4" customHeight="1" x14ac:dyDescent="0.25">
      <c r="A40" s="25" t="s">
        <v>88</v>
      </c>
      <c r="B40" s="25"/>
      <c r="C40" s="351" t="s">
        <v>259</v>
      </c>
      <c r="D40" s="351"/>
      <c r="E40" s="351"/>
      <c r="F40" s="351"/>
      <c r="G40" s="351"/>
      <c r="H40" s="351"/>
      <c r="I40" s="351"/>
      <c r="J40" s="351"/>
      <c r="K40" s="351"/>
      <c r="L40" s="351"/>
      <c r="M40" s="351"/>
      <c r="N40" s="351"/>
      <c r="O40" s="351"/>
      <c r="P40" s="351"/>
      <c r="Q40" s="351"/>
      <c r="R40" s="351"/>
      <c r="S40" s="351"/>
      <c r="T40" s="351"/>
      <c r="U40" s="351"/>
    </row>
    <row r="41" spans="1:21" ht="42.45" customHeight="1" x14ac:dyDescent="0.25">
      <c r="A41" s="25" t="s">
        <v>89</v>
      </c>
      <c r="B41" s="25"/>
      <c r="C41" s="351" t="s">
        <v>675</v>
      </c>
      <c r="D41" s="351"/>
      <c r="E41" s="351"/>
      <c r="F41" s="351"/>
      <c r="G41" s="351"/>
      <c r="H41" s="351"/>
      <c r="I41" s="351"/>
      <c r="J41" s="351"/>
      <c r="K41" s="351"/>
      <c r="L41" s="351"/>
      <c r="M41" s="351"/>
      <c r="N41" s="351"/>
      <c r="O41" s="351"/>
      <c r="P41" s="351"/>
      <c r="Q41" s="351"/>
      <c r="R41" s="351"/>
      <c r="S41" s="351"/>
      <c r="T41" s="351"/>
      <c r="U41" s="351"/>
    </row>
    <row r="42" spans="1:21" ht="4.5" customHeight="1" x14ac:dyDescent="0.25"/>
    <row r="43" spans="1:21" ht="16.5" customHeight="1" x14ac:dyDescent="0.25">
      <c r="A43" s="26" t="s">
        <v>112</v>
      </c>
      <c r="B43" s="25"/>
      <c r="C43" s="25"/>
      <c r="D43" s="25"/>
      <c r="E43" s="351" t="s">
        <v>676</v>
      </c>
      <c r="F43" s="351"/>
      <c r="G43" s="351"/>
      <c r="H43" s="351"/>
      <c r="I43" s="351"/>
      <c r="J43" s="351"/>
      <c r="K43" s="351"/>
      <c r="L43" s="351"/>
      <c r="M43" s="351"/>
      <c r="N43" s="351"/>
      <c r="O43" s="351"/>
      <c r="P43" s="351"/>
      <c r="Q43" s="351"/>
      <c r="R43" s="351"/>
      <c r="S43" s="351"/>
      <c r="T43" s="351"/>
      <c r="U43" s="351"/>
    </row>
  </sheetData>
  <mergeCells count="8">
    <mergeCell ref="C40:U40"/>
    <mergeCell ref="C41:U41"/>
    <mergeCell ref="E43:U43"/>
    <mergeCell ref="K1:U1"/>
    <mergeCell ref="C34:U34"/>
    <mergeCell ref="C36:U36"/>
    <mergeCell ref="C37:U37"/>
    <mergeCell ref="C39:U39"/>
  </mergeCells>
  <pageMargins left="0.7" right="0.7" top="0.75" bottom="0.75" header="0.3" footer="0.3"/>
  <pageSetup paperSize="9" fitToHeight="0" orientation="landscape" useFirstPageNumber="1" horizontalDpi="300" verticalDpi="300" r:id="rId1"/>
  <headerFooter scaleWithDoc="0" alignWithMargins="0">
    <oddHeader>&amp;C&amp;"Arial,Regular"&amp;8TABLE 18A.31</oddHeader>
    <oddFooter>&amp;L&amp;8&amp;G 
&amp;"Arial,Regular"REPORT ON
GOVERNMENT
SERVICES  202106&amp;C &amp;R&amp;8&amp;G&amp;"Arial,Regular" 
HOUSING
&amp;"Arial,Regular"PAGE &amp;"Arial,Bold"&amp;P&amp;"Arial,Regular" of TABLE 18A.31</oddFooter>
  </headerFooter>
  <legacyDrawingHF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pageSetUpPr fitToPage="1"/>
  </sheetPr>
  <dimension ref="A1:U32"/>
  <sheetViews>
    <sheetView showGridLines="0" workbookViewId="0"/>
  </sheetViews>
  <sheetFormatPr defaultColWidth="11.44140625" defaultRowHeight="13.2" x14ac:dyDescent="0.25"/>
  <cols>
    <col min="1" max="11" width="1.88671875" customWidth="1"/>
    <col min="12" max="12" width="5.44140625" customWidth="1"/>
    <col min="13" max="21" width="8.44140625" customWidth="1"/>
  </cols>
  <sheetData>
    <row r="1" spans="1:21" ht="33.9" customHeight="1" x14ac:dyDescent="0.25">
      <c r="A1" s="8" t="s">
        <v>677</v>
      </c>
      <c r="B1" s="8"/>
      <c r="C1" s="8"/>
      <c r="D1" s="8"/>
      <c r="E1" s="8"/>
      <c r="F1" s="8"/>
      <c r="G1" s="8"/>
      <c r="H1" s="8"/>
      <c r="I1" s="8"/>
      <c r="J1" s="8"/>
      <c r="K1" s="355" t="s">
        <v>678</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679</v>
      </c>
      <c r="N2" s="13" t="s">
        <v>680</v>
      </c>
      <c r="O2" s="13" t="s">
        <v>681</v>
      </c>
      <c r="P2" s="13" t="s">
        <v>682</v>
      </c>
      <c r="Q2" s="13" t="s">
        <v>683</v>
      </c>
      <c r="R2" s="13" t="s">
        <v>684</v>
      </c>
      <c r="S2" s="13" t="s">
        <v>685</v>
      </c>
      <c r="T2" s="13" t="s">
        <v>686</v>
      </c>
      <c r="U2" s="13" t="s">
        <v>687</v>
      </c>
    </row>
    <row r="3" spans="1:21" ht="16.5" customHeight="1" x14ac:dyDescent="0.25">
      <c r="A3" s="7" t="s">
        <v>73</v>
      </c>
      <c r="B3" s="7"/>
      <c r="C3" s="7"/>
      <c r="D3" s="7"/>
      <c r="E3" s="7"/>
      <c r="F3" s="7"/>
      <c r="G3" s="7"/>
      <c r="H3" s="7"/>
      <c r="I3" s="7"/>
      <c r="J3" s="7"/>
      <c r="K3" s="7"/>
      <c r="L3" s="9"/>
      <c r="M3" s="10"/>
      <c r="N3" s="10"/>
      <c r="O3" s="10"/>
      <c r="P3" s="10"/>
      <c r="Q3" s="10"/>
      <c r="R3" s="10"/>
      <c r="S3" s="10"/>
      <c r="T3" s="10"/>
      <c r="U3" s="10"/>
    </row>
    <row r="4" spans="1:21" ht="16.5" customHeight="1" x14ac:dyDescent="0.25">
      <c r="A4" s="7"/>
      <c r="B4" s="7" t="s">
        <v>144</v>
      </c>
      <c r="C4" s="7"/>
      <c r="D4" s="7"/>
      <c r="E4" s="7"/>
      <c r="F4" s="7"/>
      <c r="G4" s="7"/>
      <c r="H4" s="7"/>
      <c r="I4" s="7"/>
      <c r="J4" s="7"/>
      <c r="K4" s="7"/>
      <c r="L4" s="9" t="s">
        <v>357</v>
      </c>
      <c r="M4" s="220">
        <v>16.600000000000001</v>
      </c>
      <c r="N4" s="220">
        <v>17.2</v>
      </c>
      <c r="O4" s="220">
        <v>15.5</v>
      </c>
      <c r="P4" s="220">
        <v>13.4</v>
      </c>
      <c r="Q4" s="220">
        <v>26.3</v>
      </c>
      <c r="R4" s="220">
        <v>13.8</v>
      </c>
      <c r="S4" s="220">
        <v>18.5</v>
      </c>
      <c r="T4" s="222">
        <v>7.5</v>
      </c>
      <c r="U4" s="220">
        <v>17.100000000000001</v>
      </c>
    </row>
    <row r="5" spans="1:21" ht="16.5" customHeight="1" x14ac:dyDescent="0.25">
      <c r="A5" s="7"/>
      <c r="B5" s="7" t="s">
        <v>145</v>
      </c>
      <c r="C5" s="7"/>
      <c r="D5" s="7"/>
      <c r="E5" s="7"/>
      <c r="F5" s="7"/>
      <c r="G5" s="7"/>
      <c r="H5" s="7"/>
      <c r="I5" s="7"/>
      <c r="J5" s="7"/>
      <c r="K5" s="7"/>
      <c r="L5" s="9" t="s">
        <v>357</v>
      </c>
      <c r="M5" s="220">
        <v>16.399999999999999</v>
      </c>
      <c r="N5" s="220">
        <v>17.2</v>
      </c>
      <c r="O5" s="220">
        <v>15.6</v>
      </c>
      <c r="P5" s="220">
        <v>13.2</v>
      </c>
      <c r="Q5" s="220">
        <v>26.5</v>
      </c>
      <c r="R5" s="220">
        <v>15.9</v>
      </c>
      <c r="S5" s="220">
        <v>18.100000000000001</v>
      </c>
      <c r="T5" s="222">
        <v>7.8</v>
      </c>
      <c r="U5" s="220">
        <v>17.100000000000001</v>
      </c>
    </row>
    <row r="6" spans="1:21" ht="16.5" customHeight="1" x14ac:dyDescent="0.25">
      <c r="A6" s="7"/>
      <c r="B6" s="7" t="s">
        <v>146</v>
      </c>
      <c r="C6" s="7"/>
      <c r="D6" s="7"/>
      <c r="E6" s="7"/>
      <c r="F6" s="7"/>
      <c r="G6" s="7"/>
      <c r="H6" s="7"/>
      <c r="I6" s="7"/>
      <c r="J6" s="7"/>
      <c r="K6" s="7"/>
      <c r="L6" s="9" t="s">
        <v>357</v>
      </c>
      <c r="M6" s="220">
        <v>16.100000000000001</v>
      </c>
      <c r="N6" s="220">
        <v>17</v>
      </c>
      <c r="O6" s="220">
        <v>15.7</v>
      </c>
      <c r="P6" s="220">
        <v>13.2</v>
      </c>
      <c r="Q6" s="220">
        <v>26.7</v>
      </c>
      <c r="R6" s="220">
        <v>14</v>
      </c>
      <c r="S6" s="220">
        <v>17.600000000000001</v>
      </c>
      <c r="T6" s="222">
        <v>7.2</v>
      </c>
      <c r="U6" s="220">
        <v>16.899999999999999</v>
      </c>
    </row>
    <row r="7" spans="1:21" ht="16.5" customHeight="1" x14ac:dyDescent="0.25">
      <c r="A7" s="7"/>
      <c r="B7" s="7" t="s">
        <v>147</v>
      </c>
      <c r="C7" s="7"/>
      <c r="D7" s="7"/>
      <c r="E7" s="7"/>
      <c r="F7" s="7"/>
      <c r="G7" s="7"/>
      <c r="H7" s="7"/>
      <c r="I7" s="7"/>
      <c r="J7" s="7"/>
      <c r="K7" s="7"/>
      <c r="L7" s="9" t="s">
        <v>357</v>
      </c>
      <c r="M7" s="220">
        <v>15.8</v>
      </c>
      <c r="N7" s="220">
        <v>16.100000000000001</v>
      </c>
      <c r="O7" s="220">
        <v>15.6</v>
      </c>
      <c r="P7" s="220">
        <v>12.7</v>
      </c>
      <c r="Q7" s="220">
        <v>26.2</v>
      </c>
      <c r="R7" s="220">
        <v>13.7</v>
      </c>
      <c r="S7" s="220">
        <v>17.399999999999999</v>
      </c>
      <c r="T7" s="222">
        <v>7.4</v>
      </c>
      <c r="U7" s="220">
        <v>16.600000000000001</v>
      </c>
    </row>
    <row r="8" spans="1:21" ht="16.5" customHeight="1" x14ac:dyDescent="0.25">
      <c r="A8" s="7"/>
      <c r="B8" s="7" t="s">
        <v>148</v>
      </c>
      <c r="C8" s="7"/>
      <c r="D8" s="7"/>
      <c r="E8" s="7"/>
      <c r="F8" s="7"/>
      <c r="G8" s="7"/>
      <c r="H8" s="7"/>
      <c r="I8" s="7"/>
      <c r="J8" s="7"/>
      <c r="K8" s="7"/>
      <c r="L8" s="9" t="s">
        <v>357</v>
      </c>
      <c r="M8" s="220">
        <v>15.2</v>
      </c>
      <c r="N8" s="220">
        <v>15.6</v>
      </c>
      <c r="O8" s="220">
        <v>15.5</v>
      </c>
      <c r="P8" s="220">
        <v>14.5</v>
      </c>
      <c r="Q8" s="220">
        <v>26.1</v>
      </c>
      <c r="R8" s="220">
        <v>14.8</v>
      </c>
      <c r="S8" s="220">
        <v>17.100000000000001</v>
      </c>
      <c r="T8" s="222">
        <v>7.1</v>
      </c>
      <c r="U8" s="220">
        <v>16.399999999999999</v>
      </c>
    </row>
    <row r="9" spans="1:21" ht="16.5" customHeight="1" x14ac:dyDescent="0.25">
      <c r="A9" s="7" t="s">
        <v>75</v>
      </c>
      <c r="B9" s="7"/>
      <c r="C9" s="7"/>
      <c r="D9" s="7"/>
      <c r="E9" s="7"/>
      <c r="F9" s="7"/>
      <c r="G9" s="7"/>
      <c r="H9" s="7"/>
      <c r="I9" s="7"/>
      <c r="J9" s="7"/>
      <c r="K9" s="7"/>
      <c r="L9" s="9"/>
      <c r="M9" s="10"/>
      <c r="N9" s="10"/>
      <c r="O9" s="10"/>
      <c r="P9" s="10"/>
      <c r="Q9" s="10"/>
      <c r="R9" s="10"/>
      <c r="S9" s="10"/>
      <c r="T9" s="10"/>
      <c r="U9" s="10"/>
    </row>
    <row r="10" spans="1:21" ht="16.5" customHeight="1" x14ac:dyDescent="0.25">
      <c r="A10" s="7"/>
      <c r="B10" s="7" t="s">
        <v>144</v>
      </c>
      <c r="C10" s="7"/>
      <c r="D10" s="7"/>
      <c r="E10" s="7"/>
      <c r="F10" s="7"/>
      <c r="G10" s="7"/>
      <c r="H10" s="7"/>
      <c r="I10" s="7"/>
      <c r="J10" s="7"/>
      <c r="K10" s="7"/>
      <c r="L10" s="9" t="s">
        <v>357</v>
      </c>
      <c r="M10" s="220">
        <v>30.8</v>
      </c>
      <c r="N10" s="218" t="s">
        <v>76</v>
      </c>
      <c r="O10" s="220">
        <v>19.8</v>
      </c>
      <c r="P10" s="218" t="s">
        <v>76</v>
      </c>
      <c r="Q10" s="220">
        <v>31.6</v>
      </c>
      <c r="R10" s="220">
        <v>21.1</v>
      </c>
      <c r="S10" s="218" t="s">
        <v>76</v>
      </c>
      <c r="T10" s="218" t="s">
        <v>432</v>
      </c>
      <c r="U10" s="220">
        <v>26.8</v>
      </c>
    </row>
    <row r="11" spans="1:21" ht="16.5" customHeight="1" x14ac:dyDescent="0.25">
      <c r="A11" s="7"/>
      <c r="B11" s="7" t="s">
        <v>145</v>
      </c>
      <c r="C11" s="7"/>
      <c r="D11" s="7"/>
      <c r="E11" s="7"/>
      <c r="F11" s="7"/>
      <c r="G11" s="7"/>
      <c r="H11" s="7"/>
      <c r="I11" s="7"/>
      <c r="J11" s="7"/>
      <c r="K11" s="7"/>
      <c r="L11" s="9" t="s">
        <v>357</v>
      </c>
      <c r="M11" s="220">
        <v>30</v>
      </c>
      <c r="N11" s="218" t="s">
        <v>76</v>
      </c>
      <c r="O11" s="220">
        <v>19.600000000000001</v>
      </c>
      <c r="P11" s="218" t="s">
        <v>76</v>
      </c>
      <c r="Q11" s="220">
        <v>31.7</v>
      </c>
      <c r="R11" s="220">
        <v>19.5</v>
      </c>
      <c r="S11" s="218" t="s">
        <v>76</v>
      </c>
      <c r="T11" s="218" t="s">
        <v>432</v>
      </c>
      <c r="U11" s="220">
        <v>26.3</v>
      </c>
    </row>
    <row r="12" spans="1:21" ht="16.5" customHeight="1" x14ac:dyDescent="0.25">
      <c r="A12" s="7"/>
      <c r="B12" s="7" t="s">
        <v>146</v>
      </c>
      <c r="C12" s="7"/>
      <c r="D12" s="7"/>
      <c r="E12" s="7"/>
      <c r="F12" s="7"/>
      <c r="G12" s="7"/>
      <c r="H12" s="7"/>
      <c r="I12" s="7"/>
      <c r="J12" s="7"/>
      <c r="K12" s="7"/>
      <c r="L12" s="9" t="s">
        <v>357</v>
      </c>
      <c r="M12" s="220">
        <v>30.3</v>
      </c>
      <c r="N12" s="218" t="s">
        <v>76</v>
      </c>
      <c r="O12" s="220">
        <v>20</v>
      </c>
      <c r="P12" s="218" t="s">
        <v>76</v>
      </c>
      <c r="Q12" s="220">
        <v>30.4</v>
      </c>
      <c r="R12" s="220">
        <v>17.8</v>
      </c>
      <c r="S12" s="218" t="s">
        <v>76</v>
      </c>
      <c r="T12" s="218" t="s">
        <v>432</v>
      </c>
      <c r="U12" s="220">
        <v>26.4</v>
      </c>
    </row>
    <row r="13" spans="1:21" ht="16.5" customHeight="1" x14ac:dyDescent="0.25">
      <c r="A13" s="7"/>
      <c r="B13" s="7" t="s">
        <v>147</v>
      </c>
      <c r="C13" s="7"/>
      <c r="D13" s="7"/>
      <c r="E13" s="7"/>
      <c r="F13" s="7"/>
      <c r="G13" s="7"/>
      <c r="H13" s="7"/>
      <c r="I13" s="7"/>
      <c r="J13" s="7"/>
      <c r="K13" s="7"/>
      <c r="L13" s="9" t="s">
        <v>357</v>
      </c>
      <c r="M13" s="220">
        <v>29</v>
      </c>
      <c r="N13" s="218" t="s">
        <v>76</v>
      </c>
      <c r="O13" s="220">
        <v>19.5</v>
      </c>
      <c r="P13" s="218" t="s">
        <v>76</v>
      </c>
      <c r="Q13" s="220">
        <v>30.5</v>
      </c>
      <c r="R13" s="220">
        <v>15.9</v>
      </c>
      <c r="S13" s="218" t="s">
        <v>76</v>
      </c>
      <c r="T13" s="218" t="s">
        <v>85</v>
      </c>
      <c r="U13" s="220">
        <v>24.8</v>
      </c>
    </row>
    <row r="14" spans="1:21" ht="16.5" customHeight="1" x14ac:dyDescent="0.25">
      <c r="A14" s="7"/>
      <c r="B14" s="7" t="s">
        <v>148</v>
      </c>
      <c r="C14" s="7"/>
      <c r="D14" s="7"/>
      <c r="E14" s="7"/>
      <c r="F14" s="7"/>
      <c r="G14" s="7"/>
      <c r="H14" s="7"/>
      <c r="I14" s="7"/>
      <c r="J14" s="7"/>
      <c r="K14" s="7"/>
      <c r="L14" s="9" t="s">
        <v>357</v>
      </c>
      <c r="M14" s="220">
        <v>28.2</v>
      </c>
      <c r="N14" s="218" t="s">
        <v>76</v>
      </c>
      <c r="O14" s="220">
        <v>17.899999999999999</v>
      </c>
      <c r="P14" s="218" t="s">
        <v>76</v>
      </c>
      <c r="Q14" s="220">
        <v>30</v>
      </c>
      <c r="R14" s="220">
        <v>16.7</v>
      </c>
      <c r="S14" s="218" t="s">
        <v>76</v>
      </c>
      <c r="T14" s="218" t="s">
        <v>85</v>
      </c>
      <c r="U14" s="220">
        <v>24.8</v>
      </c>
    </row>
    <row r="15" spans="1:21" ht="16.5" customHeight="1" x14ac:dyDescent="0.25">
      <c r="A15" s="7" t="s">
        <v>155</v>
      </c>
      <c r="B15" s="7"/>
      <c r="C15" s="7"/>
      <c r="D15" s="7"/>
      <c r="E15" s="7"/>
      <c r="F15" s="7"/>
      <c r="G15" s="7"/>
      <c r="H15" s="7"/>
      <c r="I15" s="7"/>
      <c r="J15" s="7"/>
      <c r="K15" s="7"/>
      <c r="L15" s="9"/>
      <c r="M15" s="10"/>
      <c r="N15" s="10"/>
      <c r="O15" s="10"/>
      <c r="P15" s="10"/>
      <c r="Q15" s="10"/>
      <c r="R15" s="10"/>
      <c r="S15" s="10"/>
      <c r="T15" s="10"/>
      <c r="U15" s="10"/>
    </row>
    <row r="16" spans="1:21" ht="16.5" customHeight="1" x14ac:dyDescent="0.25">
      <c r="A16" s="7"/>
      <c r="B16" s="7" t="s">
        <v>144</v>
      </c>
      <c r="C16" s="7"/>
      <c r="D16" s="7"/>
      <c r="E16" s="7"/>
      <c r="F16" s="7"/>
      <c r="G16" s="7"/>
      <c r="H16" s="7"/>
      <c r="I16" s="7"/>
      <c r="J16" s="7"/>
      <c r="K16" s="7"/>
      <c r="L16" s="9" t="s">
        <v>357</v>
      </c>
      <c r="M16" s="222">
        <v>9.5</v>
      </c>
      <c r="N16" s="222">
        <v>7.6</v>
      </c>
      <c r="O16" s="222">
        <v>2.5</v>
      </c>
      <c r="P16" s="220">
        <v>10.1</v>
      </c>
      <c r="Q16" s="220">
        <v>21.3</v>
      </c>
      <c r="R16" s="220">
        <v>18.3</v>
      </c>
      <c r="S16" s="222">
        <v>1.9</v>
      </c>
      <c r="T16" s="218" t="s">
        <v>85</v>
      </c>
      <c r="U16" s="220">
        <v>10.6</v>
      </c>
    </row>
    <row r="17" spans="1:21" ht="16.5" customHeight="1" x14ac:dyDescent="0.25">
      <c r="A17" s="7"/>
      <c r="B17" s="7" t="s">
        <v>145</v>
      </c>
      <c r="C17" s="7"/>
      <c r="D17" s="7"/>
      <c r="E17" s="7"/>
      <c r="F17" s="7"/>
      <c r="G17" s="7"/>
      <c r="H17" s="7"/>
      <c r="I17" s="7"/>
      <c r="J17" s="7"/>
      <c r="K17" s="7"/>
      <c r="L17" s="9" t="s">
        <v>357</v>
      </c>
      <c r="M17" s="220">
        <v>10.1</v>
      </c>
      <c r="N17" s="222">
        <v>9.6999999999999993</v>
      </c>
      <c r="O17" s="222">
        <v>2.2999999999999998</v>
      </c>
      <c r="P17" s="222">
        <v>9.6999999999999993</v>
      </c>
      <c r="Q17" s="220">
        <v>22.2</v>
      </c>
      <c r="R17" s="220">
        <v>17.3</v>
      </c>
      <c r="S17" s="222">
        <v>1.1000000000000001</v>
      </c>
      <c r="T17" s="218" t="s">
        <v>85</v>
      </c>
      <c r="U17" s="220">
        <v>11</v>
      </c>
    </row>
    <row r="18" spans="1:21" ht="16.5" customHeight="1" x14ac:dyDescent="0.25">
      <c r="A18" s="7"/>
      <c r="B18" s="7" t="s">
        <v>146</v>
      </c>
      <c r="C18" s="7"/>
      <c r="D18" s="7"/>
      <c r="E18" s="7"/>
      <c r="F18" s="7"/>
      <c r="G18" s="7"/>
      <c r="H18" s="7"/>
      <c r="I18" s="7"/>
      <c r="J18" s="7"/>
      <c r="K18" s="7"/>
      <c r="L18" s="9" t="s">
        <v>357</v>
      </c>
      <c r="M18" s="220">
        <v>10.199999999999999</v>
      </c>
      <c r="N18" s="222">
        <v>2.2999999999999998</v>
      </c>
      <c r="O18" s="222">
        <v>2.8</v>
      </c>
      <c r="P18" s="222">
        <v>9.6999999999999993</v>
      </c>
      <c r="Q18" s="220">
        <v>22.3</v>
      </c>
      <c r="R18" s="220">
        <v>21.4</v>
      </c>
      <c r="S18" s="222">
        <v>1.6</v>
      </c>
      <c r="T18" s="218" t="s">
        <v>85</v>
      </c>
      <c r="U18" s="220">
        <v>10.3</v>
      </c>
    </row>
    <row r="19" spans="1:21" ht="16.5" customHeight="1" x14ac:dyDescent="0.25">
      <c r="A19" s="7"/>
      <c r="B19" s="7" t="s">
        <v>147</v>
      </c>
      <c r="C19" s="7"/>
      <c r="D19" s="7"/>
      <c r="E19" s="7"/>
      <c r="F19" s="7"/>
      <c r="G19" s="7"/>
      <c r="H19" s="7"/>
      <c r="I19" s="7"/>
      <c r="J19" s="7"/>
      <c r="K19" s="7"/>
      <c r="L19" s="9" t="s">
        <v>357</v>
      </c>
      <c r="M19" s="222">
        <v>9.6</v>
      </c>
      <c r="N19" s="222">
        <v>5.9</v>
      </c>
      <c r="O19" s="222">
        <v>3.3</v>
      </c>
      <c r="P19" s="222">
        <v>8.6999999999999993</v>
      </c>
      <c r="Q19" s="220">
        <v>22.2</v>
      </c>
      <c r="R19" s="220">
        <v>14.9</v>
      </c>
      <c r="S19" s="222">
        <v>2.1</v>
      </c>
      <c r="T19" s="218" t="s">
        <v>85</v>
      </c>
      <c r="U19" s="222">
        <v>9.5</v>
      </c>
    </row>
    <row r="20" spans="1:21" ht="16.5" customHeight="1" x14ac:dyDescent="0.25">
      <c r="A20" s="14"/>
      <c r="B20" s="14" t="s">
        <v>148</v>
      </c>
      <c r="C20" s="14"/>
      <c r="D20" s="14"/>
      <c r="E20" s="14"/>
      <c r="F20" s="14"/>
      <c r="G20" s="14"/>
      <c r="H20" s="14"/>
      <c r="I20" s="14"/>
      <c r="J20" s="14"/>
      <c r="K20" s="14"/>
      <c r="L20" s="15" t="s">
        <v>357</v>
      </c>
      <c r="M20" s="223">
        <v>7.7</v>
      </c>
      <c r="N20" s="223">
        <v>7.2</v>
      </c>
      <c r="O20" s="223">
        <v>3.4</v>
      </c>
      <c r="P20" s="223">
        <v>8.6999999999999993</v>
      </c>
      <c r="Q20" s="221">
        <v>22.3</v>
      </c>
      <c r="R20" s="221">
        <v>15.4</v>
      </c>
      <c r="S20" s="223">
        <v>3.9</v>
      </c>
      <c r="T20" s="219" t="s">
        <v>85</v>
      </c>
      <c r="U20" s="223">
        <v>9.4</v>
      </c>
    </row>
    <row r="21" spans="1:21" ht="4.5" customHeight="1" x14ac:dyDescent="0.25">
      <c r="A21" s="25"/>
      <c r="B21" s="25"/>
      <c r="C21" s="2"/>
      <c r="D21" s="2"/>
      <c r="E21" s="2"/>
      <c r="F21" s="2"/>
      <c r="G21" s="2"/>
      <c r="H21" s="2"/>
      <c r="I21" s="2"/>
      <c r="J21" s="2"/>
      <c r="K21" s="2"/>
      <c r="L21" s="2"/>
      <c r="M21" s="2"/>
      <c r="N21" s="2"/>
      <c r="O21" s="2"/>
      <c r="P21" s="2"/>
      <c r="Q21" s="2"/>
      <c r="R21" s="2"/>
      <c r="S21" s="2"/>
      <c r="T21" s="2"/>
      <c r="U21" s="2"/>
    </row>
    <row r="22" spans="1:21" ht="16.5" customHeight="1" x14ac:dyDescent="0.25">
      <c r="A22" s="25"/>
      <c r="B22" s="25"/>
      <c r="C22" s="351" t="s">
        <v>688</v>
      </c>
      <c r="D22" s="351"/>
      <c r="E22" s="351"/>
      <c r="F22" s="351"/>
      <c r="G22" s="351"/>
      <c r="H22" s="351"/>
      <c r="I22" s="351"/>
      <c r="J22" s="351"/>
      <c r="K22" s="351"/>
      <c r="L22" s="351"/>
      <c r="M22" s="351"/>
      <c r="N22" s="351"/>
      <c r="O22" s="351"/>
      <c r="P22" s="351"/>
      <c r="Q22" s="351"/>
      <c r="R22" s="351"/>
      <c r="S22" s="351"/>
      <c r="T22" s="351"/>
      <c r="U22" s="351"/>
    </row>
    <row r="23" spans="1:21" ht="4.5" customHeight="1" x14ac:dyDescent="0.25">
      <c r="A23" s="25"/>
      <c r="B23" s="25"/>
      <c r="C23" s="2"/>
      <c r="D23" s="2"/>
      <c r="E23" s="2"/>
      <c r="F23" s="2"/>
      <c r="G23" s="2"/>
      <c r="H23" s="2"/>
      <c r="I23" s="2"/>
      <c r="J23" s="2"/>
      <c r="K23" s="2"/>
      <c r="L23" s="2"/>
      <c r="M23" s="2"/>
      <c r="N23" s="2"/>
      <c r="O23" s="2"/>
      <c r="P23" s="2"/>
      <c r="Q23" s="2"/>
      <c r="R23" s="2"/>
      <c r="S23" s="2"/>
      <c r="T23" s="2"/>
      <c r="U23" s="2"/>
    </row>
    <row r="24" spans="1:21" ht="42.45" customHeight="1" x14ac:dyDescent="0.25">
      <c r="A24" s="25" t="s">
        <v>87</v>
      </c>
      <c r="B24" s="25"/>
      <c r="C24" s="351" t="s">
        <v>526</v>
      </c>
      <c r="D24" s="351"/>
      <c r="E24" s="351"/>
      <c r="F24" s="351"/>
      <c r="G24" s="351"/>
      <c r="H24" s="351"/>
      <c r="I24" s="351"/>
      <c r="J24" s="351"/>
      <c r="K24" s="351"/>
      <c r="L24" s="351"/>
      <c r="M24" s="351"/>
      <c r="N24" s="351"/>
      <c r="O24" s="351"/>
      <c r="P24" s="351"/>
      <c r="Q24" s="351"/>
      <c r="R24" s="351"/>
      <c r="S24" s="351"/>
      <c r="T24" s="351"/>
      <c r="U24" s="351"/>
    </row>
    <row r="25" spans="1:21" ht="29.4" customHeight="1" x14ac:dyDescent="0.25">
      <c r="A25" s="25" t="s">
        <v>88</v>
      </c>
      <c r="B25" s="25"/>
      <c r="C25" s="351" t="s">
        <v>689</v>
      </c>
      <c r="D25" s="351"/>
      <c r="E25" s="351"/>
      <c r="F25" s="351"/>
      <c r="G25" s="351"/>
      <c r="H25" s="351"/>
      <c r="I25" s="351"/>
      <c r="J25" s="351"/>
      <c r="K25" s="351"/>
      <c r="L25" s="351"/>
      <c r="M25" s="351"/>
      <c r="N25" s="351"/>
      <c r="O25" s="351"/>
      <c r="P25" s="351"/>
      <c r="Q25" s="351"/>
      <c r="R25" s="351"/>
      <c r="S25" s="351"/>
      <c r="T25" s="351"/>
      <c r="U25" s="351"/>
    </row>
    <row r="26" spans="1:21" ht="16.5" customHeight="1" x14ac:dyDescent="0.25">
      <c r="A26" s="25" t="s">
        <v>89</v>
      </c>
      <c r="B26" s="25"/>
      <c r="C26" s="351" t="s">
        <v>601</v>
      </c>
      <c r="D26" s="351"/>
      <c r="E26" s="351"/>
      <c r="F26" s="351"/>
      <c r="G26" s="351"/>
      <c r="H26" s="351"/>
      <c r="I26" s="351"/>
      <c r="J26" s="351"/>
      <c r="K26" s="351"/>
      <c r="L26" s="351"/>
      <c r="M26" s="351"/>
      <c r="N26" s="351"/>
      <c r="O26" s="351"/>
      <c r="P26" s="351"/>
      <c r="Q26" s="351"/>
      <c r="R26" s="351"/>
      <c r="S26" s="351"/>
      <c r="T26" s="351"/>
      <c r="U26" s="351"/>
    </row>
    <row r="27" spans="1:21" ht="55.2" customHeight="1" x14ac:dyDescent="0.25">
      <c r="A27" s="25" t="s">
        <v>90</v>
      </c>
      <c r="B27" s="25"/>
      <c r="C27" s="351" t="s">
        <v>690</v>
      </c>
      <c r="D27" s="351"/>
      <c r="E27" s="351"/>
      <c r="F27" s="351"/>
      <c r="G27" s="351"/>
      <c r="H27" s="351"/>
      <c r="I27" s="351"/>
      <c r="J27" s="351"/>
      <c r="K27" s="351"/>
      <c r="L27" s="351"/>
      <c r="M27" s="351"/>
      <c r="N27" s="351"/>
      <c r="O27" s="351"/>
      <c r="P27" s="351"/>
      <c r="Q27" s="351"/>
      <c r="R27" s="351"/>
      <c r="S27" s="351"/>
      <c r="T27" s="351"/>
      <c r="U27" s="351"/>
    </row>
    <row r="28" spans="1:21" ht="29.4" customHeight="1" x14ac:dyDescent="0.25">
      <c r="A28" s="25" t="s">
        <v>91</v>
      </c>
      <c r="B28" s="25"/>
      <c r="C28" s="351" t="s">
        <v>691</v>
      </c>
      <c r="D28" s="351"/>
      <c r="E28" s="351"/>
      <c r="F28" s="351"/>
      <c r="G28" s="351"/>
      <c r="H28" s="351"/>
      <c r="I28" s="351"/>
      <c r="J28" s="351"/>
      <c r="K28" s="351"/>
      <c r="L28" s="351"/>
      <c r="M28" s="351"/>
      <c r="N28" s="351"/>
      <c r="O28" s="351"/>
      <c r="P28" s="351"/>
      <c r="Q28" s="351"/>
      <c r="R28" s="351"/>
      <c r="S28" s="351"/>
      <c r="T28" s="351"/>
      <c r="U28" s="351"/>
    </row>
    <row r="29" spans="1:21" ht="29.4" customHeight="1" x14ac:dyDescent="0.25">
      <c r="A29" s="25" t="s">
        <v>92</v>
      </c>
      <c r="B29" s="25"/>
      <c r="C29" s="351" t="s">
        <v>692</v>
      </c>
      <c r="D29" s="351"/>
      <c r="E29" s="351"/>
      <c r="F29" s="351"/>
      <c r="G29" s="351"/>
      <c r="H29" s="351"/>
      <c r="I29" s="351"/>
      <c r="J29" s="351"/>
      <c r="K29" s="351"/>
      <c r="L29" s="351"/>
      <c r="M29" s="351"/>
      <c r="N29" s="351"/>
      <c r="O29" s="351"/>
      <c r="P29" s="351"/>
      <c r="Q29" s="351"/>
      <c r="R29" s="351"/>
      <c r="S29" s="351"/>
      <c r="T29" s="351"/>
      <c r="U29" s="351"/>
    </row>
    <row r="30" spans="1:21" ht="29.4" customHeight="1" x14ac:dyDescent="0.25">
      <c r="A30" s="25" t="s">
        <v>93</v>
      </c>
      <c r="B30" s="25"/>
      <c r="C30" s="351" t="s">
        <v>602</v>
      </c>
      <c r="D30" s="351"/>
      <c r="E30" s="351"/>
      <c r="F30" s="351"/>
      <c r="G30" s="351"/>
      <c r="H30" s="351"/>
      <c r="I30" s="351"/>
      <c r="J30" s="351"/>
      <c r="K30" s="351"/>
      <c r="L30" s="351"/>
      <c r="M30" s="351"/>
      <c r="N30" s="351"/>
      <c r="O30" s="351"/>
      <c r="P30" s="351"/>
      <c r="Q30" s="351"/>
      <c r="R30" s="351"/>
      <c r="S30" s="351"/>
      <c r="T30" s="351"/>
      <c r="U30" s="351"/>
    </row>
    <row r="31" spans="1:21" ht="4.5" customHeight="1" x14ac:dyDescent="0.25"/>
    <row r="32" spans="1:21" ht="16.5" customHeight="1" x14ac:dyDescent="0.25">
      <c r="A32" s="26" t="s">
        <v>112</v>
      </c>
      <c r="B32" s="25"/>
      <c r="C32" s="25"/>
      <c r="D32" s="25"/>
      <c r="E32" s="351" t="s">
        <v>693</v>
      </c>
      <c r="F32" s="351"/>
      <c r="G32" s="351"/>
      <c r="H32" s="351"/>
      <c r="I32" s="351"/>
      <c r="J32" s="351"/>
      <c r="K32" s="351"/>
      <c r="L32" s="351"/>
      <c r="M32" s="351"/>
      <c r="N32" s="351"/>
      <c r="O32" s="351"/>
      <c r="P32" s="351"/>
      <c r="Q32" s="351"/>
      <c r="R32" s="351"/>
      <c r="S32" s="351"/>
      <c r="T32" s="351"/>
      <c r="U32" s="351"/>
    </row>
  </sheetData>
  <mergeCells count="10">
    <mergeCell ref="C27:U27"/>
    <mergeCell ref="C28:U28"/>
    <mergeCell ref="C29:U29"/>
    <mergeCell ref="C30:U30"/>
    <mergeCell ref="E32:U32"/>
    <mergeCell ref="K1:U1"/>
    <mergeCell ref="C22:U22"/>
    <mergeCell ref="C24:U24"/>
    <mergeCell ref="C25:U25"/>
    <mergeCell ref="C26:U26"/>
  </mergeCells>
  <pageMargins left="0.7" right="0.7" top="0.75" bottom="0.75" header="0.3" footer="0.3"/>
  <pageSetup paperSize="9" fitToHeight="0" orientation="landscape" useFirstPageNumber="1" horizontalDpi="300" verticalDpi="300" r:id="rId1"/>
  <headerFooter scaleWithDoc="0" alignWithMargins="0">
    <oddHeader>&amp;C&amp;"Arial,Regular"&amp;8TABLE 18A.32</oddHeader>
    <oddFooter>&amp;L&amp;8&amp;G 
&amp;"Arial,Regular"REPORT ON
GOVERNMENT
SERVICES  202106&amp;C &amp;R&amp;8&amp;G&amp;"Arial,Regular" 
HOUSING
&amp;"Arial,Regular"PAGE &amp;"Arial,Bold"&amp;P&amp;"Arial,Regular" of TABLE 18A.32</oddFooter>
  </headerFooter>
  <legacyDrawingHF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A1:AD77"/>
  <sheetViews>
    <sheetView showGridLines="0" workbookViewId="0"/>
  </sheetViews>
  <sheetFormatPr defaultColWidth="11.44140625" defaultRowHeight="13.2" x14ac:dyDescent="0.25"/>
  <cols>
    <col min="1" max="10" width="1.88671875" customWidth="1"/>
    <col min="11" max="11" width="16.6640625" customWidth="1"/>
    <col min="12" max="12" width="5.44140625" customWidth="1"/>
    <col min="13" max="30" width="5" customWidth="1"/>
  </cols>
  <sheetData>
    <row r="1" spans="1:30" ht="33.9" customHeight="1" x14ac:dyDescent="0.25">
      <c r="A1" s="8" t="s">
        <v>694</v>
      </c>
      <c r="B1" s="8"/>
      <c r="C1" s="8"/>
      <c r="D1" s="8"/>
      <c r="E1" s="8"/>
      <c r="F1" s="8"/>
      <c r="G1" s="8"/>
      <c r="H1" s="8"/>
      <c r="I1" s="8"/>
      <c r="J1" s="8"/>
      <c r="K1" s="355" t="s">
        <v>695</v>
      </c>
      <c r="L1" s="356"/>
      <c r="M1" s="356"/>
      <c r="N1" s="356"/>
      <c r="O1" s="356"/>
      <c r="P1" s="356"/>
      <c r="Q1" s="356"/>
      <c r="R1" s="356"/>
      <c r="S1" s="356"/>
      <c r="T1" s="356"/>
      <c r="U1" s="356"/>
      <c r="V1" s="356"/>
      <c r="W1" s="356"/>
      <c r="X1" s="356"/>
      <c r="Y1" s="356"/>
      <c r="Z1" s="356"/>
      <c r="AA1" s="356"/>
      <c r="AB1" s="356"/>
      <c r="AC1" s="356"/>
      <c r="AD1" s="356"/>
    </row>
    <row r="2" spans="1:30" ht="16.5" customHeight="1" x14ac:dyDescent="0.25">
      <c r="A2" s="11"/>
      <c r="B2" s="11"/>
      <c r="C2" s="11"/>
      <c r="D2" s="11"/>
      <c r="E2" s="11"/>
      <c r="F2" s="11"/>
      <c r="G2" s="11"/>
      <c r="H2" s="11"/>
      <c r="I2" s="11"/>
      <c r="J2" s="11"/>
      <c r="K2" s="11"/>
      <c r="L2" s="12" t="s">
        <v>61</v>
      </c>
      <c r="M2" s="359" t="s">
        <v>696</v>
      </c>
      <c r="N2" s="360"/>
      <c r="O2" s="359" t="s">
        <v>697</v>
      </c>
      <c r="P2" s="360"/>
      <c r="Q2" s="359" t="s">
        <v>698</v>
      </c>
      <c r="R2" s="360"/>
      <c r="S2" s="359" t="s">
        <v>699</v>
      </c>
      <c r="T2" s="360"/>
      <c r="U2" s="359" t="s">
        <v>700</v>
      </c>
      <c r="V2" s="360"/>
      <c r="W2" s="359" t="s">
        <v>701</v>
      </c>
      <c r="X2" s="360"/>
      <c r="Y2" s="359" t="s">
        <v>702</v>
      </c>
      <c r="Z2" s="360"/>
      <c r="AA2" s="359" t="s">
        <v>703</v>
      </c>
      <c r="AB2" s="360"/>
      <c r="AC2" s="359" t="s">
        <v>704</v>
      </c>
      <c r="AD2" s="360"/>
    </row>
    <row r="3" spans="1:30" ht="16.5" customHeight="1" x14ac:dyDescent="0.25">
      <c r="A3" s="7" t="s">
        <v>705</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5">
      <c r="A4" s="7"/>
      <c r="B4" s="7" t="s">
        <v>706</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5">
      <c r="A5" s="7"/>
      <c r="B5" s="7"/>
      <c r="C5" s="7" t="s">
        <v>707</v>
      </c>
      <c r="D5" s="7"/>
      <c r="E5" s="7"/>
      <c r="F5" s="7"/>
      <c r="G5" s="7"/>
      <c r="H5" s="7"/>
      <c r="I5" s="7"/>
      <c r="J5" s="7"/>
      <c r="K5" s="7"/>
      <c r="L5" s="9" t="s">
        <v>357</v>
      </c>
      <c r="M5" s="224">
        <v>75.599999999999994</v>
      </c>
      <c r="N5" s="7"/>
      <c r="O5" s="224">
        <v>77.8</v>
      </c>
      <c r="P5" s="7"/>
      <c r="Q5" s="224">
        <v>82.5</v>
      </c>
      <c r="R5" s="7"/>
      <c r="S5" s="224">
        <v>79.900000000000006</v>
      </c>
      <c r="T5" s="7"/>
      <c r="U5" s="224">
        <v>74.8</v>
      </c>
      <c r="V5" s="7"/>
      <c r="W5" s="224">
        <v>82.5</v>
      </c>
      <c r="X5" s="7"/>
      <c r="Y5" s="224">
        <v>74.400000000000006</v>
      </c>
      <c r="Z5" s="7"/>
      <c r="AA5" s="224">
        <v>79</v>
      </c>
      <c r="AB5" s="7"/>
      <c r="AC5" s="224">
        <v>77.900000000000006</v>
      </c>
      <c r="AD5" s="7"/>
    </row>
    <row r="6" spans="1:30" ht="16.5" customHeight="1" x14ac:dyDescent="0.25">
      <c r="A6" s="7"/>
      <c r="B6" s="7"/>
      <c r="C6" s="7" t="s">
        <v>148</v>
      </c>
      <c r="D6" s="7"/>
      <c r="E6" s="7"/>
      <c r="F6" s="7"/>
      <c r="G6" s="7"/>
      <c r="H6" s="7"/>
      <c r="I6" s="7"/>
      <c r="J6" s="7"/>
      <c r="K6" s="7"/>
      <c r="L6" s="9" t="s">
        <v>357</v>
      </c>
      <c r="M6" s="224">
        <v>75.599999999999994</v>
      </c>
      <c r="N6" s="7"/>
      <c r="O6" s="224">
        <v>74</v>
      </c>
      <c r="P6" s="7"/>
      <c r="Q6" s="224">
        <v>80.599999999999994</v>
      </c>
      <c r="R6" s="7"/>
      <c r="S6" s="224">
        <v>77.099999999999994</v>
      </c>
      <c r="T6" s="7"/>
      <c r="U6" s="224">
        <v>74.099999999999994</v>
      </c>
      <c r="V6" s="7"/>
      <c r="W6" s="224">
        <v>80.8</v>
      </c>
      <c r="X6" s="7"/>
      <c r="Y6" s="224">
        <v>74.7</v>
      </c>
      <c r="Z6" s="7"/>
      <c r="AA6" s="224">
        <v>77.099999999999994</v>
      </c>
      <c r="AB6" s="7"/>
      <c r="AC6" s="224">
        <v>76.2</v>
      </c>
      <c r="AD6" s="7"/>
    </row>
    <row r="7" spans="1:30" ht="16.5" customHeight="1" x14ac:dyDescent="0.25">
      <c r="A7" s="7" t="s">
        <v>708</v>
      </c>
      <c r="B7" s="7"/>
      <c r="C7" s="7"/>
      <c r="D7" s="7"/>
      <c r="E7" s="7"/>
      <c r="F7" s="7"/>
      <c r="G7" s="7"/>
      <c r="H7" s="7"/>
      <c r="I7" s="7"/>
      <c r="J7" s="7"/>
      <c r="K7" s="7"/>
      <c r="L7" s="9"/>
      <c r="M7" s="10"/>
      <c r="N7" s="7"/>
      <c r="O7" s="10"/>
      <c r="P7" s="7"/>
      <c r="Q7" s="10"/>
      <c r="R7" s="7"/>
      <c r="S7" s="10"/>
      <c r="T7" s="7"/>
      <c r="U7" s="10"/>
      <c r="V7" s="7"/>
      <c r="W7" s="10"/>
      <c r="X7" s="7"/>
      <c r="Y7" s="10"/>
      <c r="Z7" s="7"/>
      <c r="AA7" s="10"/>
      <c r="AB7" s="7"/>
      <c r="AC7" s="10"/>
      <c r="AD7" s="7"/>
    </row>
    <row r="8" spans="1:30" ht="16.5" customHeight="1" x14ac:dyDescent="0.25">
      <c r="A8" s="7"/>
      <c r="B8" s="7" t="s">
        <v>706</v>
      </c>
      <c r="C8" s="7"/>
      <c r="D8" s="7"/>
      <c r="E8" s="7"/>
      <c r="F8" s="7"/>
      <c r="G8" s="7"/>
      <c r="H8" s="7"/>
      <c r="I8" s="7"/>
      <c r="J8" s="7"/>
      <c r="K8" s="7"/>
      <c r="L8" s="9"/>
      <c r="M8" s="10"/>
      <c r="N8" s="7"/>
      <c r="O8" s="10"/>
      <c r="P8" s="7"/>
      <c r="Q8" s="10"/>
      <c r="R8" s="7"/>
      <c r="S8" s="10"/>
      <c r="T8" s="7"/>
      <c r="U8" s="10"/>
      <c r="V8" s="7"/>
      <c r="W8" s="10"/>
      <c r="X8" s="7"/>
      <c r="Y8" s="10"/>
      <c r="Z8" s="7"/>
      <c r="AA8" s="10"/>
      <c r="AB8" s="7"/>
      <c r="AC8" s="10"/>
      <c r="AD8" s="7"/>
    </row>
    <row r="9" spans="1:30" ht="16.5" customHeight="1" x14ac:dyDescent="0.25">
      <c r="A9" s="7"/>
      <c r="B9" s="7"/>
      <c r="C9" s="7" t="s">
        <v>146</v>
      </c>
      <c r="D9" s="7"/>
      <c r="E9" s="7"/>
      <c r="F9" s="7"/>
      <c r="G9" s="7"/>
      <c r="H9" s="7"/>
      <c r="I9" s="7"/>
      <c r="J9" s="7"/>
      <c r="K9" s="7"/>
      <c r="L9" s="9" t="s">
        <v>357</v>
      </c>
      <c r="M9" s="224">
        <v>79.599999999999994</v>
      </c>
      <c r="N9" s="7"/>
      <c r="O9" s="224">
        <v>81.099999999999994</v>
      </c>
      <c r="P9" s="7"/>
      <c r="Q9" s="224">
        <v>85.7</v>
      </c>
      <c r="R9" s="7"/>
      <c r="S9" s="224">
        <v>82.5</v>
      </c>
      <c r="T9" s="7"/>
      <c r="U9" s="224">
        <v>80.099999999999994</v>
      </c>
      <c r="V9" s="7"/>
      <c r="W9" s="224">
        <v>85.1</v>
      </c>
      <c r="X9" s="7"/>
      <c r="Y9" s="224">
        <v>79.400000000000006</v>
      </c>
      <c r="Z9" s="7"/>
      <c r="AA9" s="224">
        <v>83.3</v>
      </c>
      <c r="AB9" s="7"/>
      <c r="AC9" s="224">
        <v>81.400000000000006</v>
      </c>
      <c r="AD9" s="7"/>
    </row>
    <row r="10" spans="1:30" ht="16.5" customHeight="1" x14ac:dyDescent="0.25">
      <c r="A10" s="7"/>
      <c r="B10" s="7"/>
      <c r="C10" s="7" t="s">
        <v>148</v>
      </c>
      <c r="D10" s="7"/>
      <c r="E10" s="7"/>
      <c r="F10" s="7"/>
      <c r="G10" s="7"/>
      <c r="H10" s="7"/>
      <c r="I10" s="7"/>
      <c r="J10" s="7"/>
      <c r="K10" s="7"/>
      <c r="L10" s="9" t="s">
        <v>357</v>
      </c>
      <c r="M10" s="224">
        <v>79.3</v>
      </c>
      <c r="N10" s="7"/>
      <c r="O10" s="224">
        <v>79.599999999999994</v>
      </c>
      <c r="P10" s="7"/>
      <c r="Q10" s="224">
        <v>84.6</v>
      </c>
      <c r="R10" s="7"/>
      <c r="S10" s="224">
        <v>80.599999999999994</v>
      </c>
      <c r="T10" s="7"/>
      <c r="U10" s="224">
        <v>82.9</v>
      </c>
      <c r="V10" s="7"/>
      <c r="W10" s="224">
        <v>83.9</v>
      </c>
      <c r="X10" s="7"/>
      <c r="Y10" s="224">
        <v>79.5</v>
      </c>
      <c r="Z10" s="7"/>
      <c r="AA10" s="224">
        <v>83.2</v>
      </c>
      <c r="AB10" s="7"/>
      <c r="AC10" s="224">
        <v>81</v>
      </c>
      <c r="AD10" s="7"/>
    </row>
    <row r="11" spans="1:30" ht="16.5" customHeight="1" x14ac:dyDescent="0.25">
      <c r="A11" s="7"/>
      <c r="B11" s="7" t="s">
        <v>709</v>
      </c>
      <c r="C11" s="7"/>
      <c r="D11" s="7"/>
      <c r="E11" s="7"/>
      <c r="F11" s="7"/>
      <c r="G11" s="7"/>
      <c r="H11" s="7"/>
      <c r="I11" s="7"/>
      <c r="J11" s="7"/>
      <c r="K11" s="7"/>
      <c r="L11" s="9"/>
      <c r="M11" s="10"/>
      <c r="N11" s="7"/>
      <c r="O11" s="10"/>
      <c r="P11" s="7"/>
      <c r="Q11" s="10"/>
      <c r="R11" s="7"/>
      <c r="S11" s="10"/>
      <c r="T11" s="7"/>
      <c r="U11" s="10"/>
      <c r="V11" s="7"/>
      <c r="W11" s="10"/>
      <c r="X11" s="7"/>
      <c r="Y11" s="10"/>
      <c r="Z11" s="7"/>
      <c r="AA11" s="10"/>
      <c r="AB11" s="7"/>
      <c r="AC11" s="10"/>
      <c r="AD11" s="7"/>
    </row>
    <row r="12" spans="1:30" ht="16.5" customHeight="1" x14ac:dyDescent="0.25">
      <c r="A12" s="7"/>
      <c r="B12" s="7"/>
      <c r="C12" s="7" t="s">
        <v>146</v>
      </c>
      <c r="D12" s="7"/>
      <c r="E12" s="7"/>
      <c r="F12" s="7"/>
      <c r="G12" s="7"/>
      <c r="H12" s="7"/>
      <c r="I12" s="7"/>
      <c r="J12" s="7"/>
      <c r="K12" s="7"/>
      <c r="L12" s="9"/>
      <c r="M12" s="10"/>
      <c r="N12" s="7"/>
      <c r="O12" s="10"/>
      <c r="P12" s="7"/>
      <c r="Q12" s="10"/>
      <c r="R12" s="7"/>
      <c r="S12" s="10"/>
      <c r="T12" s="7"/>
      <c r="U12" s="10"/>
      <c r="V12" s="7"/>
      <c r="W12" s="10"/>
      <c r="X12" s="7"/>
      <c r="Y12" s="10"/>
      <c r="Z12" s="7"/>
      <c r="AA12" s="10"/>
      <c r="AB12" s="7"/>
      <c r="AC12" s="10"/>
      <c r="AD12" s="7"/>
    </row>
    <row r="13" spans="1:30" ht="16.5" customHeight="1" x14ac:dyDescent="0.25">
      <c r="A13" s="7"/>
      <c r="B13" s="7"/>
      <c r="C13" s="7"/>
      <c r="D13" s="7" t="s">
        <v>710</v>
      </c>
      <c r="E13" s="7"/>
      <c r="F13" s="7"/>
      <c r="G13" s="7"/>
      <c r="H13" s="7"/>
      <c r="I13" s="7"/>
      <c r="J13" s="7"/>
      <c r="K13" s="7"/>
      <c r="L13" s="9" t="s">
        <v>357</v>
      </c>
      <c r="M13" s="224">
        <v>86.2</v>
      </c>
      <c r="N13" s="227">
        <v>3.5</v>
      </c>
      <c r="O13" s="224">
        <v>84.8</v>
      </c>
      <c r="P13" s="227">
        <v>3.2</v>
      </c>
      <c r="Q13" s="224">
        <v>88</v>
      </c>
      <c r="R13" s="227">
        <v>2.4</v>
      </c>
      <c r="S13" s="224">
        <v>83.8</v>
      </c>
      <c r="T13" s="227">
        <v>3.6</v>
      </c>
      <c r="U13" s="224">
        <v>83.8</v>
      </c>
      <c r="V13" s="227">
        <v>3.7</v>
      </c>
      <c r="W13" s="224">
        <v>87.7</v>
      </c>
      <c r="X13" s="227">
        <v>3.5</v>
      </c>
      <c r="Y13" s="224">
        <v>85.8</v>
      </c>
      <c r="Z13" s="227">
        <v>3.5</v>
      </c>
      <c r="AA13" s="224">
        <v>89</v>
      </c>
      <c r="AB13" s="227">
        <v>3.2</v>
      </c>
      <c r="AC13" s="224">
        <v>85.8</v>
      </c>
      <c r="AD13" s="227">
        <v>1.6</v>
      </c>
    </row>
    <row r="14" spans="1:30" ht="16.5" customHeight="1" x14ac:dyDescent="0.25">
      <c r="A14" s="7"/>
      <c r="B14" s="7"/>
      <c r="C14" s="7"/>
      <c r="D14" s="7"/>
      <c r="E14" s="7" t="s">
        <v>711</v>
      </c>
      <c r="F14" s="7"/>
      <c r="G14" s="7"/>
      <c r="H14" s="7"/>
      <c r="I14" s="7"/>
      <c r="J14" s="7"/>
      <c r="K14" s="7"/>
      <c r="L14" s="9" t="s">
        <v>357</v>
      </c>
      <c r="M14" s="225">
        <v>2.1</v>
      </c>
      <c r="N14" s="7"/>
      <c r="O14" s="225">
        <v>1.9</v>
      </c>
      <c r="P14" s="7"/>
      <c r="Q14" s="225">
        <v>1.4</v>
      </c>
      <c r="R14" s="7"/>
      <c r="S14" s="225">
        <v>2.2000000000000002</v>
      </c>
      <c r="T14" s="7"/>
      <c r="U14" s="225">
        <v>2.2999999999999998</v>
      </c>
      <c r="V14" s="7"/>
      <c r="W14" s="225">
        <v>2</v>
      </c>
      <c r="X14" s="7"/>
      <c r="Y14" s="225">
        <v>2.1</v>
      </c>
      <c r="Z14" s="7"/>
      <c r="AA14" s="225">
        <v>1.9</v>
      </c>
      <c r="AB14" s="7"/>
      <c r="AC14" s="225">
        <v>0.9</v>
      </c>
      <c r="AD14" s="7"/>
    </row>
    <row r="15" spans="1:30" ht="16.5" customHeight="1" x14ac:dyDescent="0.25">
      <c r="A15" s="7"/>
      <c r="B15" s="7"/>
      <c r="C15" s="7"/>
      <c r="D15" s="7" t="s">
        <v>712</v>
      </c>
      <c r="E15" s="7"/>
      <c r="F15" s="7"/>
      <c r="G15" s="7"/>
      <c r="H15" s="7"/>
      <c r="I15" s="7"/>
      <c r="J15" s="7"/>
      <c r="K15" s="7"/>
      <c r="L15" s="9" t="s">
        <v>357</v>
      </c>
      <c r="M15" s="224">
        <v>86.9</v>
      </c>
      <c r="N15" s="227">
        <v>3.4</v>
      </c>
      <c r="O15" s="224">
        <v>83.5</v>
      </c>
      <c r="P15" s="227">
        <v>3.3</v>
      </c>
      <c r="Q15" s="224">
        <v>90.9</v>
      </c>
      <c r="R15" s="227">
        <v>2.1</v>
      </c>
      <c r="S15" s="224">
        <v>83.9</v>
      </c>
      <c r="T15" s="227">
        <v>3.4</v>
      </c>
      <c r="U15" s="224">
        <v>87.5</v>
      </c>
      <c r="V15" s="227">
        <v>3.3</v>
      </c>
      <c r="W15" s="224">
        <v>88.3</v>
      </c>
      <c r="X15" s="227">
        <v>3.4</v>
      </c>
      <c r="Y15" s="224">
        <v>87.4</v>
      </c>
      <c r="Z15" s="227">
        <v>3.3</v>
      </c>
      <c r="AA15" s="224">
        <v>89.1</v>
      </c>
      <c r="AB15" s="227">
        <v>3.1</v>
      </c>
      <c r="AC15" s="224">
        <v>86.6</v>
      </c>
      <c r="AD15" s="227">
        <v>1.5</v>
      </c>
    </row>
    <row r="16" spans="1:30" ht="16.5" customHeight="1" x14ac:dyDescent="0.25">
      <c r="A16" s="7"/>
      <c r="B16" s="7"/>
      <c r="C16" s="7"/>
      <c r="D16" s="7"/>
      <c r="E16" s="7" t="s">
        <v>711</v>
      </c>
      <c r="F16" s="7"/>
      <c r="G16" s="7"/>
      <c r="H16" s="7"/>
      <c r="I16" s="7"/>
      <c r="J16" s="7"/>
      <c r="K16" s="7"/>
      <c r="L16" s="9" t="s">
        <v>357</v>
      </c>
      <c r="M16" s="225">
        <v>2</v>
      </c>
      <c r="N16" s="7"/>
      <c r="O16" s="225">
        <v>2</v>
      </c>
      <c r="P16" s="7"/>
      <c r="Q16" s="225">
        <v>1.2</v>
      </c>
      <c r="R16" s="7"/>
      <c r="S16" s="225">
        <v>2.1</v>
      </c>
      <c r="T16" s="7"/>
      <c r="U16" s="225">
        <v>1.9</v>
      </c>
      <c r="V16" s="7"/>
      <c r="W16" s="225">
        <v>1.9</v>
      </c>
      <c r="X16" s="7"/>
      <c r="Y16" s="225">
        <v>1.9</v>
      </c>
      <c r="Z16" s="7"/>
      <c r="AA16" s="225">
        <v>1.8</v>
      </c>
      <c r="AB16" s="7"/>
      <c r="AC16" s="225">
        <v>0.9</v>
      </c>
      <c r="AD16" s="7"/>
    </row>
    <row r="17" spans="1:30" ht="16.5" customHeight="1" x14ac:dyDescent="0.25">
      <c r="A17" s="7"/>
      <c r="B17" s="7"/>
      <c r="C17" s="7"/>
      <c r="D17" s="7" t="s">
        <v>713</v>
      </c>
      <c r="E17" s="7"/>
      <c r="F17" s="7"/>
      <c r="G17" s="7"/>
      <c r="H17" s="7"/>
      <c r="I17" s="7"/>
      <c r="J17" s="7"/>
      <c r="K17" s="7"/>
      <c r="L17" s="9" t="s">
        <v>357</v>
      </c>
      <c r="M17" s="224">
        <v>71.7</v>
      </c>
      <c r="N17" s="227">
        <v>5.8</v>
      </c>
      <c r="O17" s="224">
        <v>80.099999999999994</v>
      </c>
      <c r="P17" s="227">
        <v>4.3</v>
      </c>
      <c r="Q17" s="224">
        <v>87</v>
      </c>
      <c r="R17" s="227">
        <v>2.9</v>
      </c>
      <c r="S17" s="224">
        <v>81.599999999999994</v>
      </c>
      <c r="T17" s="227">
        <v>4.7</v>
      </c>
      <c r="U17" s="224">
        <v>82.5</v>
      </c>
      <c r="V17" s="227">
        <v>4.4000000000000004</v>
      </c>
      <c r="W17" s="224">
        <v>82.4</v>
      </c>
      <c r="X17" s="227">
        <v>4.8</v>
      </c>
      <c r="Y17" s="224">
        <v>78.3</v>
      </c>
      <c r="Z17" s="227">
        <v>5.3</v>
      </c>
      <c r="AA17" s="224">
        <v>80.3</v>
      </c>
      <c r="AB17" s="227">
        <v>4.7</v>
      </c>
      <c r="AC17" s="224">
        <v>79</v>
      </c>
      <c r="AD17" s="227">
        <v>2.2999999999999998</v>
      </c>
    </row>
    <row r="18" spans="1:30" ht="16.5" customHeight="1" x14ac:dyDescent="0.25">
      <c r="A18" s="7"/>
      <c r="B18" s="7"/>
      <c r="C18" s="7"/>
      <c r="D18" s="7"/>
      <c r="E18" s="7" t="s">
        <v>711</v>
      </c>
      <c r="F18" s="7"/>
      <c r="G18" s="7"/>
      <c r="H18" s="7"/>
      <c r="I18" s="7"/>
      <c r="J18" s="7"/>
      <c r="K18" s="7"/>
      <c r="L18" s="9" t="s">
        <v>357</v>
      </c>
      <c r="M18" s="225">
        <v>4.0999999999999996</v>
      </c>
      <c r="N18" s="7"/>
      <c r="O18" s="225">
        <v>2.7</v>
      </c>
      <c r="P18" s="7"/>
      <c r="Q18" s="225">
        <v>1.7</v>
      </c>
      <c r="R18" s="7"/>
      <c r="S18" s="225">
        <v>2.9</v>
      </c>
      <c r="T18" s="7"/>
      <c r="U18" s="225">
        <v>2.7</v>
      </c>
      <c r="V18" s="7"/>
      <c r="W18" s="225">
        <v>2.9</v>
      </c>
      <c r="X18" s="7"/>
      <c r="Y18" s="225">
        <v>3.5</v>
      </c>
      <c r="Z18" s="7"/>
      <c r="AA18" s="225">
        <v>3</v>
      </c>
      <c r="AB18" s="7"/>
      <c r="AC18" s="225">
        <v>1.5</v>
      </c>
      <c r="AD18" s="7"/>
    </row>
    <row r="19" spans="1:30" ht="16.5" customHeight="1" x14ac:dyDescent="0.25">
      <c r="A19" s="7"/>
      <c r="B19" s="7"/>
      <c r="C19" s="7"/>
      <c r="D19" s="7" t="s">
        <v>714</v>
      </c>
      <c r="E19" s="7"/>
      <c r="F19" s="7"/>
      <c r="G19" s="7"/>
      <c r="H19" s="7"/>
      <c r="I19" s="7"/>
      <c r="J19" s="7"/>
      <c r="K19" s="7"/>
      <c r="L19" s="9" t="s">
        <v>357</v>
      </c>
      <c r="M19" s="224">
        <v>86.9</v>
      </c>
      <c r="N19" s="227">
        <v>3.4</v>
      </c>
      <c r="O19" s="224">
        <v>89.6</v>
      </c>
      <c r="P19" s="227">
        <v>2.7</v>
      </c>
      <c r="Q19" s="224">
        <v>93.4</v>
      </c>
      <c r="R19" s="227">
        <v>1.8</v>
      </c>
      <c r="S19" s="224">
        <v>92</v>
      </c>
      <c r="T19" s="227">
        <v>2.5</v>
      </c>
      <c r="U19" s="224">
        <v>89.5</v>
      </c>
      <c r="V19" s="227">
        <v>2.9</v>
      </c>
      <c r="W19" s="224">
        <v>93.2</v>
      </c>
      <c r="X19" s="227">
        <v>2.6</v>
      </c>
      <c r="Y19" s="224">
        <v>89.4</v>
      </c>
      <c r="Z19" s="227">
        <v>3</v>
      </c>
      <c r="AA19" s="224">
        <v>91.9</v>
      </c>
      <c r="AB19" s="227">
        <v>2.7</v>
      </c>
      <c r="AC19" s="224">
        <v>89.6</v>
      </c>
      <c r="AD19" s="227">
        <v>1.4</v>
      </c>
    </row>
    <row r="20" spans="1:30" ht="16.5" customHeight="1" x14ac:dyDescent="0.25">
      <c r="A20" s="7"/>
      <c r="B20" s="7"/>
      <c r="C20" s="7"/>
      <c r="D20" s="7"/>
      <c r="E20" s="7" t="s">
        <v>711</v>
      </c>
      <c r="F20" s="7"/>
      <c r="G20" s="7"/>
      <c r="H20" s="7"/>
      <c r="I20" s="7"/>
      <c r="J20" s="7"/>
      <c r="K20" s="7"/>
      <c r="L20" s="9" t="s">
        <v>357</v>
      </c>
      <c r="M20" s="225">
        <v>2</v>
      </c>
      <c r="N20" s="7"/>
      <c r="O20" s="225">
        <v>1.5</v>
      </c>
      <c r="P20" s="7"/>
      <c r="Q20" s="225">
        <v>1</v>
      </c>
      <c r="R20" s="7"/>
      <c r="S20" s="225">
        <v>1.4</v>
      </c>
      <c r="T20" s="7"/>
      <c r="U20" s="225">
        <v>1.7</v>
      </c>
      <c r="V20" s="7"/>
      <c r="W20" s="225">
        <v>1.4</v>
      </c>
      <c r="X20" s="7"/>
      <c r="Y20" s="225">
        <v>1.7</v>
      </c>
      <c r="Z20" s="7"/>
      <c r="AA20" s="225">
        <v>1.5</v>
      </c>
      <c r="AB20" s="7"/>
      <c r="AC20" s="225">
        <v>0.8</v>
      </c>
      <c r="AD20" s="7"/>
    </row>
    <row r="21" spans="1:30" ht="16.5" customHeight="1" x14ac:dyDescent="0.25">
      <c r="A21" s="7"/>
      <c r="B21" s="7"/>
      <c r="C21" s="7"/>
      <c r="D21" s="7" t="s">
        <v>715</v>
      </c>
      <c r="E21" s="7"/>
      <c r="F21" s="7"/>
      <c r="G21" s="7"/>
      <c r="H21" s="7"/>
      <c r="I21" s="7"/>
      <c r="J21" s="7"/>
      <c r="K21" s="7"/>
      <c r="L21" s="9" t="s">
        <v>357</v>
      </c>
      <c r="M21" s="224">
        <v>80.099999999999994</v>
      </c>
      <c r="N21" s="227">
        <v>4.4000000000000004</v>
      </c>
      <c r="O21" s="224">
        <v>83.9</v>
      </c>
      <c r="P21" s="227">
        <v>3.4</v>
      </c>
      <c r="Q21" s="224">
        <v>83.1</v>
      </c>
      <c r="R21" s="227">
        <v>2.7</v>
      </c>
      <c r="S21" s="224">
        <v>86.8</v>
      </c>
      <c r="T21" s="227">
        <v>3.2</v>
      </c>
      <c r="U21" s="224">
        <v>91</v>
      </c>
      <c r="V21" s="227">
        <v>2.9</v>
      </c>
      <c r="W21" s="224">
        <v>90.8</v>
      </c>
      <c r="X21" s="227">
        <v>3</v>
      </c>
      <c r="Y21" s="224">
        <v>86</v>
      </c>
      <c r="Z21" s="227">
        <v>3.4</v>
      </c>
      <c r="AA21" s="224">
        <v>86.6</v>
      </c>
      <c r="AB21" s="227">
        <v>3.4</v>
      </c>
      <c r="AC21" s="224">
        <v>83.9</v>
      </c>
      <c r="AD21" s="227">
        <v>1.7</v>
      </c>
    </row>
    <row r="22" spans="1:30" ht="16.5" customHeight="1" x14ac:dyDescent="0.25">
      <c r="A22" s="7"/>
      <c r="B22" s="7"/>
      <c r="C22" s="7"/>
      <c r="D22" s="7"/>
      <c r="E22" s="7" t="s">
        <v>711</v>
      </c>
      <c r="F22" s="7"/>
      <c r="G22" s="7"/>
      <c r="H22" s="7"/>
      <c r="I22" s="7"/>
      <c r="J22" s="7"/>
      <c r="K22" s="7"/>
      <c r="L22" s="9" t="s">
        <v>357</v>
      </c>
      <c r="M22" s="225">
        <v>2.8</v>
      </c>
      <c r="N22" s="7"/>
      <c r="O22" s="225">
        <v>2</v>
      </c>
      <c r="P22" s="7"/>
      <c r="Q22" s="225">
        <v>1.7</v>
      </c>
      <c r="R22" s="7"/>
      <c r="S22" s="225">
        <v>1.9</v>
      </c>
      <c r="T22" s="7"/>
      <c r="U22" s="225">
        <v>1.6</v>
      </c>
      <c r="V22" s="7"/>
      <c r="W22" s="225">
        <v>1.7</v>
      </c>
      <c r="X22" s="7"/>
      <c r="Y22" s="225">
        <v>2</v>
      </c>
      <c r="Z22" s="7"/>
      <c r="AA22" s="225">
        <v>2</v>
      </c>
      <c r="AB22" s="7"/>
      <c r="AC22" s="225">
        <v>1.1000000000000001</v>
      </c>
      <c r="AD22" s="7"/>
    </row>
    <row r="23" spans="1:30" ht="16.5" customHeight="1" x14ac:dyDescent="0.25">
      <c r="A23" s="7"/>
      <c r="B23" s="7"/>
      <c r="C23" s="7"/>
      <c r="D23" s="7" t="s">
        <v>716</v>
      </c>
      <c r="E23" s="7"/>
      <c r="F23" s="7"/>
      <c r="G23" s="7"/>
      <c r="H23" s="7"/>
      <c r="I23" s="7"/>
      <c r="J23" s="7"/>
      <c r="K23" s="7"/>
      <c r="L23" s="9" t="s">
        <v>357</v>
      </c>
      <c r="M23" s="224">
        <v>82</v>
      </c>
      <c r="N23" s="227">
        <v>4.0999999999999996</v>
      </c>
      <c r="O23" s="224">
        <v>83</v>
      </c>
      <c r="P23" s="227">
        <v>3.4</v>
      </c>
      <c r="Q23" s="224">
        <v>87.6</v>
      </c>
      <c r="R23" s="227">
        <v>2.4</v>
      </c>
      <c r="S23" s="224">
        <v>83.7</v>
      </c>
      <c r="T23" s="227">
        <v>3.4</v>
      </c>
      <c r="U23" s="224">
        <v>86</v>
      </c>
      <c r="V23" s="227">
        <v>3.4</v>
      </c>
      <c r="W23" s="224">
        <v>84.2</v>
      </c>
      <c r="X23" s="227">
        <v>3.7</v>
      </c>
      <c r="Y23" s="224">
        <v>75.5</v>
      </c>
      <c r="Z23" s="227">
        <v>4.3</v>
      </c>
      <c r="AA23" s="224">
        <v>83.7</v>
      </c>
      <c r="AB23" s="227">
        <v>3.5</v>
      </c>
      <c r="AC23" s="224">
        <v>83.6</v>
      </c>
      <c r="AD23" s="227">
        <v>1.7</v>
      </c>
    </row>
    <row r="24" spans="1:30" ht="16.5" customHeight="1" x14ac:dyDescent="0.25">
      <c r="A24" s="7"/>
      <c r="B24" s="7"/>
      <c r="C24" s="7"/>
      <c r="D24" s="7"/>
      <c r="E24" s="7" t="s">
        <v>711</v>
      </c>
      <c r="F24" s="7"/>
      <c r="G24" s="7"/>
      <c r="H24" s="7"/>
      <c r="I24" s="7"/>
      <c r="J24" s="7"/>
      <c r="K24" s="7"/>
      <c r="L24" s="9" t="s">
        <v>357</v>
      </c>
      <c r="M24" s="225">
        <v>2.6</v>
      </c>
      <c r="N24" s="7"/>
      <c r="O24" s="225">
        <v>2.1</v>
      </c>
      <c r="P24" s="7"/>
      <c r="Q24" s="225">
        <v>1.4</v>
      </c>
      <c r="R24" s="7"/>
      <c r="S24" s="225">
        <v>2.1</v>
      </c>
      <c r="T24" s="7"/>
      <c r="U24" s="225">
        <v>2</v>
      </c>
      <c r="V24" s="7"/>
      <c r="W24" s="225">
        <v>2.2000000000000002</v>
      </c>
      <c r="X24" s="7"/>
      <c r="Y24" s="225">
        <v>2.9</v>
      </c>
      <c r="Z24" s="7"/>
      <c r="AA24" s="225">
        <v>2.1</v>
      </c>
      <c r="AB24" s="7"/>
      <c r="AC24" s="225">
        <v>1</v>
      </c>
      <c r="AD24" s="7"/>
    </row>
    <row r="25" spans="1:30" ht="16.5" customHeight="1" x14ac:dyDescent="0.25">
      <c r="A25" s="7"/>
      <c r="B25" s="7"/>
      <c r="C25" s="7"/>
      <c r="D25" s="7" t="s">
        <v>717</v>
      </c>
      <c r="E25" s="7"/>
      <c r="F25" s="7"/>
      <c r="G25" s="7"/>
      <c r="H25" s="7"/>
      <c r="I25" s="7"/>
      <c r="J25" s="7"/>
      <c r="K25" s="7"/>
      <c r="L25" s="9" t="s">
        <v>357</v>
      </c>
      <c r="M25" s="224">
        <v>85.5</v>
      </c>
      <c r="N25" s="227">
        <v>3.4</v>
      </c>
      <c r="O25" s="224">
        <v>84.8</v>
      </c>
      <c r="P25" s="227">
        <v>3</v>
      </c>
      <c r="Q25" s="224">
        <v>86.2</v>
      </c>
      <c r="R25" s="227">
        <v>2.2999999999999998</v>
      </c>
      <c r="S25" s="224">
        <v>86</v>
      </c>
      <c r="T25" s="227">
        <v>3</v>
      </c>
      <c r="U25" s="224">
        <v>82.3</v>
      </c>
      <c r="V25" s="227">
        <v>3.6</v>
      </c>
      <c r="W25" s="224">
        <v>83.7</v>
      </c>
      <c r="X25" s="227">
        <v>3.6</v>
      </c>
      <c r="Y25" s="224">
        <v>84.6</v>
      </c>
      <c r="Z25" s="227">
        <v>3.4</v>
      </c>
      <c r="AA25" s="224">
        <v>82.4</v>
      </c>
      <c r="AB25" s="227">
        <v>3.5</v>
      </c>
      <c r="AC25" s="224">
        <v>85.1</v>
      </c>
      <c r="AD25" s="227">
        <v>1.5</v>
      </c>
    </row>
    <row r="26" spans="1:30" ht="16.5" customHeight="1" x14ac:dyDescent="0.25">
      <c r="A26" s="7"/>
      <c r="B26" s="7"/>
      <c r="C26" s="7"/>
      <c r="D26" s="7"/>
      <c r="E26" s="7" t="s">
        <v>711</v>
      </c>
      <c r="F26" s="7"/>
      <c r="G26" s="7"/>
      <c r="H26" s="7"/>
      <c r="I26" s="7"/>
      <c r="J26" s="7"/>
      <c r="K26" s="7"/>
      <c r="L26" s="9" t="s">
        <v>357</v>
      </c>
      <c r="M26" s="225">
        <v>2</v>
      </c>
      <c r="N26" s="7"/>
      <c r="O26" s="225">
        <v>1.8</v>
      </c>
      <c r="P26" s="7"/>
      <c r="Q26" s="225">
        <v>1.4</v>
      </c>
      <c r="R26" s="7"/>
      <c r="S26" s="225">
        <v>1.8</v>
      </c>
      <c r="T26" s="7"/>
      <c r="U26" s="225">
        <v>2.2000000000000002</v>
      </c>
      <c r="V26" s="7"/>
      <c r="W26" s="225">
        <v>2.2000000000000002</v>
      </c>
      <c r="X26" s="7"/>
      <c r="Y26" s="225">
        <v>2</v>
      </c>
      <c r="Z26" s="7"/>
      <c r="AA26" s="225">
        <v>2.2000000000000002</v>
      </c>
      <c r="AB26" s="7"/>
      <c r="AC26" s="225">
        <v>0.9</v>
      </c>
      <c r="AD26" s="7"/>
    </row>
    <row r="27" spans="1:30" ht="16.5" customHeight="1" x14ac:dyDescent="0.25">
      <c r="A27" s="7"/>
      <c r="B27" s="7"/>
      <c r="C27" s="7"/>
      <c r="D27" s="7" t="s">
        <v>718</v>
      </c>
      <c r="E27" s="7"/>
      <c r="F27" s="7"/>
      <c r="G27" s="7"/>
      <c r="H27" s="7"/>
      <c r="I27" s="7"/>
      <c r="J27" s="7"/>
      <c r="K27" s="7"/>
      <c r="L27" s="9" t="s">
        <v>357</v>
      </c>
      <c r="M27" s="224">
        <v>79</v>
      </c>
      <c r="N27" s="227">
        <v>3.8</v>
      </c>
      <c r="O27" s="224">
        <v>82.7</v>
      </c>
      <c r="P27" s="227">
        <v>3.1</v>
      </c>
      <c r="Q27" s="224">
        <v>91.5</v>
      </c>
      <c r="R27" s="227">
        <v>1.8</v>
      </c>
      <c r="S27" s="224">
        <v>81.599999999999994</v>
      </c>
      <c r="T27" s="227">
        <v>3.3</v>
      </c>
      <c r="U27" s="224">
        <v>80.3</v>
      </c>
      <c r="V27" s="227">
        <v>3.7</v>
      </c>
      <c r="W27" s="224">
        <v>86.4</v>
      </c>
      <c r="X27" s="227">
        <v>3.2</v>
      </c>
      <c r="Y27" s="224">
        <v>80.900000000000006</v>
      </c>
      <c r="Z27" s="227">
        <v>3.6</v>
      </c>
      <c r="AA27" s="224">
        <v>81.5</v>
      </c>
      <c r="AB27" s="227">
        <v>3.5</v>
      </c>
      <c r="AC27" s="224">
        <v>82.5</v>
      </c>
      <c r="AD27" s="227">
        <v>1.6</v>
      </c>
    </row>
    <row r="28" spans="1:30" ht="16.5" customHeight="1" x14ac:dyDescent="0.25">
      <c r="A28" s="7"/>
      <c r="B28" s="7"/>
      <c r="C28" s="7"/>
      <c r="D28" s="7"/>
      <c r="E28" s="7" t="s">
        <v>711</v>
      </c>
      <c r="F28" s="7"/>
      <c r="G28" s="7"/>
      <c r="H28" s="7"/>
      <c r="I28" s="7"/>
      <c r="J28" s="7"/>
      <c r="K28" s="7"/>
      <c r="L28" s="9" t="s">
        <v>357</v>
      </c>
      <c r="M28" s="225">
        <v>2.5</v>
      </c>
      <c r="N28" s="7"/>
      <c r="O28" s="225">
        <v>1.9</v>
      </c>
      <c r="P28" s="7"/>
      <c r="Q28" s="225">
        <v>1</v>
      </c>
      <c r="R28" s="7"/>
      <c r="S28" s="225">
        <v>2.1</v>
      </c>
      <c r="T28" s="7"/>
      <c r="U28" s="225">
        <v>2.2999999999999998</v>
      </c>
      <c r="V28" s="7"/>
      <c r="W28" s="225">
        <v>1.9</v>
      </c>
      <c r="X28" s="7"/>
      <c r="Y28" s="225">
        <v>2.2999999999999998</v>
      </c>
      <c r="Z28" s="7"/>
      <c r="AA28" s="225">
        <v>2.2000000000000002</v>
      </c>
      <c r="AB28" s="7"/>
      <c r="AC28" s="225">
        <v>1</v>
      </c>
      <c r="AD28" s="7"/>
    </row>
    <row r="29" spans="1:30" ht="16.5" customHeight="1" x14ac:dyDescent="0.25">
      <c r="A29" s="7"/>
      <c r="B29" s="7"/>
      <c r="C29" s="7"/>
      <c r="D29" s="7" t="s">
        <v>719</v>
      </c>
      <c r="E29" s="7"/>
      <c r="F29" s="7"/>
      <c r="G29" s="7"/>
      <c r="H29" s="7"/>
      <c r="I29" s="7"/>
      <c r="J29" s="7"/>
      <c r="K29" s="7"/>
      <c r="L29" s="9" t="s">
        <v>357</v>
      </c>
      <c r="M29" s="224">
        <v>77.099999999999994</v>
      </c>
      <c r="N29" s="227">
        <v>4</v>
      </c>
      <c r="O29" s="224">
        <v>76.900000000000006</v>
      </c>
      <c r="P29" s="227">
        <v>3.5</v>
      </c>
      <c r="Q29" s="224">
        <v>84</v>
      </c>
      <c r="R29" s="227">
        <v>2.5</v>
      </c>
      <c r="S29" s="224">
        <v>77.7</v>
      </c>
      <c r="T29" s="227">
        <v>3.6</v>
      </c>
      <c r="U29" s="224">
        <v>79.8</v>
      </c>
      <c r="V29" s="227">
        <v>3.7</v>
      </c>
      <c r="W29" s="224">
        <v>82.8</v>
      </c>
      <c r="X29" s="227">
        <v>3.6</v>
      </c>
      <c r="Y29" s="224">
        <v>75.8</v>
      </c>
      <c r="Z29" s="227">
        <v>4</v>
      </c>
      <c r="AA29" s="224">
        <v>73.7</v>
      </c>
      <c r="AB29" s="227">
        <v>4</v>
      </c>
      <c r="AC29" s="224">
        <v>78.5</v>
      </c>
      <c r="AD29" s="227">
        <v>1.7</v>
      </c>
    </row>
    <row r="30" spans="1:30" ht="16.5" customHeight="1" x14ac:dyDescent="0.25">
      <c r="A30" s="7"/>
      <c r="B30" s="7"/>
      <c r="C30" s="7"/>
      <c r="D30" s="7"/>
      <c r="E30" s="7" t="s">
        <v>711</v>
      </c>
      <c r="F30" s="7"/>
      <c r="G30" s="7"/>
      <c r="H30" s="7"/>
      <c r="I30" s="7"/>
      <c r="J30" s="7"/>
      <c r="K30" s="7"/>
      <c r="L30" s="9" t="s">
        <v>357</v>
      </c>
      <c r="M30" s="225">
        <v>2.7</v>
      </c>
      <c r="N30" s="7"/>
      <c r="O30" s="225">
        <v>2.2999999999999998</v>
      </c>
      <c r="P30" s="7"/>
      <c r="Q30" s="225">
        <v>1.5</v>
      </c>
      <c r="R30" s="7"/>
      <c r="S30" s="225">
        <v>2.4</v>
      </c>
      <c r="T30" s="7"/>
      <c r="U30" s="225">
        <v>2.4</v>
      </c>
      <c r="V30" s="7"/>
      <c r="W30" s="225">
        <v>2.2000000000000002</v>
      </c>
      <c r="X30" s="7"/>
      <c r="Y30" s="225">
        <v>2.7</v>
      </c>
      <c r="Z30" s="7"/>
      <c r="AA30" s="225">
        <v>2.8</v>
      </c>
      <c r="AB30" s="7"/>
      <c r="AC30" s="225">
        <v>1.1000000000000001</v>
      </c>
      <c r="AD30" s="7"/>
    </row>
    <row r="31" spans="1:30" ht="16.5" customHeight="1" x14ac:dyDescent="0.25">
      <c r="A31" s="7"/>
      <c r="B31" s="7"/>
      <c r="C31" s="7"/>
      <c r="D31" s="7" t="s">
        <v>720</v>
      </c>
      <c r="E31" s="7"/>
      <c r="F31" s="7"/>
      <c r="G31" s="7"/>
      <c r="H31" s="7"/>
      <c r="I31" s="7"/>
      <c r="J31" s="7"/>
      <c r="K31" s="7"/>
      <c r="L31" s="9" t="s">
        <v>357</v>
      </c>
      <c r="M31" s="224">
        <v>77.099999999999994</v>
      </c>
      <c r="N31" s="227">
        <v>4</v>
      </c>
      <c r="O31" s="224">
        <v>74.900000000000006</v>
      </c>
      <c r="P31" s="227">
        <v>3.6</v>
      </c>
      <c r="Q31" s="224">
        <v>79.099999999999994</v>
      </c>
      <c r="R31" s="227">
        <v>2.7</v>
      </c>
      <c r="S31" s="224">
        <v>80.2</v>
      </c>
      <c r="T31" s="227">
        <v>3.5</v>
      </c>
      <c r="U31" s="224">
        <v>62.4</v>
      </c>
      <c r="V31" s="227">
        <v>4.4000000000000004</v>
      </c>
      <c r="W31" s="224">
        <v>82.8</v>
      </c>
      <c r="X31" s="227">
        <v>3.6</v>
      </c>
      <c r="Y31" s="224">
        <v>66.900000000000006</v>
      </c>
      <c r="Z31" s="227">
        <v>4.4000000000000004</v>
      </c>
      <c r="AA31" s="224">
        <v>82.1</v>
      </c>
      <c r="AB31" s="227">
        <v>3.6</v>
      </c>
      <c r="AC31" s="224">
        <v>75.599999999999994</v>
      </c>
      <c r="AD31" s="227">
        <v>1.8</v>
      </c>
    </row>
    <row r="32" spans="1:30" ht="16.5" customHeight="1" x14ac:dyDescent="0.25">
      <c r="A32" s="7"/>
      <c r="B32" s="7"/>
      <c r="C32" s="7"/>
      <c r="D32" s="7"/>
      <c r="E32" s="7" t="s">
        <v>711</v>
      </c>
      <c r="F32" s="7"/>
      <c r="G32" s="7"/>
      <c r="H32" s="7"/>
      <c r="I32" s="7"/>
      <c r="J32" s="7"/>
      <c r="K32" s="7"/>
      <c r="L32" s="9" t="s">
        <v>357</v>
      </c>
      <c r="M32" s="225">
        <v>2.6</v>
      </c>
      <c r="N32" s="7"/>
      <c r="O32" s="225">
        <v>2.5</v>
      </c>
      <c r="P32" s="7"/>
      <c r="Q32" s="225">
        <v>1.8</v>
      </c>
      <c r="R32" s="7"/>
      <c r="S32" s="225">
        <v>2.2000000000000002</v>
      </c>
      <c r="T32" s="7"/>
      <c r="U32" s="225">
        <v>3.6</v>
      </c>
      <c r="V32" s="7"/>
      <c r="W32" s="225">
        <v>2.2000000000000002</v>
      </c>
      <c r="X32" s="7"/>
      <c r="Y32" s="225">
        <v>3.3</v>
      </c>
      <c r="Z32" s="7"/>
      <c r="AA32" s="225">
        <v>2.2000000000000002</v>
      </c>
      <c r="AB32" s="7"/>
      <c r="AC32" s="225">
        <v>1.2</v>
      </c>
      <c r="AD32" s="7"/>
    </row>
    <row r="33" spans="1:30" ht="16.5" customHeight="1" x14ac:dyDescent="0.25">
      <c r="A33" s="7"/>
      <c r="B33" s="7"/>
      <c r="C33" s="7"/>
      <c r="D33" s="7" t="s">
        <v>721</v>
      </c>
      <c r="E33" s="7"/>
      <c r="F33" s="7"/>
      <c r="G33" s="7"/>
      <c r="H33" s="7"/>
      <c r="I33" s="7"/>
      <c r="J33" s="7"/>
      <c r="K33" s="7"/>
      <c r="L33" s="9" t="s">
        <v>357</v>
      </c>
      <c r="M33" s="224">
        <v>82.9</v>
      </c>
      <c r="N33" s="227">
        <v>3.6</v>
      </c>
      <c r="O33" s="224">
        <v>88.4</v>
      </c>
      <c r="P33" s="227">
        <v>2.6</v>
      </c>
      <c r="Q33" s="224">
        <v>91.4</v>
      </c>
      <c r="R33" s="227">
        <v>1.9</v>
      </c>
      <c r="S33" s="224">
        <v>85.3</v>
      </c>
      <c r="T33" s="227">
        <v>3.1</v>
      </c>
      <c r="U33" s="224">
        <v>80.7</v>
      </c>
      <c r="V33" s="227">
        <v>3.6</v>
      </c>
      <c r="W33" s="224">
        <v>88.9</v>
      </c>
      <c r="X33" s="227">
        <v>3</v>
      </c>
      <c r="Y33" s="224">
        <v>86.1</v>
      </c>
      <c r="Z33" s="227">
        <v>3.3</v>
      </c>
      <c r="AA33" s="224">
        <v>88.3</v>
      </c>
      <c r="AB33" s="227">
        <v>3</v>
      </c>
      <c r="AC33" s="224">
        <v>85.8</v>
      </c>
      <c r="AD33" s="227">
        <v>1.5</v>
      </c>
    </row>
    <row r="34" spans="1:30" ht="16.5" customHeight="1" x14ac:dyDescent="0.25">
      <c r="A34" s="7"/>
      <c r="B34" s="7"/>
      <c r="C34" s="7"/>
      <c r="D34" s="7"/>
      <c r="E34" s="7" t="s">
        <v>711</v>
      </c>
      <c r="F34" s="7"/>
      <c r="G34" s="7"/>
      <c r="H34" s="7"/>
      <c r="I34" s="7"/>
      <c r="J34" s="7"/>
      <c r="K34" s="7"/>
      <c r="L34" s="9" t="s">
        <v>357</v>
      </c>
      <c r="M34" s="225">
        <v>2.2000000000000002</v>
      </c>
      <c r="N34" s="7"/>
      <c r="O34" s="225">
        <v>1.5</v>
      </c>
      <c r="P34" s="7"/>
      <c r="Q34" s="225">
        <v>1.1000000000000001</v>
      </c>
      <c r="R34" s="7"/>
      <c r="S34" s="225">
        <v>1.9</v>
      </c>
      <c r="T34" s="7"/>
      <c r="U34" s="225">
        <v>2.2999999999999998</v>
      </c>
      <c r="V34" s="7"/>
      <c r="W34" s="225">
        <v>1.7</v>
      </c>
      <c r="X34" s="7"/>
      <c r="Y34" s="225">
        <v>1.9</v>
      </c>
      <c r="Z34" s="7"/>
      <c r="AA34" s="225">
        <v>1.7</v>
      </c>
      <c r="AB34" s="7"/>
      <c r="AC34" s="225">
        <v>0.9</v>
      </c>
      <c r="AD34" s="7"/>
    </row>
    <row r="35" spans="1:30" ht="16.5" customHeight="1" x14ac:dyDescent="0.25">
      <c r="A35" s="7"/>
      <c r="B35" s="7"/>
      <c r="C35" s="7"/>
      <c r="D35" s="7" t="s">
        <v>722</v>
      </c>
      <c r="E35" s="7"/>
      <c r="F35" s="7"/>
      <c r="G35" s="7"/>
      <c r="H35" s="7"/>
      <c r="I35" s="7"/>
      <c r="J35" s="7"/>
      <c r="K35" s="7"/>
      <c r="L35" s="9" t="s">
        <v>357</v>
      </c>
      <c r="M35" s="224">
        <v>59.8</v>
      </c>
      <c r="N35" s="227">
        <v>4.7</v>
      </c>
      <c r="O35" s="224">
        <v>61</v>
      </c>
      <c r="P35" s="227">
        <v>4</v>
      </c>
      <c r="Q35" s="224">
        <v>66.2</v>
      </c>
      <c r="R35" s="227">
        <v>3.2</v>
      </c>
      <c r="S35" s="224">
        <v>66.900000000000006</v>
      </c>
      <c r="T35" s="227">
        <v>4.0999999999999996</v>
      </c>
      <c r="U35" s="224">
        <v>55.4</v>
      </c>
      <c r="V35" s="227">
        <v>4.5999999999999996</v>
      </c>
      <c r="W35" s="224">
        <v>70.099999999999994</v>
      </c>
      <c r="X35" s="227">
        <v>4.4000000000000004</v>
      </c>
      <c r="Y35" s="224">
        <v>56</v>
      </c>
      <c r="Z35" s="227">
        <v>4.5999999999999996</v>
      </c>
      <c r="AA35" s="224">
        <v>71.599999999999994</v>
      </c>
      <c r="AB35" s="227">
        <v>4.3</v>
      </c>
      <c r="AC35" s="224">
        <v>61.7</v>
      </c>
      <c r="AD35" s="227">
        <v>2</v>
      </c>
    </row>
    <row r="36" spans="1:30" ht="16.5" customHeight="1" x14ac:dyDescent="0.25">
      <c r="A36" s="7"/>
      <c r="B36" s="7"/>
      <c r="C36" s="7"/>
      <c r="D36" s="7"/>
      <c r="E36" s="7" t="s">
        <v>711</v>
      </c>
      <c r="F36" s="7"/>
      <c r="G36" s="7"/>
      <c r="H36" s="7"/>
      <c r="I36" s="7"/>
      <c r="J36" s="7"/>
      <c r="K36" s="7"/>
      <c r="L36" s="9" t="s">
        <v>357</v>
      </c>
      <c r="M36" s="225">
        <v>4</v>
      </c>
      <c r="N36" s="7"/>
      <c r="O36" s="225">
        <v>3.4</v>
      </c>
      <c r="P36" s="7"/>
      <c r="Q36" s="225">
        <v>2.5</v>
      </c>
      <c r="R36" s="7"/>
      <c r="S36" s="225">
        <v>3.2</v>
      </c>
      <c r="T36" s="7"/>
      <c r="U36" s="225">
        <v>4.3</v>
      </c>
      <c r="V36" s="7"/>
      <c r="W36" s="225">
        <v>3.2</v>
      </c>
      <c r="X36" s="7"/>
      <c r="Y36" s="225">
        <v>4.2</v>
      </c>
      <c r="Z36" s="7"/>
      <c r="AA36" s="225">
        <v>3.1</v>
      </c>
      <c r="AB36" s="7"/>
      <c r="AC36" s="225">
        <v>1.7</v>
      </c>
      <c r="AD36" s="7"/>
    </row>
    <row r="37" spans="1:30" ht="16.5" customHeight="1" x14ac:dyDescent="0.25">
      <c r="A37" s="7" t="s">
        <v>705</v>
      </c>
      <c r="B37" s="7"/>
      <c r="C37" s="7"/>
      <c r="D37" s="7"/>
      <c r="E37" s="7"/>
      <c r="F37" s="7"/>
      <c r="G37" s="7"/>
      <c r="H37" s="7"/>
      <c r="I37" s="7"/>
      <c r="J37" s="7"/>
      <c r="K37" s="7"/>
      <c r="L37" s="9"/>
      <c r="M37" s="10"/>
      <c r="N37" s="7"/>
      <c r="O37" s="10"/>
      <c r="P37" s="7"/>
      <c r="Q37" s="10"/>
      <c r="R37" s="7"/>
      <c r="S37" s="10"/>
      <c r="T37" s="7"/>
      <c r="U37" s="10"/>
      <c r="V37" s="7"/>
      <c r="W37" s="10"/>
      <c r="X37" s="7"/>
      <c r="Y37" s="10"/>
      <c r="Z37" s="7"/>
      <c r="AA37" s="10"/>
      <c r="AB37" s="7"/>
      <c r="AC37" s="10"/>
      <c r="AD37" s="7"/>
    </row>
    <row r="38" spans="1:30" ht="16.5" customHeight="1" x14ac:dyDescent="0.25">
      <c r="A38" s="7"/>
      <c r="B38" s="7" t="s">
        <v>723</v>
      </c>
      <c r="C38" s="7"/>
      <c r="D38" s="7"/>
      <c r="E38" s="7"/>
      <c r="F38" s="7"/>
      <c r="G38" s="7"/>
      <c r="H38" s="7"/>
      <c r="I38" s="7"/>
      <c r="J38" s="7"/>
      <c r="K38" s="7"/>
      <c r="L38" s="9"/>
      <c r="M38" s="10"/>
      <c r="N38" s="7"/>
      <c r="O38" s="10"/>
      <c r="P38" s="7"/>
      <c r="Q38" s="10"/>
      <c r="R38" s="7"/>
      <c r="S38" s="10"/>
      <c r="T38" s="7"/>
      <c r="U38" s="10"/>
      <c r="V38" s="7"/>
      <c r="W38" s="10"/>
      <c r="X38" s="7"/>
      <c r="Y38" s="10"/>
      <c r="Z38" s="7"/>
      <c r="AA38" s="10"/>
      <c r="AB38" s="7"/>
      <c r="AC38" s="10"/>
      <c r="AD38" s="7"/>
    </row>
    <row r="39" spans="1:30" ht="16.5" customHeight="1" x14ac:dyDescent="0.25">
      <c r="A39" s="7"/>
      <c r="B39" s="7"/>
      <c r="C39" s="7" t="s">
        <v>724</v>
      </c>
      <c r="D39" s="7"/>
      <c r="E39" s="7"/>
      <c r="F39" s="7"/>
      <c r="G39" s="7"/>
      <c r="H39" s="7"/>
      <c r="I39" s="7"/>
      <c r="J39" s="7"/>
      <c r="K39" s="7"/>
      <c r="L39" s="9" t="s">
        <v>357</v>
      </c>
      <c r="M39" s="224">
        <v>87.5</v>
      </c>
      <c r="N39" s="7"/>
      <c r="O39" s="224">
        <v>87.6</v>
      </c>
      <c r="P39" s="7"/>
      <c r="Q39" s="224">
        <v>90.5</v>
      </c>
      <c r="R39" s="7"/>
      <c r="S39" s="224">
        <v>88.8</v>
      </c>
      <c r="T39" s="7"/>
      <c r="U39" s="224">
        <v>87.4</v>
      </c>
      <c r="V39" s="7"/>
      <c r="W39" s="224">
        <v>87.9</v>
      </c>
      <c r="X39" s="7"/>
      <c r="Y39" s="224">
        <v>87</v>
      </c>
      <c r="Z39" s="7"/>
      <c r="AA39" s="224">
        <v>86.6</v>
      </c>
      <c r="AB39" s="7"/>
      <c r="AC39" s="224">
        <v>88.2</v>
      </c>
      <c r="AD39" s="7"/>
    </row>
    <row r="40" spans="1:30" ht="16.5" customHeight="1" x14ac:dyDescent="0.25">
      <c r="A40" s="7"/>
      <c r="B40" s="7"/>
      <c r="C40" s="7" t="s">
        <v>148</v>
      </c>
      <c r="D40" s="7"/>
      <c r="E40" s="7"/>
      <c r="F40" s="7"/>
      <c r="G40" s="7"/>
      <c r="H40" s="7"/>
      <c r="I40" s="7"/>
      <c r="J40" s="7"/>
      <c r="K40" s="7"/>
      <c r="L40" s="9" t="s">
        <v>357</v>
      </c>
      <c r="M40" s="224">
        <v>87.4</v>
      </c>
      <c r="N40" s="7"/>
      <c r="O40" s="224">
        <v>87.6</v>
      </c>
      <c r="P40" s="7"/>
      <c r="Q40" s="224">
        <v>85.5</v>
      </c>
      <c r="R40" s="7"/>
      <c r="S40" s="224">
        <v>90.3</v>
      </c>
      <c r="T40" s="7"/>
      <c r="U40" s="224">
        <v>89.2</v>
      </c>
      <c r="V40" s="7"/>
      <c r="W40" s="224">
        <v>91.6</v>
      </c>
      <c r="X40" s="7"/>
      <c r="Y40" s="224">
        <v>87</v>
      </c>
      <c r="Z40" s="7"/>
      <c r="AA40" s="224">
        <v>87.2</v>
      </c>
      <c r="AB40" s="7"/>
      <c r="AC40" s="224">
        <v>87.6</v>
      </c>
      <c r="AD40" s="7"/>
    </row>
    <row r="41" spans="1:30" ht="16.5" customHeight="1" x14ac:dyDescent="0.25">
      <c r="A41" s="7" t="s">
        <v>708</v>
      </c>
      <c r="B41" s="7"/>
      <c r="C41" s="7"/>
      <c r="D41" s="7"/>
      <c r="E41" s="7"/>
      <c r="F41" s="7"/>
      <c r="G41" s="7"/>
      <c r="H41" s="7"/>
      <c r="I41" s="7"/>
      <c r="J41" s="7"/>
      <c r="K41" s="7"/>
      <c r="L41" s="9"/>
      <c r="M41" s="10"/>
      <c r="N41" s="7"/>
      <c r="O41" s="10"/>
      <c r="P41" s="7"/>
      <c r="Q41" s="10"/>
      <c r="R41" s="7"/>
      <c r="S41" s="10"/>
      <c r="T41" s="7"/>
      <c r="U41" s="10"/>
      <c r="V41" s="7"/>
      <c r="W41" s="10"/>
      <c r="X41" s="7"/>
      <c r="Y41" s="10"/>
      <c r="Z41" s="7"/>
      <c r="AA41" s="10"/>
      <c r="AB41" s="7"/>
      <c r="AC41" s="10"/>
      <c r="AD41" s="7"/>
    </row>
    <row r="42" spans="1:30" ht="16.5" customHeight="1" x14ac:dyDescent="0.25">
      <c r="A42" s="7"/>
      <c r="B42" s="7" t="s">
        <v>723</v>
      </c>
      <c r="C42" s="7"/>
      <c r="D42" s="7"/>
      <c r="E42" s="7"/>
      <c r="F42" s="7"/>
      <c r="G42" s="7"/>
      <c r="H42" s="7"/>
      <c r="I42" s="7"/>
      <c r="J42" s="7"/>
      <c r="K42" s="7"/>
      <c r="L42" s="9"/>
      <c r="M42" s="10"/>
      <c r="N42" s="7"/>
      <c r="O42" s="10"/>
      <c r="P42" s="7"/>
      <c r="Q42" s="10"/>
      <c r="R42" s="7"/>
      <c r="S42" s="10"/>
      <c r="T42" s="7"/>
      <c r="U42" s="10"/>
      <c r="V42" s="7"/>
      <c r="W42" s="10"/>
      <c r="X42" s="7"/>
      <c r="Y42" s="10"/>
      <c r="Z42" s="7"/>
      <c r="AA42" s="10"/>
      <c r="AB42" s="7"/>
      <c r="AC42" s="10"/>
      <c r="AD42" s="7"/>
    </row>
    <row r="43" spans="1:30" ht="16.5" customHeight="1" x14ac:dyDescent="0.25">
      <c r="A43" s="7"/>
      <c r="B43" s="7"/>
      <c r="C43" s="7" t="s">
        <v>146</v>
      </c>
      <c r="D43" s="7"/>
      <c r="E43" s="7"/>
      <c r="F43" s="7"/>
      <c r="G43" s="7"/>
      <c r="H43" s="7"/>
      <c r="I43" s="7"/>
      <c r="J43" s="7"/>
      <c r="K43" s="7"/>
      <c r="L43" s="9" t="s">
        <v>357</v>
      </c>
      <c r="M43" s="224">
        <v>90.7</v>
      </c>
      <c r="N43" s="7"/>
      <c r="O43" s="224">
        <v>89.6</v>
      </c>
      <c r="P43" s="7"/>
      <c r="Q43" s="224">
        <v>92.7</v>
      </c>
      <c r="R43" s="7"/>
      <c r="S43" s="224">
        <v>90.1</v>
      </c>
      <c r="T43" s="7"/>
      <c r="U43" s="224">
        <v>91.5</v>
      </c>
      <c r="V43" s="7"/>
      <c r="W43" s="224">
        <v>90.8</v>
      </c>
      <c r="X43" s="7"/>
      <c r="Y43" s="224">
        <v>89.7</v>
      </c>
      <c r="Z43" s="7"/>
      <c r="AA43" s="224">
        <v>91.6</v>
      </c>
      <c r="AB43" s="7"/>
      <c r="AC43" s="224">
        <v>90.8</v>
      </c>
      <c r="AD43" s="7"/>
    </row>
    <row r="44" spans="1:30" ht="16.5" customHeight="1" x14ac:dyDescent="0.25">
      <c r="A44" s="7"/>
      <c r="B44" s="7"/>
      <c r="C44" s="7" t="s">
        <v>148</v>
      </c>
      <c r="D44" s="7"/>
      <c r="E44" s="7"/>
      <c r="F44" s="7"/>
      <c r="G44" s="7"/>
      <c r="H44" s="7"/>
      <c r="I44" s="7"/>
      <c r="J44" s="7"/>
      <c r="K44" s="7"/>
      <c r="L44" s="9" t="s">
        <v>357</v>
      </c>
      <c r="M44" s="224">
        <v>87.1</v>
      </c>
      <c r="N44" s="7"/>
      <c r="O44" s="224">
        <v>89</v>
      </c>
      <c r="P44" s="7"/>
      <c r="Q44" s="224">
        <v>89.9</v>
      </c>
      <c r="R44" s="7"/>
      <c r="S44" s="224">
        <v>91.2</v>
      </c>
      <c r="T44" s="7"/>
      <c r="U44" s="224">
        <v>90.9</v>
      </c>
      <c r="V44" s="7"/>
      <c r="W44" s="224">
        <v>92</v>
      </c>
      <c r="X44" s="7"/>
      <c r="Y44" s="224">
        <v>89.5</v>
      </c>
      <c r="Z44" s="7"/>
      <c r="AA44" s="224">
        <v>88.6</v>
      </c>
      <c r="AB44" s="7"/>
      <c r="AC44" s="224">
        <v>89</v>
      </c>
      <c r="AD44" s="7"/>
    </row>
    <row r="45" spans="1:30" ht="16.5" customHeight="1" x14ac:dyDescent="0.25">
      <c r="A45" s="7"/>
      <c r="B45" s="7" t="s">
        <v>725</v>
      </c>
      <c r="C45" s="7"/>
      <c r="D45" s="7"/>
      <c r="E45" s="7"/>
      <c r="F45" s="7"/>
      <c r="G45" s="7"/>
      <c r="H45" s="7"/>
      <c r="I45" s="7"/>
      <c r="J45" s="7"/>
      <c r="K45" s="7"/>
      <c r="L45" s="9"/>
      <c r="M45" s="10"/>
      <c r="N45" s="7"/>
      <c r="O45" s="10"/>
      <c r="P45" s="7"/>
      <c r="Q45" s="10"/>
      <c r="R45" s="7"/>
      <c r="S45" s="10"/>
      <c r="T45" s="7"/>
      <c r="U45" s="10"/>
      <c r="V45" s="7"/>
      <c r="W45" s="10"/>
      <c r="X45" s="7"/>
      <c r="Y45" s="10"/>
      <c r="Z45" s="7"/>
      <c r="AA45" s="10"/>
      <c r="AB45" s="7"/>
      <c r="AC45" s="10"/>
      <c r="AD45" s="7"/>
    </row>
    <row r="46" spans="1:30" ht="16.5" customHeight="1" x14ac:dyDescent="0.25">
      <c r="A46" s="7"/>
      <c r="B46" s="7"/>
      <c r="C46" s="7" t="s">
        <v>146</v>
      </c>
      <c r="D46" s="7"/>
      <c r="E46" s="7"/>
      <c r="F46" s="7"/>
      <c r="G46" s="7"/>
      <c r="H46" s="7"/>
      <c r="I46" s="7"/>
      <c r="J46" s="7"/>
      <c r="K46" s="7"/>
      <c r="L46" s="9"/>
      <c r="M46" s="10"/>
      <c r="N46" s="7"/>
      <c r="O46" s="10"/>
      <c r="P46" s="7"/>
      <c r="Q46" s="10"/>
      <c r="R46" s="7"/>
      <c r="S46" s="10"/>
      <c r="T46" s="7"/>
      <c r="U46" s="10"/>
      <c r="V46" s="7"/>
      <c r="W46" s="10"/>
      <c r="X46" s="7"/>
      <c r="Y46" s="10"/>
      <c r="Z46" s="7"/>
      <c r="AA46" s="10"/>
      <c r="AB46" s="7"/>
      <c r="AC46" s="10"/>
      <c r="AD46" s="7"/>
    </row>
    <row r="47" spans="1:30" ht="16.5" customHeight="1" x14ac:dyDescent="0.25">
      <c r="A47" s="7"/>
      <c r="B47" s="7"/>
      <c r="C47" s="7"/>
      <c r="D47" s="7" t="s">
        <v>726</v>
      </c>
      <c r="E47" s="7"/>
      <c r="F47" s="7"/>
      <c r="G47" s="7"/>
      <c r="H47" s="7"/>
      <c r="I47" s="7"/>
      <c r="J47" s="7"/>
      <c r="K47" s="7"/>
      <c r="L47" s="9" t="s">
        <v>357</v>
      </c>
      <c r="M47" s="224">
        <v>92.1</v>
      </c>
      <c r="N47" s="227">
        <v>2.6</v>
      </c>
      <c r="O47" s="224">
        <v>92.4</v>
      </c>
      <c r="P47" s="227">
        <v>2.2000000000000002</v>
      </c>
      <c r="Q47" s="224">
        <v>94.6</v>
      </c>
      <c r="R47" s="227">
        <v>1.5</v>
      </c>
      <c r="S47" s="224">
        <v>93.8</v>
      </c>
      <c r="T47" s="227">
        <v>2.1</v>
      </c>
      <c r="U47" s="224">
        <v>94.2</v>
      </c>
      <c r="V47" s="227">
        <v>2.2000000000000002</v>
      </c>
      <c r="W47" s="224">
        <v>94.1</v>
      </c>
      <c r="X47" s="227">
        <v>2.2999999999999998</v>
      </c>
      <c r="Y47" s="224">
        <v>95.5</v>
      </c>
      <c r="Z47" s="227">
        <v>1.9</v>
      </c>
      <c r="AA47" s="224">
        <v>93.4</v>
      </c>
      <c r="AB47" s="227">
        <v>2.4</v>
      </c>
      <c r="AC47" s="224">
        <v>93.1</v>
      </c>
      <c r="AD47" s="227">
        <v>1.1000000000000001</v>
      </c>
    </row>
    <row r="48" spans="1:30" ht="16.5" customHeight="1" x14ac:dyDescent="0.25">
      <c r="A48" s="7"/>
      <c r="B48" s="7"/>
      <c r="C48" s="7"/>
      <c r="D48" s="7"/>
      <c r="E48" s="7" t="s">
        <v>711</v>
      </c>
      <c r="F48" s="7"/>
      <c r="G48" s="7"/>
      <c r="H48" s="7"/>
      <c r="I48" s="7"/>
      <c r="J48" s="7"/>
      <c r="K48" s="7"/>
      <c r="L48" s="9" t="s">
        <v>357</v>
      </c>
      <c r="M48" s="225">
        <v>1.4</v>
      </c>
      <c r="N48" s="7"/>
      <c r="O48" s="225">
        <v>1.2</v>
      </c>
      <c r="P48" s="7"/>
      <c r="Q48" s="225">
        <v>0.8</v>
      </c>
      <c r="R48" s="7"/>
      <c r="S48" s="225">
        <v>1.1000000000000001</v>
      </c>
      <c r="T48" s="7"/>
      <c r="U48" s="225">
        <v>1.2</v>
      </c>
      <c r="V48" s="7"/>
      <c r="W48" s="225">
        <v>1.2</v>
      </c>
      <c r="X48" s="7"/>
      <c r="Y48" s="225">
        <v>1</v>
      </c>
      <c r="Z48" s="7"/>
      <c r="AA48" s="225">
        <v>1.3</v>
      </c>
      <c r="AB48" s="7"/>
      <c r="AC48" s="225">
        <v>0.6</v>
      </c>
      <c r="AD48" s="7"/>
    </row>
    <row r="49" spans="1:30" ht="16.5" customHeight="1" x14ac:dyDescent="0.25">
      <c r="A49" s="7"/>
      <c r="B49" s="7"/>
      <c r="C49" s="7"/>
      <c r="D49" s="7" t="s">
        <v>727</v>
      </c>
      <c r="E49" s="7"/>
      <c r="F49" s="7"/>
      <c r="G49" s="7"/>
      <c r="H49" s="7"/>
      <c r="I49" s="7"/>
      <c r="J49" s="7"/>
      <c r="K49" s="7"/>
      <c r="L49" s="9" t="s">
        <v>357</v>
      </c>
      <c r="M49" s="224">
        <v>91.3</v>
      </c>
      <c r="N49" s="227">
        <v>2.8</v>
      </c>
      <c r="O49" s="224">
        <v>92.7</v>
      </c>
      <c r="P49" s="227">
        <v>2.2999999999999998</v>
      </c>
      <c r="Q49" s="224">
        <v>92.4</v>
      </c>
      <c r="R49" s="227">
        <v>1.9</v>
      </c>
      <c r="S49" s="224">
        <v>89.7</v>
      </c>
      <c r="T49" s="227">
        <v>2.8</v>
      </c>
      <c r="U49" s="224">
        <v>92.2</v>
      </c>
      <c r="V49" s="227">
        <v>2.7</v>
      </c>
      <c r="W49" s="224">
        <v>91.8</v>
      </c>
      <c r="X49" s="227">
        <v>2.9</v>
      </c>
      <c r="Y49" s="224">
        <v>95.3</v>
      </c>
      <c r="Z49" s="227">
        <v>2.1</v>
      </c>
      <c r="AA49" s="224">
        <v>92</v>
      </c>
      <c r="AB49" s="227">
        <v>2.8</v>
      </c>
      <c r="AC49" s="224">
        <v>91.8</v>
      </c>
      <c r="AD49" s="227">
        <v>1.2</v>
      </c>
    </row>
    <row r="50" spans="1:30" ht="16.5" customHeight="1" x14ac:dyDescent="0.25">
      <c r="A50" s="7"/>
      <c r="B50" s="7"/>
      <c r="C50" s="7"/>
      <c r="D50" s="7"/>
      <c r="E50" s="7" t="s">
        <v>711</v>
      </c>
      <c r="F50" s="7"/>
      <c r="G50" s="7"/>
      <c r="H50" s="7"/>
      <c r="I50" s="7"/>
      <c r="J50" s="7"/>
      <c r="K50" s="7"/>
      <c r="L50" s="9" t="s">
        <v>357</v>
      </c>
      <c r="M50" s="225">
        <v>1.6</v>
      </c>
      <c r="N50" s="7"/>
      <c r="O50" s="225">
        <v>1.3</v>
      </c>
      <c r="P50" s="7"/>
      <c r="Q50" s="225">
        <v>1</v>
      </c>
      <c r="R50" s="7"/>
      <c r="S50" s="225">
        <v>1.6</v>
      </c>
      <c r="T50" s="7"/>
      <c r="U50" s="225">
        <v>1.5</v>
      </c>
      <c r="V50" s="7"/>
      <c r="W50" s="225">
        <v>1.6</v>
      </c>
      <c r="X50" s="7"/>
      <c r="Y50" s="225">
        <v>1.1000000000000001</v>
      </c>
      <c r="Z50" s="7"/>
      <c r="AA50" s="225">
        <v>1.5</v>
      </c>
      <c r="AB50" s="7"/>
      <c r="AC50" s="225">
        <v>0.7</v>
      </c>
      <c r="AD50" s="7"/>
    </row>
    <row r="51" spans="1:30" ht="16.5" customHeight="1" x14ac:dyDescent="0.25">
      <c r="A51" s="7"/>
      <c r="B51" s="7"/>
      <c r="C51" s="7"/>
      <c r="D51" s="7" t="s">
        <v>728</v>
      </c>
      <c r="E51" s="7"/>
      <c r="F51" s="7"/>
      <c r="G51" s="7"/>
      <c r="H51" s="7"/>
      <c r="I51" s="7"/>
      <c r="J51" s="7"/>
      <c r="K51" s="7"/>
      <c r="L51" s="9" t="s">
        <v>357</v>
      </c>
      <c r="M51" s="224">
        <v>91.9</v>
      </c>
      <c r="N51" s="227">
        <v>3</v>
      </c>
      <c r="O51" s="224">
        <v>91.9</v>
      </c>
      <c r="P51" s="227">
        <v>2.7</v>
      </c>
      <c r="Q51" s="224">
        <v>93.8</v>
      </c>
      <c r="R51" s="227">
        <v>1.9</v>
      </c>
      <c r="S51" s="224">
        <v>93.7</v>
      </c>
      <c r="T51" s="227">
        <v>2.4</v>
      </c>
      <c r="U51" s="224">
        <v>92.5</v>
      </c>
      <c r="V51" s="227">
        <v>2.9</v>
      </c>
      <c r="W51" s="224">
        <v>94.5</v>
      </c>
      <c r="X51" s="227">
        <v>2.7</v>
      </c>
      <c r="Y51" s="224">
        <v>92.9</v>
      </c>
      <c r="Z51" s="227">
        <v>2.7</v>
      </c>
      <c r="AA51" s="224">
        <v>92.2</v>
      </c>
      <c r="AB51" s="227">
        <v>2.9</v>
      </c>
      <c r="AC51" s="224">
        <v>92.6</v>
      </c>
      <c r="AD51" s="227">
        <v>1.3</v>
      </c>
    </row>
    <row r="52" spans="1:30" ht="16.5" customHeight="1" x14ac:dyDescent="0.25">
      <c r="A52" s="7"/>
      <c r="B52" s="7"/>
      <c r="C52" s="7"/>
      <c r="D52" s="7"/>
      <c r="E52" s="7" t="s">
        <v>711</v>
      </c>
      <c r="F52" s="7"/>
      <c r="G52" s="7"/>
      <c r="H52" s="7"/>
      <c r="I52" s="7"/>
      <c r="J52" s="7"/>
      <c r="K52" s="7"/>
      <c r="L52" s="9" t="s">
        <v>357</v>
      </c>
      <c r="M52" s="225">
        <v>1.7</v>
      </c>
      <c r="N52" s="7"/>
      <c r="O52" s="225">
        <v>1.5</v>
      </c>
      <c r="P52" s="7"/>
      <c r="Q52" s="225">
        <v>1</v>
      </c>
      <c r="R52" s="7"/>
      <c r="S52" s="225">
        <v>1.3</v>
      </c>
      <c r="T52" s="7"/>
      <c r="U52" s="225">
        <v>1.6</v>
      </c>
      <c r="V52" s="7"/>
      <c r="W52" s="225">
        <v>1.5</v>
      </c>
      <c r="X52" s="7"/>
      <c r="Y52" s="225">
        <v>1.5</v>
      </c>
      <c r="Z52" s="7"/>
      <c r="AA52" s="225">
        <v>1.6</v>
      </c>
      <c r="AB52" s="7"/>
      <c r="AC52" s="225">
        <v>0.7</v>
      </c>
      <c r="AD52" s="7"/>
    </row>
    <row r="53" spans="1:30" ht="29.4" customHeight="1" x14ac:dyDescent="0.25">
      <c r="A53" s="7"/>
      <c r="B53" s="7"/>
      <c r="C53" s="7"/>
      <c r="D53" s="357" t="s">
        <v>729</v>
      </c>
      <c r="E53" s="357"/>
      <c r="F53" s="357"/>
      <c r="G53" s="357"/>
      <c r="H53" s="357"/>
      <c r="I53" s="357"/>
      <c r="J53" s="357"/>
      <c r="K53" s="357"/>
      <c r="L53" s="9" t="s">
        <v>357</v>
      </c>
      <c r="M53" s="224">
        <v>93</v>
      </c>
      <c r="N53" s="227">
        <v>2.4</v>
      </c>
      <c r="O53" s="224">
        <v>92.9</v>
      </c>
      <c r="P53" s="227">
        <v>2.1</v>
      </c>
      <c r="Q53" s="224">
        <v>96.1</v>
      </c>
      <c r="R53" s="227">
        <v>1.3</v>
      </c>
      <c r="S53" s="224">
        <v>91.9</v>
      </c>
      <c r="T53" s="227">
        <v>2.2999999999999998</v>
      </c>
      <c r="U53" s="224">
        <v>94.4</v>
      </c>
      <c r="V53" s="227">
        <v>2.1</v>
      </c>
      <c r="W53" s="224">
        <v>92.3</v>
      </c>
      <c r="X53" s="227">
        <v>2.5</v>
      </c>
      <c r="Y53" s="224">
        <v>91.6</v>
      </c>
      <c r="Z53" s="227">
        <v>2.6</v>
      </c>
      <c r="AA53" s="224">
        <v>91.5</v>
      </c>
      <c r="AB53" s="227">
        <v>2.6</v>
      </c>
      <c r="AC53" s="224">
        <v>93.4</v>
      </c>
      <c r="AD53" s="227">
        <v>1</v>
      </c>
    </row>
    <row r="54" spans="1:30" ht="16.5" customHeight="1" x14ac:dyDescent="0.25">
      <c r="A54" s="7"/>
      <c r="B54" s="7"/>
      <c r="C54" s="7"/>
      <c r="D54" s="7"/>
      <c r="E54" s="7" t="s">
        <v>711</v>
      </c>
      <c r="F54" s="7"/>
      <c r="G54" s="7"/>
      <c r="H54" s="7"/>
      <c r="I54" s="7"/>
      <c r="J54" s="7"/>
      <c r="K54" s="7"/>
      <c r="L54" s="9" t="s">
        <v>357</v>
      </c>
      <c r="M54" s="225">
        <v>1.3</v>
      </c>
      <c r="N54" s="7"/>
      <c r="O54" s="225">
        <v>1.2</v>
      </c>
      <c r="P54" s="7"/>
      <c r="Q54" s="225">
        <v>0.7</v>
      </c>
      <c r="R54" s="7"/>
      <c r="S54" s="225">
        <v>1.3</v>
      </c>
      <c r="T54" s="7"/>
      <c r="U54" s="225">
        <v>1.2</v>
      </c>
      <c r="V54" s="7"/>
      <c r="W54" s="225">
        <v>1.4</v>
      </c>
      <c r="X54" s="7"/>
      <c r="Y54" s="225">
        <v>1.5</v>
      </c>
      <c r="Z54" s="7"/>
      <c r="AA54" s="225">
        <v>1.4</v>
      </c>
      <c r="AB54" s="7"/>
      <c r="AC54" s="225">
        <v>0.6</v>
      </c>
      <c r="AD54" s="7"/>
    </row>
    <row r="55" spans="1:30" ht="16.5" customHeight="1" x14ac:dyDescent="0.25">
      <c r="A55" s="7"/>
      <c r="B55" s="7"/>
      <c r="C55" s="7"/>
      <c r="D55" s="7" t="s">
        <v>730</v>
      </c>
      <c r="E55" s="7"/>
      <c r="F55" s="7"/>
      <c r="G55" s="7"/>
      <c r="H55" s="7"/>
      <c r="I55" s="7"/>
      <c r="J55" s="7"/>
      <c r="K55" s="7"/>
      <c r="L55" s="9" t="s">
        <v>357</v>
      </c>
      <c r="M55" s="224">
        <v>89.3</v>
      </c>
      <c r="N55" s="227">
        <v>6.5</v>
      </c>
      <c r="O55" s="224">
        <v>88.8</v>
      </c>
      <c r="P55" s="227">
        <v>4.8</v>
      </c>
      <c r="Q55" s="224">
        <v>92.9</v>
      </c>
      <c r="R55" s="227">
        <v>3.4</v>
      </c>
      <c r="S55" s="224">
        <v>88.2</v>
      </c>
      <c r="T55" s="227">
        <v>5.6</v>
      </c>
      <c r="U55" s="224">
        <v>91.4</v>
      </c>
      <c r="V55" s="227">
        <v>5.9</v>
      </c>
      <c r="W55" s="224">
        <v>86.4</v>
      </c>
      <c r="X55" s="227">
        <v>6.9</v>
      </c>
      <c r="Y55" s="224">
        <v>81.2</v>
      </c>
      <c r="Z55" s="227">
        <v>7.6</v>
      </c>
      <c r="AA55" s="224">
        <v>90.8</v>
      </c>
      <c r="AB55" s="227">
        <v>4.5999999999999996</v>
      </c>
      <c r="AC55" s="224">
        <v>89.5</v>
      </c>
      <c r="AD55" s="227">
        <v>2.5</v>
      </c>
    </row>
    <row r="56" spans="1:30" ht="16.5" customHeight="1" x14ac:dyDescent="0.25">
      <c r="A56" s="7"/>
      <c r="B56" s="7"/>
      <c r="C56" s="7"/>
      <c r="D56" s="7"/>
      <c r="E56" s="7" t="s">
        <v>711</v>
      </c>
      <c r="F56" s="7"/>
      <c r="G56" s="7"/>
      <c r="H56" s="7"/>
      <c r="I56" s="7"/>
      <c r="J56" s="7"/>
      <c r="K56" s="7"/>
      <c r="L56" s="9" t="s">
        <v>357</v>
      </c>
      <c r="M56" s="225">
        <v>3.7</v>
      </c>
      <c r="N56" s="7"/>
      <c r="O56" s="225">
        <v>2.8</v>
      </c>
      <c r="P56" s="7"/>
      <c r="Q56" s="225">
        <v>1.9</v>
      </c>
      <c r="R56" s="7"/>
      <c r="S56" s="225">
        <v>3.3</v>
      </c>
      <c r="T56" s="7"/>
      <c r="U56" s="225">
        <v>3.3</v>
      </c>
      <c r="V56" s="7"/>
      <c r="W56" s="225">
        <v>4.0999999999999996</v>
      </c>
      <c r="X56" s="7"/>
      <c r="Y56" s="225">
        <v>4.8</v>
      </c>
      <c r="Z56" s="7"/>
      <c r="AA56" s="225">
        <v>2.6</v>
      </c>
      <c r="AB56" s="7"/>
      <c r="AC56" s="225">
        <v>1.5</v>
      </c>
      <c r="AD56" s="7"/>
    </row>
    <row r="57" spans="1:30" ht="16.5" customHeight="1" x14ac:dyDescent="0.25">
      <c r="A57" s="7"/>
      <c r="B57" s="7"/>
      <c r="C57" s="7"/>
      <c r="D57" s="7" t="s">
        <v>731</v>
      </c>
      <c r="E57" s="7"/>
      <c r="F57" s="7"/>
      <c r="G57" s="7"/>
      <c r="H57" s="7"/>
      <c r="I57" s="7"/>
      <c r="J57" s="7"/>
      <c r="K57" s="7"/>
      <c r="L57" s="9" t="s">
        <v>357</v>
      </c>
      <c r="M57" s="224">
        <v>91.9</v>
      </c>
      <c r="N57" s="227">
        <v>4.3</v>
      </c>
      <c r="O57" s="224">
        <v>87</v>
      </c>
      <c r="P57" s="227">
        <v>4</v>
      </c>
      <c r="Q57" s="224">
        <v>90.1</v>
      </c>
      <c r="R57" s="227">
        <v>3.1</v>
      </c>
      <c r="S57" s="224">
        <v>90.5</v>
      </c>
      <c r="T57" s="227">
        <v>3.8</v>
      </c>
      <c r="U57" s="224">
        <v>94</v>
      </c>
      <c r="V57" s="227">
        <v>3.6</v>
      </c>
      <c r="W57" s="224">
        <v>87</v>
      </c>
      <c r="X57" s="227">
        <v>5.0999999999999996</v>
      </c>
      <c r="Y57" s="224">
        <v>91.2</v>
      </c>
      <c r="Z57" s="227">
        <v>3.8</v>
      </c>
      <c r="AA57" s="224">
        <v>90.9</v>
      </c>
      <c r="AB57" s="227">
        <v>3.8</v>
      </c>
      <c r="AC57" s="224">
        <v>90.3</v>
      </c>
      <c r="AD57" s="227">
        <v>1.8</v>
      </c>
    </row>
    <row r="58" spans="1:30" ht="16.5" customHeight="1" x14ac:dyDescent="0.25">
      <c r="A58" s="7"/>
      <c r="B58" s="7"/>
      <c r="C58" s="7"/>
      <c r="D58" s="7"/>
      <c r="E58" s="7" t="s">
        <v>711</v>
      </c>
      <c r="F58" s="7"/>
      <c r="G58" s="7"/>
      <c r="H58" s="7"/>
      <c r="I58" s="7"/>
      <c r="J58" s="7"/>
      <c r="K58" s="7"/>
      <c r="L58" s="9" t="s">
        <v>357</v>
      </c>
      <c r="M58" s="225">
        <v>2.4</v>
      </c>
      <c r="N58" s="7"/>
      <c r="O58" s="225">
        <v>2.4</v>
      </c>
      <c r="P58" s="7"/>
      <c r="Q58" s="225">
        <v>1.8</v>
      </c>
      <c r="R58" s="7"/>
      <c r="S58" s="225">
        <v>2.2000000000000002</v>
      </c>
      <c r="T58" s="7"/>
      <c r="U58" s="225">
        <v>1.9</v>
      </c>
      <c r="V58" s="7"/>
      <c r="W58" s="225">
        <v>3</v>
      </c>
      <c r="X58" s="7"/>
      <c r="Y58" s="225">
        <v>2.1</v>
      </c>
      <c r="Z58" s="7"/>
      <c r="AA58" s="225">
        <v>2.1</v>
      </c>
      <c r="AB58" s="7"/>
      <c r="AC58" s="225">
        <v>1</v>
      </c>
      <c r="AD58" s="7"/>
    </row>
    <row r="59" spans="1:30" ht="16.5" customHeight="1" x14ac:dyDescent="0.25">
      <c r="A59" s="7"/>
      <c r="B59" s="7"/>
      <c r="C59" s="7"/>
      <c r="D59" s="7" t="s">
        <v>732</v>
      </c>
      <c r="E59" s="7"/>
      <c r="F59" s="7"/>
      <c r="G59" s="7"/>
      <c r="H59" s="7"/>
      <c r="I59" s="7"/>
      <c r="J59" s="7"/>
      <c r="K59" s="7"/>
      <c r="L59" s="9" t="s">
        <v>357</v>
      </c>
      <c r="M59" s="224">
        <v>89.4</v>
      </c>
      <c r="N59" s="227">
        <v>4.7</v>
      </c>
      <c r="O59" s="224">
        <v>82.8</v>
      </c>
      <c r="P59" s="227">
        <v>4.4000000000000004</v>
      </c>
      <c r="Q59" s="224">
        <v>90.8</v>
      </c>
      <c r="R59" s="227">
        <v>2.9</v>
      </c>
      <c r="S59" s="224">
        <v>86.6</v>
      </c>
      <c r="T59" s="227">
        <v>4.5</v>
      </c>
      <c r="U59" s="224">
        <v>88.1</v>
      </c>
      <c r="V59" s="227">
        <v>4.7</v>
      </c>
      <c r="W59" s="224">
        <v>86.4</v>
      </c>
      <c r="X59" s="227">
        <v>5.3</v>
      </c>
      <c r="Y59" s="224">
        <v>83.2</v>
      </c>
      <c r="Z59" s="227">
        <v>4.8</v>
      </c>
      <c r="AA59" s="224">
        <v>89.1</v>
      </c>
      <c r="AB59" s="227">
        <v>4.2</v>
      </c>
      <c r="AC59" s="224">
        <v>87.3</v>
      </c>
      <c r="AD59" s="227">
        <v>2</v>
      </c>
    </row>
    <row r="60" spans="1:30" ht="16.5" customHeight="1" x14ac:dyDescent="0.25">
      <c r="A60" s="7"/>
      <c r="B60" s="7"/>
      <c r="C60" s="7"/>
      <c r="D60" s="7"/>
      <c r="E60" s="7" t="s">
        <v>711</v>
      </c>
      <c r="F60" s="7"/>
      <c r="G60" s="7"/>
      <c r="H60" s="7"/>
      <c r="I60" s="7"/>
      <c r="J60" s="7"/>
      <c r="K60" s="7"/>
      <c r="L60" s="9" t="s">
        <v>357</v>
      </c>
      <c r="M60" s="225">
        <v>2.7</v>
      </c>
      <c r="N60" s="7"/>
      <c r="O60" s="225">
        <v>2.7</v>
      </c>
      <c r="P60" s="7"/>
      <c r="Q60" s="225">
        <v>1.6</v>
      </c>
      <c r="R60" s="7"/>
      <c r="S60" s="225">
        <v>2.6</v>
      </c>
      <c r="T60" s="7"/>
      <c r="U60" s="225">
        <v>2.7</v>
      </c>
      <c r="V60" s="7"/>
      <c r="W60" s="225">
        <v>3.1</v>
      </c>
      <c r="X60" s="7"/>
      <c r="Y60" s="225">
        <v>3</v>
      </c>
      <c r="Z60" s="7"/>
      <c r="AA60" s="225">
        <v>2.4</v>
      </c>
      <c r="AB60" s="7"/>
      <c r="AC60" s="225">
        <v>1.2</v>
      </c>
      <c r="AD60" s="7"/>
    </row>
    <row r="61" spans="1:30" ht="16.5" customHeight="1" x14ac:dyDescent="0.25">
      <c r="A61" s="7"/>
      <c r="B61" s="7"/>
      <c r="C61" s="7"/>
      <c r="D61" s="7" t="s">
        <v>733</v>
      </c>
      <c r="E61" s="7"/>
      <c r="F61" s="7"/>
      <c r="G61" s="7"/>
      <c r="H61" s="7"/>
      <c r="I61" s="7"/>
      <c r="J61" s="7"/>
      <c r="K61" s="7"/>
      <c r="L61" s="9" t="s">
        <v>357</v>
      </c>
      <c r="M61" s="224">
        <v>88.1</v>
      </c>
      <c r="N61" s="227">
        <v>3.7</v>
      </c>
      <c r="O61" s="224">
        <v>89.1</v>
      </c>
      <c r="P61" s="227">
        <v>2.9</v>
      </c>
      <c r="Q61" s="224">
        <v>91.2</v>
      </c>
      <c r="R61" s="227">
        <v>2.2000000000000002</v>
      </c>
      <c r="S61" s="224">
        <v>89.6</v>
      </c>
      <c r="T61" s="227">
        <v>3.1</v>
      </c>
      <c r="U61" s="224">
        <v>86.7</v>
      </c>
      <c r="V61" s="227">
        <v>3.8</v>
      </c>
      <c r="W61" s="224">
        <v>92.1</v>
      </c>
      <c r="X61" s="227">
        <v>3.1</v>
      </c>
      <c r="Y61" s="224">
        <v>89.2</v>
      </c>
      <c r="Z61" s="227">
        <v>3.4</v>
      </c>
      <c r="AA61" s="224">
        <v>91.7</v>
      </c>
      <c r="AB61" s="227">
        <v>2.9</v>
      </c>
      <c r="AC61" s="224">
        <v>89.1</v>
      </c>
      <c r="AD61" s="227">
        <v>1.5</v>
      </c>
    </row>
    <row r="62" spans="1:30" ht="16.5" customHeight="1" x14ac:dyDescent="0.25">
      <c r="A62" s="7"/>
      <c r="B62" s="7"/>
      <c r="C62" s="7"/>
      <c r="D62" s="7"/>
      <c r="E62" s="7" t="s">
        <v>711</v>
      </c>
      <c r="F62" s="7"/>
      <c r="G62" s="7"/>
      <c r="H62" s="7"/>
      <c r="I62" s="7"/>
      <c r="J62" s="7"/>
      <c r="K62" s="7"/>
      <c r="L62" s="9" t="s">
        <v>357</v>
      </c>
      <c r="M62" s="225">
        <v>2.2000000000000002</v>
      </c>
      <c r="N62" s="7"/>
      <c r="O62" s="225">
        <v>1.7</v>
      </c>
      <c r="P62" s="7"/>
      <c r="Q62" s="225">
        <v>1.2</v>
      </c>
      <c r="R62" s="7"/>
      <c r="S62" s="225">
        <v>1.8</v>
      </c>
      <c r="T62" s="7"/>
      <c r="U62" s="225">
        <v>2.2999999999999998</v>
      </c>
      <c r="V62" s="7"/>
      <c r="W62" s="225">
        <v>1.7</v>
      </c>
      <c r="X62" s="7"/>
      <c r="Y62" s="225">
        <v>2</v>
      </c>
      <c r="Z62" s="7"/>
      <c r="AA62" s="225">
        <v>1.6</v>
      </c>
      <c r="AB62" s="7"/>
      <c r="AC62" s="225">
        <v>0.9</v>
      </c>
      <c r="AD62" s="7"/>
    </row>
    <row r="63" spans="1:30" ht="16.5" customHeight="1" x14ac:dyDescent="0.25">
      <c r="A63" s="7"/>
      <c r="B63" s="7"/>
      <c r="C63" s="7"/>
      <c r="D63" s="7" t="s">
        <v>734</v>
      </c>
      <c r="E63" s="7"/>
      <c r="F63" s="7"/>
      <c r="G63" s="7"/>
      <c r="H63" s="7"/>
      <c r="I63" s="7"/>
      <c r="J63" s="7"/>
      <c r="K63" s="7"/>
      <c r="L63" s="9" t="s">
        <v>357</v>
      </c>
      <c r="M63" s="224">
        <v>89.7</v>
      </c>
      <c r="N63" s="227">
        <v>3</v>
      </c>
      <c r="O63" s="224">
        <v>89</v>
      </c>
      <c r="P63" s="227">
        <v>2.7</v>
      </c>
      <c r="Q63" s="224">
        <v>92.3</v>
      </c>
      <c r="R63" s="227">
        <v>1.9</v>
      </c>
      <c r="S63" s="224">
        <v>86.8</v>
      </c>
      <c r="T63" s="227">
        <v>3.1</v>
      </c>
      <c r="U63" s="224">
        <v>89.6</v>
      </c>
      <c r="V63" s="227">
        <v>2.9</v>
      </c>
      <c r="W63" s="224">
        <v>92.7</v>
      </c>
      <c r="X63" s="227">
        <v>2.6</v>
      </c>
      <c r="Y63" s="224">
        <v>87.5</v>
      </c>
      <c r="Z63" s="227">
        <v>3.2</v>
      </c>
      <c r="AA63" s="224">
        <v>93</v>
      </c>
      <c r="AB63" s="227">
        <v>2.5</v>
      </c>
      <c r="AC63" s="224">
        <v>89.7</v>
      </c>
      <c r="AD63" s="227">
        <v>1.3</v>
      </c>
    </row>
    <row r="64" spans="1:30" ht="16.5" customHeight="1" x14ac:dyDescent="0.25">
      <c r="A64" s="14"/>
      <c r="B64" s="14"/>
      <c r="C64" s="14"/>
      <c r="D64" s="14"/>
      <c r="E64" s="14" t="s">
        <v>711</v>
      </c>
      <c r="F64" s="14"/>
      <c r="G64" s="14"/>
      <c r="H64" s="14"/>
      <c r="I64" s="14"/>
      <c r="J64" s="14"/>
      <c r="K64" s="14"/>
      <c r="L64" s="15" t="s">
        <v>357</v>
      </c>
      <c r="M64" s="226">
        <v>1.7</v>
      </c>
      <c r="N64" s="14"/>
      <c r="O64" s="226">
        <v>1.6</v>
      </c>
      <c r="P64" s="14"/>
      <c r="Q64" s="226">
        <v>1</v>
      </c>
      <c r="R64" s="14"/>
      <c r="S64" s="226">
        <v>1.8</v>
      </c>
      <c r="T64" s="14"/>
      <c r="U64" s="226">
        <v>1.6</v>
      </c>
      <c r="V64" s="14"/>
      <c r="W64" s="226">
        <v>1.4</v>
      </c>
      <c r="X64" s="14"/>
      <c r="Y64" s="226">
        <v>1.9</v>
      </c>
      <c r="Z64" s="14"/>
      <c r="AA64" s="226">
        <v>1.4</v>
      </c>
      <c r="AB64" s="14"/>
      <c r="AC64" s="226">
        <v>0.7</v>
      </c>
      <c r="AD64" s="14"/>
    </row>
    <row r="65" spans="1:30" ht="4.5" customHeight="1" x14ac:dyDescent="0.25">
      <c r="A65" s="25"/>
      <c r="B65" s="2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1:30" ht="16.5" customHeight="1" x14ac:dyDescent="0.25">
      <c r="A66" s="25"/>
      <c r="B66" s="25"/>
      <c r="C66" s="351" t="s">
        <v>735</v>
      </c>
      <c r="D66" s="351"/>
      <c r="E66" s="351"/>
      <c r="F66" s="351"/>
      <c r="G66" s="351"/>
      <c r="H66" s="351"/>
      <c r="I66" s="351"/>
      <c r="J66" s="351"/>
      <c r="K66" s="351"/>
      <c r="L66" s="351"/>
      <c r="M66" s="351"/>
      <c r="N66" s="351"/>
      <c r="O66" s="351"/>
      <c r="P66" s="351"/>
      <c r="Q66" s="351"/>
      <c r="R66" s="351"/>
      <c r="S66" s="351"/>
      <c r="T66" s="351"/>
      <c r="U66" s="351"/>
      <c r="V66" s="351"/>
      <c r="W66" s="351"/>
      <c r="X66" s="351"/>
      <c r="Y66" s="351"/>
      <c r="Z66" s="351"/>
      <c r="AA66" s="351"/>
      <c r="AB66" s="351"/>
      <c r="AC66" s="351"/>
      <c r="AD66" s="351"/>
    </row>
    <row r="67" spans="1:30" ht="4.5" customHeight="1" x14ac:dyDescent="0.25">
      <c r="A67" s="25"/>
      <c r="B67" s="2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1:30" ht="16.5" customHeight="1" x14ac:dyDescent="0.25">
      <c r="A68" s="132"/>
      <c r="B68" s="132"/>
      <c r="C68" s="351" t="s">
        <v>736</v>
      </c>
      <c r="D68" s="351"/>
      <c r="E68" s="351"/>
      <c r="F68" s="351"/>
      <c r="G68" s="351"/>
      <c r="H68" s="351"/>
      <c r="I68" s="351"/>
      <c r="J68" s="351"/>
      <c r="K68" s="351"/>
      <c r="L68" s="351"/>
      <c r="M68" s="351"/>
      <c r="N68" s="351"/>
      <c r="O68" s="351"/>
      <c r="P68" s="351"/>
      <c r="Q68" s="351"/>
      <c r="R68" s="351"/>
      <c r="S68" s="351"/>
      <c r="T68" s="351"/>
      <c r="U68" s="351"/>
      <c r="V68" s="351"/>
      <c r="W68" s="351"/>
      <c r="X68" s="351"/>
      <c r="Y68" s="351"/>
      <c r="Z68" s="351"/>
      <c r="AA68" s="351"/>
      <c r="AB68" s="351"/>
      <c r="AC68" s="351"/>
      <c r="AD68" s="351"/>
    </row>
    <row r="69" spans="1:30" ht="16.5" customHeight="1" x14ac:dyDescent="0.25">
      <c r="A69" s="132"/>
      <c r="B69" s="132"/>
      <c r="C69" s="351" t="s">
        <v>455</v>
      </c>
      <c r="D69" s="351"/>
      <c r="E69" s="351"/>
      <c r="F69" s="351"/>
      <c r="G69" s="351"/>
      <c r="H69" s="351"/>
      <c r="I69" s="351"/>
      <c r="J69" s="351"/>
      <c r="K69" s="351"/>
      <c r="L69" s="351"/>
      <c r="M69" s="351"/>
      <c r="N69" s="351"/>
      <c r="O69" s="351"/>
      <c r="P69" s="351"/>
      <c r="Q69" s="351"/>
      <c r="R69" s="351"/>
      <c r="S69" s="351"/>
      <c r="T69" s="351"/>
      <c r="U69" s="351"/>
      <c r="V69" s="351"/>
      <c r="W69" s="351"/>
      <c r="X69" s="351"/>
      <c r="Y69" s="351"/>
      <c r="Z69" s="351"/>
      <c r="AA69" s="351"/>
      <c r="AB69" s="351"/>
      <c r="AC69" s="351"/>
      <c r="AD69" s="351"/>
    </row>
    <row r="70" spans="1:30" ht="4.5" customHeight="1" x14ac:dyDescent="0.25">
      <c r="A70" s="25"/>
      <c r="B70" s="2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1:30" ht="29.4" customHeight="1" x14ac:dyDescent="0.25">
      <c r="A71" s="25" t="s">
        <v>87</v>
      </c>
      <c r="B71" s="25"/>
      <c r="C71" s="351" t="s">
        <v>737</v>
      </c>
      <c r="D71" s="351"/>
      <c r="E71" s="351"/>
      <c r="F71" s="351"/>
      <c r="G71" s="351"/>
      <c r="H71" s="351"/>
      <c r="I71" s="351"/>
      <c r="J71" s="351"/>
      <c r="K71" s="351"/>
      <c r="L71" s="351"/>
      <c r="M71" s="351"/>
      <c r="N71" s="351"/>
      <c r="O71" s="351"/>
      <c r="P71" s="351"/>
      <c r="Q71" s="351"/>
      <c r="R71" s="351"/>
      <c r="S71" s="351"/>
      <c r="T71" s="351"/>
      <c r="U71" s="351"/>
      <c r="V71" s="351"/>
      <c r="W71" s="351"/>
      <c r="X71" s="351"/>
      <c r="Y71" s="351"/>
      <c r="Z71" s="351"/>
      <c r="AA71" s="351"/>
      <c r="AB71" s="351"/>
      <c r="AC71" s="351"/>
      <c r="AD71" s="351"/>
    </row>
    <row r="72" spans="1:30" ht="42.45" customHeight="1" x14ac:dyDescent="0.25">
      <c r="A72" s="25" t="s">
        <v>88</v>
      </c>
      <c r="B72" s="25"/>
      <c r="C72" s="351" t="s">
        <v>738</v>
      </c>
      <c r="D72" s="351"/>
      <c r="E72" s="351"/>
      <c r="F72" s="351"/>
      <c r="G72" s="351"/>
      <c r="H72" s="351"/>
      <c r="I72" s="351"/>
      <c r="J72" s="351"/>
      <c r="K72" s="351"/>
      <c r="L72" s="351"/>
      <c r="M72" s="351"/>
      <c r="N72" s="351"/>
      <c r="O72" s="351"/>
      <c r="P72" s="351"/>
      <c r="Q72" s="351"/>
      <c r="R72" s="351"/>
      <c r="S72" s="351"/>
      <c r="T72" s="351"/>
      <c r="U72" s="351"/>
      <c r="V72" s="351"/>
      <c r="W72" s="351"/>
      <c r="X72" s="351"/>
      <c r="Y72" s="351"/>
      <c r="Z72" s="351"/>
      <c r="AA72" s="351"/>
      <c r="AB72" s="351"/>
      <c r="AC72" s="351"/>
      <c r="AD72" s="351"/>
    </row>
    <row r="73" spans="1:30" ht="42.45" customHeight="1" x14ac:dyDescent="0.25">
      <c r="A73" s="25" t="s">
        <v>89</v>
      </c>
      <c r="B73" s="25"/>
      <c r="C73" s="351" t="s">
        <v>739</v>
      </c>
      <c r="D73" s="351"/>
      <c r="E73" s="351"/>
      <c r="F73" s="351"/>
      <c r="G73" s="351"/>
      <c r="H73" s="351"/>
      <c r="I73" s="351"/>
      <c r="J73" s="351"/>
      <c r="K73" s="351"/>
      <c r="L73" s="351"/>
      <c r="M73" s="351"/>
      <c r="N73" s="351"/>
      <c r="O73" s="351"/>
      <c r="P73" s="351"/>
      <c r="Q73" s="351"/>
      <c r="R73" s="351"/>
      <c r="S73" s="351"/>
      <c r="T73" s="351"/>
      <c r="U73" s="351"/>
      <c r="V73" s="351"/>
      <c r="W73" s="351"/>
      <c r="X73" s="351"/>
      <c r="Y73" s="351"/>
      <c r="Z73" s="351"/>
      <c r="AA73" s="351"/>
      <c r="AB73" s="351"/>
      <c r="AC73" s="351"/>
      <c r="AD73" s="351"/>
    </row>
    <row r="74" spans="1:30" ht="42.45" customHeight="1" x14ac:dyDescent="0.25">
      <c r="A74" s="25" t="s">
        <v>90</v>
      </c>
      <c r="B74" s="25"/>
      <c r="C74" s="351" t="s">
        <v>740</v>
      </c>
      <c r="D74" s="351"/>
      <c r="E74" s="351"/>
      <c r="F74" s="351"/>
      <c r="G74" s="351"/>
      <c r="H74" s="351"/>
      <c r="I74" s="351"/>
      <c r="J74" s="351"/>
      <c r="K74" s="351"/>
      <c r="L74" s="351"/>
      <c r="M74" s="351"/>
      <c r="N74" s="351"/>
      <c r="O74" s="351"/>
      <c r="P74" s="351"/>
      <c r="Q74" s="351"/>
      <c r="R74" s="351"/>
      <c r="S74" s="351"/>
      <c r="T74" s="351"/>
      <c r="U74" s="351"/>
      <c r="V74" s="351"/>
      <c r="W74" s="351"/>
      <c r="X74" s="351"/>
      <c r="Y74" s="351"/>
      <c r="Z74" s="351"/>
      <c r="AA74" s="351"/>
      <c r="AB74" s="351"/>
      <c r="AC74" s="351"/>
      <c r="AD74" s="351"/>
    </row>
    <row r="75" spans="1:30" ht="42.45" customHeight="1" x14ac:dyDescent="0.25">
      <c r="A75" s="25" t="s">
        <v>91</v>
      </c>
      <c r="B75" s="25"/>
      <c r="C75" s="351" t="s">
        <v>741</v>
      </c>
      <c r="D75" s="351"/>
      <c r="E75" s="351"/>
      <c r="F75" s="351"/>
      <c r="G75" s="351"/>
      <c r="H75" s="351"/>
      <c r="I75" s="351"/>
      <c r="J75" s="351"/>
      <c r="K75" s="351"/>
      <c r="L75" s="351"/>
      <c r="M75" s="351"/>
      <c r="N75" s="351"/>
      <c r="O75" s="351"/>
      <c r="P75" s="351"/>
      <c r="Q75" s="351"/>
      <c r="R75" s="351"/>
      <c r="S75" s="351"/>
      <c r="T75" s="351"/>
      <c r="U75" s="351"/>
      <c r="V75" s="351"/>
      <c r="W75" s="351"/>
      <c r="X75" s="351"/>
      <c r="Y75" s="351"/>
      <c r="Z75" s="351"/>
      <c r="AA75" s="351"/>
      <c r="AB75" s="351"/>
      <c r="AC75" s="351"/>
      <c r="AD75" s="351"/>
    </row>
    <row r="76" spans="1:30" ht="4.5" customHeight="1" x14ac:dyDescent="0.25"/>
    <row r="77" spans="1:30" ht="16.5" customHeight="1" x14ac:dyDescent="0.25">
      <c r="A77" s="26" t="s">
        <v>112</v>
      </c>
      <c r="B77" s="25"/>
      <c r="C77" s="25"/>
      <c r="D77" s="25"/>
      <c r="E77" s="351" t="s">
        <v>742</v>
      </c>
      <c r="F77" s="351"/>
      <c r="G77" s="351"/>
      <c r="H77" s="351"/>
      <c r="I77" s="351"/>
      <c r="J77" s="351"/>
      <c r="K77" s="351"/>
      <c r="L77" s="351"/>
      <c r="M77" s="351"/>
      <c r="N77" s="351"/>
      <c r="O77" s="351"/>
      <c r="P77" s="351"/>
      <c r="Q77" s="351"/>
      <c r="R77" s="351"/>
      <c r="S77" s="351"/>
      <c r="T77" s="351"/>
      <c r="U77" s="351"/>
      <c r="V77" s="351"/>
      <c r="W77" s="351"/>
      <c r="X77" s="351"/>
      <c r="Y77" s="351"/>
      <c r="Z77" s="351"/>
      <c r="AA77" s="351"/>
      <c r="AB77" s="351"/>
      <c r="AC77" s="351"/>
      <c r="AD77" s="351"/>
    </row>
  </sheetData>
  <mergeCells count="20">
    <mergeCell ref="C72:AD72"/>
    <mergeCell ref="C73:AD73"/>
    <mergeCell ref="C74:AD74"/>
    <mergeCell ref="C75:AD75"/>
    <mergeCell ref="E77:AD77"/>
    <mergeCell ref="K1:AD1"/>
    <mergeCell ref="C66:AD66"/>
    <mergeCell ref="C68:AD68"/>
    <mergeCell ref="C69:AD69"/>
    <mergeCell ref="C71:AD71"/>
    <mergeCell ref="W2:X2"/>
    <mergeCell ref="Y2:Z2"/>
    <mergeCell ref="AA2:AB2"/>
    <mergeCell ref="AC2:AD2"/>
    <mergeCell ref="D53:K53"/>
    <mergeCell ref="M2:N2"/>
    <mergeCell ref="O2:P2"/>
    <mergeCell ref="Q2:R2"/>
    <mergeCell ref="S2:T2"/>
    <mergeCell ref="U2:V2"/>
  </mergeCells>
  <pageMargins left="0.7" right="0.7" top="0.75" bottom="0.75" header="0.3" footer="0.3"/>
  <pageSetup paperSize="9" fitToHeight="0" orientation="landscape" useFirstPageNumber="1" horizontalDpi="300" verticalDpi="300" r:id="rId1"/>
  <headerFooter scaleWithDoc="0" alignWithMargins="0">
    <oddHeader>&amp;C&amp;"Arial,Regular"&amp;8TABLE 18A.33</oddHeader>
    <oddFooter>&amp;L&amp;8&amp;G 
&amp;"Arial,Regular"REPORT ON
GOVERNMENT
SERVICES  202106&amp;C &amp;R&amp;8&amp;G&amp;"Arial,Regular" 
HOUSING
&amp;"Arial,Regular"PAGE &amp;"Arial,Bold"&amp;P&amp;"Arial,Regular" of TABLE 18A.33</oddFooter>
  </headerFooter>
  <legacyDrawingHF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pageSetUpPr fitToPage="1"/>
  </sheetPr>
  <dimension ref="A1:Z99"/>
  <sheetViews>
    <sheetView showGridLines="0" workbookViewId="0"/>
  </sheetViews>
  <sheetFormatPr defaultColWidth="11.44140625" defaultRowHeight="13.2" x14ac:dyDescent="0.25"/>
  <cols>
    <col min="1" max="10" width="1.88671875" customWidth="1"/>
    <col min="11" max="11" width="19.6640625" customWidth="1"/>
    <col min="12" max="12" width="5.44140625" customWidth="1"/>
    <col min="13" max="26" width="6" customWidth="1"/>
  </cols>
  <sheetData>
    <row r="1" spans="1:26" ht="33.9" customHeight="1" x14ac:dyDescent="0.25">
      <c r="A1" s="8" t="s">
        <v>743</v>
      </c>
      <c r="B1" s="8"/>
      <c r="C1" s="8"/>
      <c r="D1" s="8"/>
      <c r="E1" s="8"/>
      <c r="F1" s="8"/>
      <c r="G1" s="8"/>
      <c r="H1" s="8"/>
      <c r="I1" s="8"/>
      <c r="J1" s="8"/>
      <c r="K1" s="355" t="s">
        <v>744</v>
      </c>
      <c r="L1" s="356"/>
      <c r="M1" s="356"/>
      <c r="N1" s="356"/>
      <c r="O1" s="356"/>
      <c r="P1" s="356"/>
      <c r="Q1" s="356"/>
      <c r="R1" s="356"/>
      <c r="S1" s="356"/>
      <c r="T1" s="356"/>
      <c r="U1" s="356"/>
      <c r="V1" s="356"/>
      <c r="W1" s="356"/>
      <c r="X1" s="356"/>
      <c r="Y1" s="356"/>
      <c r="Z1" s="356"/>
    </row>
    <row r="2" spans="1:26" ht="16.5" customHeight="1" x14ac:dyDescent="0.25">
      <c r="A2" s="11"/>
      <c r="B2" s="11"/>
      <c r="C2" s="11"/>
      <c r="D2" s="11"/>
      <c r="E2" s="11"/>
      <c r="F2" s="11"/>
      <c r="G2" s="11"/>
      <c r="H2" s="11"/>
      <c r="I2" s="11"/>
      <c r="J2" s="11"/>
      <c r="K2" s="11"/>
      <c r="L2" s="12" t="s">
        <v>61</v>
      </c>
      <c r="M2" s="359" t="s">
        <v>745</v>
      </c>
      <c r="N2" s="360"/>
      <c r="O2" s="12" t="s">
        <v>746</v>
      </c>
      <c r="P2" s="359" t="s">
        <v>747</v>
      </c>
      <c r="Q2" s="360"/>
      <c r="R2" s="12" t="s">
        <v>748</v>
      </c>
      <c r="S2" s="359" t="s">
        <v>749</v>
      </c>
      <c r="T2" s="360"/>
      <c r="U2" s="359" t="s">
        <v>750</v>
      </c>
      <c r="V2" s="360"/>
      <c r="W2" s="12" t="s">
        <v>751</v>
      </c>
      <c r="X2" s="12" t="s">
        <v>752</v>
      </c>
      <c r="Y2" s="359" t="s">
        <v>753</v>
      </c>
      <c r="Z2" s="360"/>
    </row>
    <row r="3" spans="1:26" ht="16.5" customHeight="1" x14ac:dyDescent="0.25">
      <c r="A3" s="7" t="s">
        <v>754</v>
      </c>
      <c r="B3" s="7"/>
      <c r="C3" s="7"/>
      <c r="D3" s="7"/>
      <c r="E3" s="7"/>
      <c r="F3" s="7"/>
      <c r="G3" s="7"/>
      <c r="H3" s="7"/>
      <c r="I3" s="7"/>
      <c r="J3" s="7"/>
      <c r="K3" s="7"/>
      <c r="L3" s="9"/>
      <c r="M3" s="10"/>
      <c r="N3" s="7"/>
      <c r="O3" s="9"/>
      <c r="P3" s="10"/>
      <c r="Q3" s="7"/>
      <c r="R3" s="9"/>
      <c r="S3" s="10"/>
      <c r="T3" s="7"/>
      <c r="U3" s="10"/>
      <c r="V3" s="7"/>
      <c r="W3" s="9"/>
      <c r="X3" s="9"/>
      <c r="Y3" s="10"/>
      <c r="Z3" s="7"/>
    </row>
    <row r="4" spans="1:26" ht="16.5" customHeight="1" x14ac:dyDescent="0.25">
      <c r="A4" s="7"/>
      <c r="B4" s="7" t="s">
        <v>706</v>
      </c>
      <c r="C4" s="7"/>
      <c r="D4" s="7"/>
      <c r="E4" s="7"/>
      <c r="F4" s="7"/>
      <c r="G4" s="7"/>
      <c r="H4" s="7"/>
      <c r="I4" s="7"/>
      <c r="J4" s="7"/>
      <c r="K4" s="7"/>
      <c r="L4" s="9"/>
      <c r="M4" s="10"/>
      <c r="N4" s="7"/>
      <c r="O4" s="9"/>
      <c r="P4" s="10"/>
      <c r="Q4" s="7"/>
      <c r="R4" s="9"/>
      <c r="S4" s="10"/>
      <c r="T4" s="7"/>
      <c r="U4" s="10"/>
      <c r="V4" s="7"/>
      <c r="W4" s="9"/>
      <c r="X4" s="9"/>
      <c r="Y4" s="10"/>
      <c r="Z4" s="7"/>
    </row>
    <row r="5" spans="1:26" ht="16.5" customHeight="1" x14ac:dyDescent="0.25">
      <c r="A5" s="7"/>
      <c r="B5" s="7"/>
      <c r="C5" s="7" t="s">
        <v>707</v>
      </c>
      <c r="D5" s="7"/>
      <c r="E5" s="7"/>
      <c r="F5" s="7"/>
      <c r="G5" s="7"/>
      <c r="H5" s="7"/>
      <c r="I5" s="7"/>
      <c r="J5" s="7"/>
      <c r="K5" s="7"/>
      <c r="L5" s="9" t="s">
        <v>357</v>
      </c>
      <c r="M5" s="234">
        <v>74.3</v>
      </c>
      <c r="N5" s="7"/>
      <c r="O5" s="232" t="s">
        <v>76</v>
      </c>
      <c r="P5" s="234">
        <v>81.3</v>
      </c>
      <c r="Q5" s="7"/>
      <c r="R5" s="232" t="s">
        <v>76</v>
      </c>
      <c r="S5" s="234">
        <v>74.2</v>
      </c>
      <c r="T5" s="7"/>
      <c r="U5" s="234">
        <v>75.900000000000006</v>
      </c>
      <c r="V5" s="7"/>
      <c r="W5" s="232" t="s">
        <v>76</v>
      </c>
      <c r="X5" s="232" t="s">
        <v>85</v>
      </c>
      <c r="Y5" s="234">
        <v>77.099999999999994</v>
      </c>
      <c r="Z5" s="7"/>
    </row>
    <row r="6" spans="1:26" ht="16.5" customHeight="1" x14ac:dyDescent="0.25">
      <c r="A6" s="7"/>
      <c r="B6" s="7"/>
      <c r="C6" s="7" t="s">
        <v>148</v>
      </c>
      <c r="D6" s="7"/>
      <c r="E6" s="7"/>
      <c r="F6" s="7"/>
      <c r="G6" s="7"/>
      <c r="H6" s="7"/>
      <c r="I6" s="7"/>
      <c r="J6" s="7"/>
      <c r="K6" s="7"/>
      <c r="L6" s="9" t="s">
        <v>357</v>
      </c>
      <c r="M6" s="234">
        <v>76.2</v>
      </c>
      <c r="N6" s="7"/>
      <c r="O6" s="232" t="s">
        <v>76</v>
      </c>
      <c r="P6" s="234">
        <v>78.900000000000006</v>
      </c>
      <c r="Q6" s="7"/>
      <c r="R6" s="232" t="s">
        <v>76</v>
      </c>
      <c r="S6" s="234">
        <v>80.099999999999994</v>
      </c>
      <c r="T6" s="7"/>
      <c r="U6" s="234">
        <v>69.099999999999994</v>
      </c>
      <c r="V6" s="7"/>
      <c r="W6" s="232" t="s">
        <v>76</v>
      </c>
      <c r="X6" s="232" t="s">
        <v>85</v>
      </c>
      <c r="Y6" s="234">
        <v>78</v>
      </c>
      <c r="Z6" s="7"/>
    </row>
    <row r="7" spans="1:26" ht="16.5" customHeight="1" x14ac:dyDescent="0.25">
      <c r="A7" s="7" t="s">
        <v>708</v>
      </c>
      <c r="B7" s="7"/>
      <c r="C7" s="7"/>
      <c r="D7" s="7"/>
      <c r="E7" s="7"/>
      <c r="F7" s="7"/>
      <c r="G7" s="7"/>
      <c r="H7" s="7"/>
      <c r="I7" s="7"/>
      <c r="J7" s="7"/>
      <c r="K7" s="7"/>
      <c r="L7" s="9"/>
      <c r="M7" s="10"/>
      <c r="N7" s="7"/>
      <c r="O7" s="9"/>
      <c r="P7" s="10"/>
      <c r="Q7" s="7"/>
      <c r="R7" s="9"/>
      <c r="S7" s="10"/>
      <c r="T7" s="7"/>
      <c r="U7" s="10"/>
      <c r="V7" s="7"/>
      <c r="W7" s="9"/>
      <c r="X7" s="9"/>
      <c r="Y7" s="10"/>
      <c r="Z7" s="7"/>
    </row>
    <row r="8" spans="1:26" ht="16.5" customHeight="1" x14ac:dyDescent="0.25">
      <c r="A8" s="7"/>
      <c r="B8" s="7" t="s">
        <v>706</v>
      </c>
      <c r="C8" s="7"/>
      <c r="D8" s="7"/>
      <c r="E8" s="7"/>
      <c r="F8" s="7"/>
      <c r="G8" s="7"/>
      <c r="H8" s="7"/>
      <c r="I8" s="7"/>
      <c r="J8" s="7"/>
      <c r="K8" s="7"/>
      <c r="L8" s="9"/>
      <c r="M8" s="10"/>
      <c r="N8" s="7"/>
      <c r="O8" s="9"/>
      <c r="P8" s="10"/>
      <c r="Q8" s="7"/>
      <c r="R8" s="9"/>
      <c r="S8" s="10"/>
      <c r="T8" s="7"/>
      <c r="U8" s="10"/>
      <c r="V8" s="7"/>
      <c r="W8" s="9"/>
      <c r="X8" s="9"/>
      <c r="Y8" s="10"/>
      <c r="Z8" s="7"/>
    </row>
    <row r="9" spans="1:26" ht="16.5" customHeight="1" x14ac:dyDescent="0.25">
      <c r="A9" s="7"/>
      <c r="B9" s="7"/>
      <c r="C9" s="7" t="s">
        <v>146</v>
      </c>
      <c r="D9" s="7"/>
      <c r="E9" s="7"/>
      <c r="F9" s="7"/>
      <c r="G9" s="7"/>
      <c r="H9" s="7"/>
      <c r="I9" s="7"/>
      <c r="J9" s="7"/>
      <c r="K9" s="7"/>
      <c r="L9" s="9" t="s">
        <v>357</v>
      </c>
      <c r="M9" s="234">
        <v>77.599999999999994</v>
      </c>
      <c r="N9" s="7"/>
      <c r="O9" s="232" t="s">
        <v>76</v>
      </c>
      <c r="P9" s="234">
        <v>83.9</v>
      </c>
      <c r="Q9" s="7"/>
      <c r="R9" s="232" t="s">
        <v>76</v>
      </c>
      <c r="S9" s="234">
        <v>80.400000000000006</v>
      </c>
      <c r="T9" s="7"/>
      <c r="U9" s="234">
        <v>86</v>
      </c>
      <c r="V9" s="7"/>
      <c r="W9" s="232" t="s">
        <v>76</v>
      </c>
      <c r="X9" s="232" t="s">
        <v>85</v>
      </c>
      <c r="Y9" s="234">
        <v>80.400000000000006</v>
      </c>
      <c r="Z9" s="7"/>
    </row>
    <row r="10" spans="1:26" ht="16.5" customHeight="1" x14ac:dyDescent="0.25">
      <c r="A10" s="7"/>
      <c r="B10" s="7"/>
      <c r="C10" s="7" t="s">
        <v>148</v>
      </c>
      <c r="D10" s="7"/>
      <c r="E10" s="7"/>
      <c r="F10" s="7"/>
      <c r="G10" s="7"/>
      <c r="H10" s="7"/>
      <c r="I10" s="7"/>
      <c r="J10" s="7"/>
      <c r="K10" s="7"/>
      <c r="L10" s="9" t="s">
        <v>357</v>
      </c>
      <c r="M10" s="234">
        <v>81</v>
      </c>
      <c r="N10" s="7"/>
      <c r="O10" s="232" t="s">
        <v>76</v>
      </c>
      <c r="P10" s="234">
        <v>83.6</v>
      </c>
      <c r="Q10" s="7"/>
      <c r="R10" s="232" t="s">
        <v>76</v>
      </c>
      <c r="S10" s="234">
        <v>80.5</v>
      </c>
      <c r="T10" s="7"/>
      <c r="U10" s="234">
        <v>82.3</v>
      </c>
      <c r="V10" s="7"/>
      <c r="W10" s="232" t="s">
        <v>76</v>
      </c>
      <c r="X10" s="232" t="s">
        <v>85</v>
      </c>
      <c r="Y10" s="234">
        <v>81.900000000000006</v>
      </c>
      <c r="Z10" s="7"/>
    </row>
    <row r="11" spans="1:26" ht="16.5" customHeight="1" x14ac:dyDescent="0.25">
      <c r="A11" s="7"/>
      <c r="B11" s="7" t="s">
        <v>709</v>
      </c>
      <c r="C11" s="7"/>
      <c r="D11" s="7"/>
      <c r="E11" s="7"/>
      <c r="F11" s="7"/>
      <c r="G11" s="7"/>
      <c r="H11" s="7"/>
      <c r="I11" s="7"/>
      <c r="J11" s="7"/>
      <c r="K11" s="7"/>
      <c r="L11" s="9"/>
      <c r="M11" s="10"/>
      <c r="N11" s="7"/>
      <c r="O11" s="9"/>
      <c r="P11" s="10"/>
      <c r="Q11" s="7"/>
      <c r="R11" s="9"/>
      <c r="S11" s="10"/>
      <c r="T11" s="7"/>
      <c r="U11" s="10"/>
      <c r="V11" s="7"/>
      <c r="W11" s="9"/>
      <c r="X11" s="9"/>
      <c r="Y11" s="10"/>
      <c r="Z11" s="7"/>
    </row>
    <row r="12" spans="1:26" ht="16.5" customHeight="1" x14ac:dyDescent="0.25">
      <c r="A12" s="7"/>
      <c r="B12" s="7"/>
      <c r="C12" s="7" t="s">
        <v>146</v>
      </c>
      <c r="D12" s="7"/>
      <c r="E12" s="7"/>
      <c r="F12" s="7"/>
      <c r="G12" s="7"/>
      <c r="H12" s="7"/>
      <c r="I12" s="7"/>
      <c r="J12" s="7"/>
      <c r="K12" s="7"/>
      <c r="L12" s="9"/>
      <c r="M12" s="10"/>
      <c r="N12" s="7"/>
      <c r="O12" s="9"/>
      <c r="P12" s="10"/>
      <c r="Q12" s="7"/>
      <c r="R12" s="9"/>
      <c r="S12" s="10"/>
      <c r="T12" s="7"/>
      <c r="U12" s="10"/>
      <c r="V12" s="7"/>
      <c r="W12" s="9"/>
      <c r="X12" s="9"/>
      <c r="Y12" s="10"/>
      <c r="Z12" s="7"/>
    </row>
    <row r="13" spans="1:26" ht="16.5" customHeight="1" x14ac:dyDescent="0.25">
      <c r="A13" s="7"/>
      <c r="B13" s="7"/>
      <c r="C13" s="7"/>
      <c r="D13" s="7" t="s">
        <v>755</v>
      </c>
      <c r="E13" s="7"/>
      <c r="F13" s="7"/>
      <c r="G13" s="7"/>
      <c r="H13" s="7"/>
      <c r="I13" s="7"/>
      <c r="J13" s="7"/>
      <c r="K13" s="7"/>
      <c r="L13" s="9" t="s">
        <v>357</v>
      </c>
      <c r="M13" s="234">
        <v>80.3</v>
      </c>
      <c r="N13" s="237">
        <v>3.5</v>
      </c>
      <c r="O13" s="232" t="s">
        <v>76</v>
      </c>
      <c r="P13" s="234">
        <v>83.2</v>
      </c>
      <c r="Q13" s="237">
        <v>3.4</v>
      </c>
      <c r="R13" s="232" t="s">
        <v>76</v>
      </c>
      <c r="S13" s="234">
        <v>86.5</v>
      </c>
      <c r="T13" s="237">
        <v>4.5</v>
      </c>
      <c r="U13" s="234">
        <v>94</v>
      </c>
      <c r="V13" s="237">
        <v>6</v>
      </c>
      <c r="W13" s="232" t="s">
        <v>76</v>
      </c>
      <c r="X13" s="232" t="s">
        <v>85</v>
      </c>
      <c r="Y13" s="234">
        <v>82.4</v>
      </c>
      <c r="Z13" s="237">
        <v>2.2000000000000002</v>
      </c>
    </row>
    <row r="14" spans="1:26" ht="16.5" customHeight="1" x14ac:dyDescent="0.25">
      <c r="A14" s="7"/>
      <c r="B14" s="7"/>
      <c r="C14" s="7"/>
      <c r="D14" s="7" t="s">
        <v>710</v>
      </c>
      <c r="E14" s="7"/>
      <c r="F14" s="7"/>
      <c r="G14" s="7"/>
      <c r="H14" s="7"/>
      <c r="I14" s="7"/>
      <c r="J14" s="7"/>
      <c r="K14" s="7"/>
      <c r="L14" s="9"/>
      <c r="M14" s="10"/>
      <c r="N14" s="7"/>
      <c r="O14" s="9"/>
      <c r="P14" s="10"/>
      <c r="Q14" s="7"/>
      <c r="R14" s="9"/>
      <c r="S14" s="10"/>
      <c r="T14" s="7"/>
      <c r="U14" s="10"/>
      <c r="V14" s="7"/>
      <c r="W14" s="9"/>
      <c r="X14" s="9"/>
      <c r="Y14" s="10"/>
      <c r="Z14" s="7"/>
    </row>
    <row r="15" spans="1:26" ht="16.5" customHeight="1" x14ac:dyDescent="0.25">
      <c r="A15" s="7"/>
      <c r="B15" s="7"/>
      <c r="C15" s="7"/>
      <c r="D15" s="7"/>
      <c r="E15" s="7" t="s">
        <v>711</v>
      </c>
      <c r="F15" s="7"/>
      <c r="G15" s="7"/>
      <c r="H15" s="7"/>
      <c r="I15" s="7"/>
      <c r="J15" s="7"/>
      <c r="K15" s="7"/>
      <c r="L15" s="9" t="s">
        <v>357</v>
      </c>
      <c r="M15" s="235">
        <v>2.2000000000000002</v>
      </c>
      <c r="N15" s="7"/>
      <c r="O15" s="232" t="s">
        <v>76</v>
      </c>
      <c r="P15" s="235">
        <v>2.1</v>
      </c>
      <c r="Q15" s="7"/>
      <c r="R15" s="232" t="s">
        <v>76</v>
      </c>
      <c r="S15" s="235">
        <v>2.7</v>
      </c>
      <c r="T15" s="7"/>
      <c r="U15" s="235">
        <v>3.6</v>
      </c>
      <c r="V15" s="7"/>
      <c r="W15" s="232" t="s">
        <v>76</v>
      </c>
      <c r="X15" s="232" t="s">
        <v>85</v>
      </c>
      <c r="Y15" s="235">
        <v>1.4</v>
      </c>
      <c r="Z15" s="7"/>
    </row>
    <row r="16" spans="1:26" ht="16.5" customHeight="1" x14ac:dyDescent="0.25">
      <c r="A16" s="7"/>
      <c r="B16" s="7"/>
      <c r="C16" s="7"/>
      <c r="D16" s="7" t="s">
        <v>756</v>
      </c>
      <c r="E16" s="7"/>
      <c r="F16" s="7"/>
      <c r="G16" s="7"/>
      <c r="H16" s="7"/>
      <c r="I16" s="7"/>
      <c r="J16" s="7"/>
      <c r="K16" s="7"/>
      <c r="L16" s="9" t="s">
        <v>357</v>
      </c>
      <c r="M16" s="234">
        <v>81.7</v>
      </c>
      <c r="N16" s="237">
        <v>3.4</v>
      </c>
      <c r="O16" s="232" t="s">
        <v>76</v>
      </c>
      <c r="P16" s="234">
        <v>84.1</v>
      </c>
      <c r="Q16" s="237">
        <v>3.3</v>
      </c>
      <c r="R16" s="232" t="s">
        <v>76</v>
      </c>
      <c r="S16" s="234">
        <v>85.1</v>
      </c>
      <c r="T16" s="237">
        <v>4.7</v>
      </c>
      <c r="U16" s="234">
        <v>93.8</v>
      </c>
      <c r="V16" s="237">
        <v>6.2</v>
      </c>
      <c r="W16" s="232" t="s">
        <v>76</v>
      </c>
      <c r="X16" s="232" t="s">
        <v>85</v>
      </c>
      <c r="Y16" s="234">
        <v>83.2</v>
      </c>
      <c r="Z16" s="237">
        <v>2.1</v>
      </c>
    </row>
    <row r="17" spans="1:26" ht="16.5" customHeight="1" x14ac:dyDescent="0.25">
      <c r="A17" s="7"/>
      <c r="B17" s="7"/>
      <c r="C17" s="7"/>
      <c r="D17" s="7" t="s">
        <v>712</v>
      </c>
      <c r="E17" s="7"/>
      <c r="F17" s="7"/>
      <c r="G17" s="7"/>
      <c r="H17" s="7"/>
      <c r="I17" s="7"/>
      <c r="J17" s="7"/>
      <c r="K17" s="7"/>
      <c r="L17" s="9"/>
      <c r="M17" s="10"/>
      <c r="N17" s="7"/>
      <c r="O17" s="9"/>
      <c r="P17" s="10"/>
      <c r="Q17" s="7"/>
      <c r="R17" s="9"/>
      <c r="S17" s="10"/>
      <c r="T17" s="7"/>
      <c r="U17" s="10"/>
      <c r="V17" s="7"/>
      <c r="W17" s="9"/>
      <c r="X17" s="9"/>
      <c r="Y17" s="10"/>
      <c r="Z17" s="7"/>
    </row>
    <row r="18" spans="1:26" ht="16.5" customHeight="1" x14ac:dyDescent="0.25">
      <c r="A18" s="7"/>
      <c r="B18" s="7"/>
      <c r="C18" s="7"/>
      <c r="D18" s="7"/>
      <c r="E18" s="7" t="s">
        <v>711</v>
      </c>
      <c r="F18" s="7"/>
      <c r="G18" s="7"/>
      <c r="H18" s="7"/>
      <c r="I18" s="7"/>
      <c r="J18" s="7"/>
      <c r="K18" s="7"/>
      <c r="L18" s="9" t="s">
        <v>357</v>
      </c>
      <c r="M18" s="235">
        <v>2.1</v>
      </c>
      <c r="N18" s="7"/>
      <c r="O18" s="232" t="s">
        <v>76</v>
      </c>
      <c r="P18" s="235">
        <v>2</v>
      </c>
      <c r="Q18" s="7"/>
      <c r="R18" s="232" t="s">
        <v>76</v>
      </c>
      <c r="S18" s="235">
        <v>2.8</v>
      </c>
      <c r="T18" s="7"/>
      <c r="U18" s="235">
        <v>3.7</v>
      </c>
      <c r="V18" s="7"/>
      <c r="W18" s="232" t="s">
        <v>76</v>
      </c>
      <c r="X18" s="232" t="s">
        <v>85</v>
      </c>
      <c r="Y18" s="235">
        <v>1.3</v>
      </c>
      <c r="Z18" s="7"/>
    </row>
    <row r="19" spans="1:26" ht="16.5" customHeight="1" x14ac:dyDescent="0.25">
      <c r="A19" s="7"/>
      <c r="B19" s="7"/>
      <c r="C19" s="7"/>
      <c r="D19" s="7" t="s">
        <v>757</v>
      </c>
      <c r="E19" s="7"/>
      <c r="F19" s="7"/>
      <c r="G19" s="7"/>
      <c r="H19" s="7"/>
      <c r="I19" s="7"/>
      <c r="J19" s="7"/>
      <c r="K19" s="7"/>
      <c r="L19" s="9" t="s">
        <v>357</v>
      </c>
      <c r="M19" s="234">
        <v>62.3</v>
      </c>
      <c r="N19" s="237">
        <v>6.5</v>
      </c>
      <c r="O19" s="232" t="s">
        <v>76</v>
      </c>
      <c r="P19" s="234">
        <v>73.7</v>
      </c>
      <c r="Q19" s="237">
        <v>6.1</v>
      </c>
      <c r="R19" s="232" t="s">
        <v>76</v>
      </c>
      <c r="S19" s="234">
        <v>73.2</v>
      </c>
      <c r="T19" s="237">
        <v>7.4</v>
      </c>
      <c r="U19" s="234">
        <v>84.2</v>
      </c>
      <c r="V19" s="230">
        <v>14.3</v>
      </c>
      <c r="W19" s="232" t="s">
        <v>76</v>
      </c>
      <c r="X19" s="232" t="s">
        <v>85</v>
      </c>
      <c r="Y19" s="234">
        <v>68.3</v>
      </c>
      <c r="Z19" s="237">
        <v>4</v>
      </c>
    </row>
    <row r="20" spans="1:26" ht="16.5" customHeight="1" x14ac:dyDescent="0.25">
      <c r="A20" s="7"/>
      <c r="B20" s="7"/>
      <c r="C20" s="7"/>
      <c r="D20" s="7" t="s">
        <v>713</v>
      </c>
      <c r="E20" s="7"/>
      <c r="F20" s="7"/>
      <c r="G20" s="7"/>
      <c r="H20" s="7"/>
      <c r="I20" s="7"/>
      <c r="J20" s="7"/>
      <c r="K20" s="7"/>
      <c r="L20" s="9"/>
      <c r="M20" s="10"/>
      <c r="N20" s="7"/>
      <c r="O20" s="9"/>
      <c r="P20" s="10"/>
      <c r="Q20" s="7"/>
      <c r="R20" s="9"/>
      <c r="S20" s="10"/>
      <c r="T20" s="7"/>
      <c r="U20" s="10"/>
      <c r="V20" s="7"/>
      <c r="W20" s="9"/>
      <c r="X20" s="9"/>
      <c r="Y20" s="10"/>
      <c r="Z20" s="7"/>
    </row>
    <row r="21" spans="1:26" ht="16.5" customHeight="1" x14ac:dyDescent="0.25">
      <c r="A21" s="7"/>
      <c r="B21" s="7"/>
      <c r="C21" s="7"/>
      <c r="D21" s="7"/>
      <c r="E21" s="7" t="s">
        <v>711</v>
      </c>
      <c r="F21" s="7"/>
      <c r="G21" s="7"/>
      <c r="H21" s="7"/>
      <c r="I21" s="7"/>
      <c r="J21" s="7"/>
      <c r="K21" s="7"/>
      <c r="L21" s="9" t="s">
        <v>357</v>
      </c>
      <c r="M21" s="235">
        <v>5.3</v>
      </c>
      <c r="N21" s="7"/>
      <c r="O21" s="232" t="s">
        <v>76</v>
      </c>
      <c r="P21" s="235">
        <v>4.2</v>
      </c>
      <c r="Q21" s="7"/>
      <c r="R21" s="232" t="s">
        <v>76</v>
      </c>
      <c r="S21" s="235">
        <v>5.0999999999999996</v>
      </c>
      <c r="T21" s="7"/>
      <c r="U21" s="235">
        <v>8.6999999999999993</v>
      </c>
      <c r="V21" s="7"/>
      <c r="W21" s="232" t="s">
        <v>76</v>
      </c>
      <c r="X21" s="232" t="s">
        <v>85</v>
      </c>
      <c r="Y21" s="235">
        <v>3</v>
      </c>
      <c r="Z21" s="7"/>
    </row>
    <row r="22" spans="1:26" ht="16.5" customHeight="1" x14ac:dyDescent="0.25">
      <c r="A22" s="7"/>
      <c r="B22" s="7"/>
      <c r="C22" s="7"/>
      <c r="D22" s="7" t="s">
        <v>758</v>
      </c>
      <c r="E22" s="7"/>
      <c r="F22" s="7"/>
      <c r="G22" s="7"/>
      <c r="H22" s="7"/>
      <c r="I22" s="7"/>
      <c r="J22" s="7"/>
      <c r="K22" s="7"/>
      <c r="L22" s="9" t="s">
        <v>357</v>
      </c>
      <c r="M22" s="234">
        <v>92.4</v>
      </c>
      <c r="N22" s="237">
        <v>2.2999999999999998</v>
      </c>
      <c r="O22" s="232" t="s">
        <v>76</v>
      </c>
      <c r="P22" s="234">
        <v>90.9</v>
      </c>
      <c r="Q22" s="237">
        <v>2.5</v>
      </c>
      <c r="R22" s="232" t="s">
        <v>76</v>
      </c>
      <c r="S22" s="234">
        <v>94.1</v>
      </c>
      <c r="T22" s="237">
        <v>3.1</v>
      </c>
      <c r="U22" s="234">
        <v>89</v>
      </c>
      <c r="V22" s="237">
        <v>9.1</v>
      </c>
      <c r="W22" s="232" t="s">
        <v>76</v>
      </c>
      <c r="X22" s="232" t="s">
        <v>85</v>
      </c>
      <c r="Y22" s="234">
        <v>92</v>
      </c>
      <c r="Z22" s="237">
        <v>1.5</v>
      </c>
    </row>
    <row r="23" spans="1:26" ht="16.5" customHeight="1" x14ac:dyDescent="0.25">
      <c r="A23" s="7"/>
      <c r="B23" s="7"/>
      <c r="C23" s="7"/>
      <c r="D23" s="7" t="s">
        <v>714</v>
      </c>
      <c r="E23" s="7"/>
      <c r="F23" s="7"/>
      <c r="G23" s="7"/>
      <c r="H23" s="7"/>
      <c r="I23" s="7"/>
      <c r="J23" s="7"/>
      <c r="K23" s="7"/>
      <c r="L23" s="9"/>
      <c r="M23" s="10"/>
      <c r="N23" s="7"/>
      <c r="O23" s="9"/>
      <c r="P23" s="10"/>
      <c r="Q23" s="7"/>
      <c r="R23" s="9"/>
      <c r="S23" s="10"/>
      <c r="T23" s="7"/>
      <c r="U23" s="10"/>
      <c r="V23" s="7"/>
      <c r="W23" s="9"/>
      <c r="X23" s="9"/>
      <c r="Y23" s="10"/>
      <c r="Z23" s="7"/>
    </row>
    <row r="24" spans="1:26" ht="16.5" customHeight="1" x14ac:dyDescent="0.25">
      <c r="A24" s="7"/>
      <c r="B24" s="7"/>
      <c r="C24" s="7"/>
      <c r="D24" s="7"/>
      <c r="E24" s="7" t="s">
        <v>711</v>
      </c>
      <c r="F24" s="7"/>
      <c r="G24" s="7"/>
      <c r="H24" s="7"/>
      <c r="I24" s="7"/>
      <c r="J24" s="7"/>
      <c r="K24" s="7"/>
      <c r="L24" s="9" t="s">
        <v>357</v>
      </c>
      <c r="M24" s="235">
        <v>1.3</v>
      </c>
      <c r="N24" s="7"/>
      <c r="O24" s="232" t="s">
        <v>76</v>
      </c>
      <c r="P24" s="235">
        <v>1.4</v>
      </c>
      <c r="Q24" s="7"/>
      <c r="R24" s="232" t="s">
        <v>76</v>
      </c>
      <c r="S24" s="235">
        <v>1.7</v>
      </c>
      <c r="T24" s="7"/>
      <c r="U24" s="235">
        <v>5.2</v>
      </c>
      <c r="V24" s="7"/>
      <c r="W24" s="232" t="s">
        <v>76</v>
      </c>
      <c r="X24" s="232" t="s">
        <v>85</v>
      </c>
      <c r="Y24" s="235">
        <v>0.8</v>
      </c>
      <c r="Z24" s="7"/>
    </row>
    <row r="25" spans="1:26" ht="16.5" customHeight="1" x14ac:dyDescent="0.25">
      <c r="A25" s="7"/>
      <c r="B25" s="7"/>
      <c r="C25" s="7"/>
      <c r="D25" s="7" t="s">
        <v>759</v>
      </c>
      <c r="E25" s="7"/>
      <c r="F25" s="7"/>
      <c r="G25" s="7"/>
      <c r="H25" s="7"/>
      <c r="I25" s="7"/>
      <c r="J25" s="7"/>
      <c r="K25" s="7"/>
      <c r="L25" s="9" t="s">
        <v>357</v>
      </c>
      <c r="M25" s="234">
        <v>86.1</v>
      </c>
      <c r="N25" s="237">
        <v>3.2</v>
      </c>
      <c r="O25" s="232" t="s">
        <v>76</v>
      </c>
      <c r="P25" s="234">
        <v>86.8</v>
      </c>
      <c r="Q25" s="237">
        <v>3.2</v>
      </c>
      <c r="R25" s="232" t="s">
        <v>76</v>
      </c>
      <c r="S25" s="234">
        <v>92.2</v>
      </c>
      <c r="T25" s="237">
        <v>3.6</v>
      </c>
      <c r="U25" s="228">
        <v>100</v>
      </c>
      <c r="V25" s="229" t="s">
        <v>76</v>
      </c>
      <c r="W25" s="232" t="s">
        <v>76</v>
      </c>
      <c r="X25" s="232" t="s">
        <v>85</v>
      </c>
      <c r="Y25" s="234">
        <v>87.4</v>
      </c>
      <c r="Z25" s="237">
        <v>2</v>
      </c>
    </row>
    <row r="26" spans="1:26" ht="16.5" customHeight="1" x14ac:dyDescent="0.25">
      <c r="A26" s="7"/>
      <c r="B26" s="7"/>
      <c r="C26" s="7"/>
      <c r="D26" s="7" t="s">
        <v>715</v>
      </c>
      <c r="E26" s="7"/>
      <c r="F26" s="7"/>
      <c r="G26" s="7"/>
      <c r="H26" s="7"/>
      <c r="I26" s="7"/>
      <c r="J26" s="7"/>
      <c r="K26" s="7"/>
      <c r="L26" s="9"/>
      <c r="M26" s="10"/>
      <c r="N26" s="7"/>
      <c r="O26" s="9"/>
      <c r="P26" s="10"/>
      <c r="Q26" s="7"/>
      <c r="R26" s="9"/>
      <c r="S26" s="10"/>
      <c r="T26" s="7"/>
      <c r="U26" s="10"/>
      <c r="V26" s="7"/>
      <c r="W26" s="9"/>
      <c r="X26" s="9"/>
      <c r="Y26" s="10"/>
      <c r="Z26" s="7"/>
    </row>
    <row r="27" spans="1:26" ht="16.5" customHeight="1" x14ac:dyDescent="0.25">
      <c r="A27" s="7"/>
      <c r="B27" s="7"/>
      <c r="C27" s="7"/>
      <c r="D27" s="7"/>
      <c r="E27" s="7" t="s">
        <v>711</v>
      </c>
      <c r="F27" s="7"/>
      <c r="G27" s="7"/>
      <c r="H27" s="7"/>
      <c r="I27" s="7"/>
      <c r="J27" s="7"/>
      <c r="K27" s="7"/>
      <c r="L27" s="9" t="s">
        <v>357</v>
      </c>
      <c r="M27" s="235">
        <v>1.9</v>
      </c>
      <c r="N27" s="7"/>
      <c r="O27" s="232" t="s">
        <v>76</v>
      </c>
      <c r="P27" s="235">
        <v>1.9</v>
      </c>
      <c r="Q27" s="7"/>
      <c r="R27" s="232" t="s">
        <v>76</v>
      </c>
      <c r="S27" s="235">
        <v>2</v>
      </c>
      <c r="T27" s="7"/>
      <c r="U27" s="231" t="s">
        <v>76</v>
      </c>
      <c r="V27" s="7"/>
      <c r="W27" s="232" t="s">
        <v>76</v>
      </c>
      <c r="X27" s="232" t="s">
        <v>85</v>
      </c>
      <c r="Y27" s="235">
        <v>1.2</v>
      </c>
      <c r="Z27" s="7"/>
    </row>
    <row r="28" spans="1:26" ht="16.5" customHeight="1" x14ac:dyDescent="0.25">
      <c r="A28" s="7"/>
      <c r="B28" s="7"/>
      <c r="C28" s="7"/>
      <c r="D28" s="7" t="s">
        <v>760</v>
      </c>
      <c r="E28" s="7"/>
      <c r="F28" s="7"/>
      <c r="G28" s="7"/>
      <c r="H28" s="7"/>
      <c r="I28" s="7"/>
      <c r="J28" s="7"/>
      <c r="K28" s="7"/>
      <c r="L28" s="9" t="s">
        <v>357</v>
      </c>
      <c r="M28" s="234">
        <v>70.900000000000006</v>
      </c>
      <c r="N28" s="237">
        <v>4</v>
      </c>
      <c r="O28" s="232" t="s">
        <v>76</v>
      </c>
      <c r="P28" s="234">
        <v>77.5</v>
      </c>
      <c r="Q28" s="237">
        <v>3.6</v>
      </c>
      <c r="R28" s="232" t="s">
        <v>76</v>
      </c>
      <c r="S28" s="234">
        <v>82.6</v>
      </c>
      <c r="T28" s="237">
        <v>5</v>
      </c>
      <c r="U28" s="234">
        <v>88.5</v>
      </c>
      <c r="V28" s="237">
        <v>8.6999999999999993</v>
      </c>
      <c r="W28" s="232" t="s">
        <v>76</v>
      </c>
      <c r="X28" s="232" t="s">
        <v>85</v>
      </c>
      <c r="Y28" s="234">
        <v>75.099999999999994</v>
      </c>
      <c r="Z28" s="237">
        <v>2.5</v>
      </c>
    </row>
    <row r="29" spans="1:26" ht="16.5" customHeight="1" x14ac:dyDescent="0.25">
      <c r="A29" s="7"/>
      <c r="B29" s="7"/>
      <c r="C29" s="7"/>
      <c r="D29" s="7" t="s">
        <v>716</v>
      </c>
      <c r="E29" s="7"/>
      <c r="F29" s="7"/>
      <c r="G29" s="7"/>
      <c r="H29" s="7"/>
      <c r="I29" s="7"/>
      <c r="J29" s="7"/>
      <c r="K29" s="7"/>
      <c r="L29" s="9"/>
      <c r="M29" s="10"/>
      <c r="N29" s="7"/>
      <c r="O29" s="9"/>
      <c r="P29" s="10"/>
      <c r="Q29" s="7"/>
      <c r="R29" s="9"/>
      <c r="S29" s="10"/>
      <c r="T29" s="7"/>
      <c r="U29" s="10"/>
      <c r="V29" s="7"/>
      <c r="W29" s="9"/>
      <c r="X29" s="9"/>
      <c r="Y29" s="10"/>
      <c r="Z29" s="7"/>
    </row>
    <row r="30" spans="1:26" ht="16.5" customHeight="1" x14ac:dyDescent="0.25">
      <c r="A30" s="7"/>
      <c r="B30" s="7"/>
      <c r="C30" s="7"/>
      <c r="D30" s="7"/>
      <c r="E30" s="7" t="s">
        <v>711</v>
      </c>
      <c r="F30" s="7"/>
      <c r="G30" s="7"/>
      <c r="H30" s="7"/>
      <c r="I30" s="7"/>
      <c r="J30" s="7"/>
      <c r="K30" s="7"/>
      <c r="L30" s="9" t="s">
        <v>357</v>
      </c>
      <c r="M30" s="235">
        <v>2.9</v>
      </c>
      <c r="N30" s="7"/>
      <c r="O30" s="232" t="s">
        <v>76</v>
      </c>
      <c r="P30" s="235">
        <v>2.4</v>
      </c>
      <c r="Q30" s="7"/>
      <c r="R30" s="232" t="s">
        <v>76</v>
      </c>
      <c r="S30" s="235">
        <v>3.1</v>
      </c>
      <c r="T30" s="7"/>
      <c r="U30" s="235">
        <v>5</v>
      </c>
      <c r="V30" s="7"/>
      <c r="W30" s="232" t="s">
        <v>76</v>
      </c>
      <c r="X30" s="232" t="s">
        <v>85</v>
      </c>
      <c r="Y30" s="235">
        <v>1.7</v>
      </c>
      <c r="Z30" s="7"/>
    </row>
    <row r="31" spans="1:26" ht="16.5" customHeight="1" x14ac:dyDescent="0.25">
      <c r="A31" s="7"/>
      <c r="B31" s="7"/>
      <c r="C31" s="7"/>
      <c r="D31" s="7" t="s">
        <v>761</v>
      </c>
      <c r="E31" s="7"/>
      <c r="F31" s="7"/>
      <c r="G31" s="7"/>
      <c r="H31" s="7"/>
      <c r="I31" s="7"/>
      <c r="J31" s="7"/>
      <c r="K31" s="7"/>
      <c r="L31" s="9" t="s">
        <v>357</v>
      </c>
      <c r="M31" s="234">
        <v>83.9</v>
      </c>
      <c r="N31" s="237">
        <v>3.2</v>
      </c>
      <c r="O31" s="232" t="s">
        <v>76</v>
      </c>
      <c r="P31" s="234">
        <v>87.5</v>
      </c>
      <c r="Q31" s="237">
        <v>2.9</v>
      </c>
      <c r="R31" s="232" t="s">
        <v>76</v>
      </c>
      <c r="S31" s="234">
        <v>82.9</v>
      </c>
      <c r="T31" s="237">
        <v>4.9000000000000004</v>
      </c>
      <c r="U31" s="234">
        <v>84.6</v>
      </c>
      <c r="V31" s="237">
        <v>9.8000000000000007</v>
      </c>
      <c r="W31" s="232" t="s">
        <v>76</v>
      </c>
      <c r="X31" s="232" t="s">
        <v>85</v>
      </c>
      <c r="Y31" s="234">
        <v>85.1</v>
      </c>
      <c r="Z31" s="237">
        <v>2</v>
      </c>
    </row>
    <row r="32" spans="1:26" ht="16.5" customHeight="1" x14ac:dyDescent="0.25">
      <c r="A32" s="7"/>
      <c r="B32" s="7"/>
      <c r="C32" s="7"/>
      <c r="D32" s="7" t="s">
        <v>717</v>
      </c>
      <c r="E32" s="7"/>
      <c r="F32" s="7"/>
      <c r="G32" s="7"/>
      <c r="H32" s="7"/>
      <c r="I32" s="7"/>
      <c r="J32" s="7"/>
      <c r="K32" s="7"/>
      <c r="L32" s="9"/>
      <c r="M32" s="10"/>
      <c r="N32" s="7"/>
      <c r="O32" s="9"/>
      <c r="P32" s="10"/>
      <c r="Q32" s="7"/>
      <c r="R32" s="9"/>
      <c r="S32" s="10"/>
      <c r="T32" s="7"/>
      <c r="U32" s="10"/>
      <c r="V32" s="7"/>
      <c r="W32" s="9"/>
      <c r="X32" s="9"/>
      <c r="Y32" s="10"/>
      <c r="Z32" s="7"/>
    </row>
    <row r="33" spans="1:26" ht="16.5" customHeight="1" x14ac:dyDescent="0.25">
      <c r="A33" s="7"/>
      <c r="B33" s="7"/>
      <c r="C33" s="7"/>
      <c r="D33" s="7"/>
      <c r="E33" s="7" t="s">
        <v>711</v>
      </c>
      <c r="F33" s="7"/>
      <c r="G33" s="7"/>
      <c r="H33" s="7"/>
      <c r="I33" s="7"/>
      <c r="J33" s="7"/>
      <c r="K33" s="7"/>
      <c r="L33" s="9" t="s">
        <v>357</v>
      </c>
      <c r="M33" s="235">
        <v>1.9</v>
      </c>
      <c r="N33" s="7"/>
      <c r="O33" s="232" t="s">
        <v>76</v>
      </c>
      <c r="P33" s="235">
        <v>1.7</v>
      </c>
      <c r="Q33" s="7"/>
      <c r="R33" s="232" t="s">
        <v>76</v>
      </c>
      <c r="S33" s="235">
        <v>3</v>
      </c>
      <c r="T33" s="7"/>
      <c r="U33" s="235">
        <v>5.9</v>
      </c>
      <c r="V33" s="7"/>
      <c r="W33" s="232" t="s">
        <v>76</v>
      </c>
      <c r="X33" s="232" t="s">
        <v>85</v>
      </c>
      <c r="Y33" s="235">
        <v>1.2</v>
      </c>
      <c r="Z33" s="7"/>
    </row>
    <row r="34" spans="1:26" ht="16.5" customHeight="1" x14ac:dyDescent="0.25">
      <c r="A34" s="7"/>
      <c r="B34" s="7"/>
      <c r="C34" s="7"/>
      <c r="D34" s="7" t="s">
        <v>762</v>
      </c>
      <c r="E34" s="7"/>
      <c r="F34" s="7"/>
      <c r="G34" s="7"/>
      <c r="H34" s="7"/>
      <c r="I34" s="7"/>
      <c r="J34" s="7"/>
      <c r="K34" s="7"/>
      <c r="L34" s="9" t="s">
        <v>357</v>
      </c>
      <c r="M34" s="234">
        <v>77</v>
      </c>
      <c r="N34" s="237">
        <v>3.6</v>
      </c>
      <c r="O34" s="232" t="s">
        <v>76</v>
      </c>
      <c r="P34" s="234">
        <v>89.7</v>
      </c>
      <c r="Q34" s="237">
        <v>2.6</v>
      </c>
      <c r="R34" s="232" t="s">
        <v>76</v>
      </c>
      <c r="S34" s="234">
        <v>73.900000000000006</v>
      </c>
      <c r="T34" s="237">
        <v>5.6</v>
      </c>
      <c r="U34" s="234">
        <v>86</v>
      </c>
      <c r="V34" s="237">
        <v>9</v>
      </c>
      <c r="W34" s="232" t="s">
        <v>76</v>
      </c>
      <c r="X34" s="232" t="s">
        <v>85</v>
      </c>
      <c r="Y34" s="234">
        <v>81.3</v>
      </c>
      <c r="Z34" s="237">
        <v>2.2000000000000002</v>
      </c>
    </row>
    <row r="35" spans="1:26" ht="16.5" customHeight="1" x14ac:dyDescent="0.25">
      <c r="A35" s="7"/>
      <c r="B35" s="7"/>
      <c r="C35" s="7"/>
      <c r="D35" s="7" t="s">
        <v>718</v>
      </c>
      <c r="E35" s="7"/>
      <c r="F35" s="7"/>
      <c r="G35" s="7"/>
      <c r="H35" s="7"/>
      <c r="I35" s="7"/>
      <c r="J35" s="7"/>
      <c r="K35" s="7"/>
      <c r="L35" s="9"/>
      <c r="M35" s="10"/>
      <c r="N35" s="7"/>
      <c r="O35" s="9"/>
      <c r="P35" s="10"/>
      <c r="Q35" s="7"/>
      <c r="R35" s="9"/>
      <c r="S35" s="10"/>
      <c r="T35" s="7"/>
      <c r="U35" s="10"/>
      <c r="V35" s="7"/>
      <c r="W35" s="9"/>
      <c r="X35" s="9"/>
      <c r="Y35" s="10"/>
      <c r="Z35" s="7"/>
    </row>
    <row r="36" spans="1:26" ht="16.5" customHeight="1" x14ac:dyDescent="0.25">
      <c r="A36" s="7"/>
      <c r="B36" s="7"/>
      <c r="C36" s="7"/>
      <c r="D36" s="7"/>
      <c r="E36" s="7" t="s">
        <v>711</v>
      </c>
      <c r="F36" s="7"/>
      <c r="G36" s="7"/>
      <c r="H36" s="7"/>
      <c r="I36" s="7"/>
      <c r="J36" s="7"/>
      <c r="K36" s="7"/>
      <c r="L36" s="9" t="s">
        <v>357</v>
      </c>
      <c r="M36" s="235">
        <v>2.4</v>
      </c>
      <c r="N36" s="7"/>
      <c r="O36" s="232" t="s">
        <v>76</v>
      </c>
      <c r="P36" s="235">
        <v>1.5</v>
      </c>
      <c r="Q36" s="7"/>
      <c r="R36" s="232" t="s">
        <v>76</v>
      </c>
      <c r="S36" s="235">
        <v>3.9</v>
      </c>
      <c r="T36" s="7"/>
      <c r="U36" s="235">
        <v>5.3</v>
      </c>
      <c r="V36" s="7"/>
      <c r="W36" s="232" t="s">
        <v>76</v>
      </c>
      <c r="X36" s="232" t="s">
        <v>85</v>
      </c>
      <c r="Y36" s="235">
        <v>1.4</v>
      </c>
      <c r="Z36" s="7"/>
    </row>
    <row r="37" spans="1:26" ht="16.5" customHeight="1" x14ac:dyDescent="0.25">
      <c r="A37" s="7"/>
      <c r="B37" s="7"/>
      <c r="C37" s="7"/>
      <c r="D37" s="7" t="s">
        <v>763</v>
      </c>
      <c r="E37" s="7"/>
      <c r="F37" s="7"/>
      <c r="G37" s="7"/>
      <c r="H37" s="7"/>
      <c r="I37" s="7"/>
      <c r="J37" s="7"/>
      <c r="K37" s="7"/>
      <c r="L37" s="9" t="s">
        <v>357</v>
      </c>
      <c r="M37" s="234">
        <v>76.900000000000006</v>
      </c>
      <c r="N37" s="237">
        <v>3.7</v>
      </c>
      <c r="O37" s="232" t="s">
        <v>76</v>
      </c>
      <c r="P37" s="234">
        <v>86.4</v>
      </c>
      <c r="Q37" s="237">
        <v>3</v>
      </c>
      <c r="R37" s="232" t="s">
        <v>76</v>
      </c>
      <c r="S37" s="234">
        <v>80.5</v>
      </c>
      <c r="T37" s="237">
        <v>5</v>
      </c>
      <c r="U37" s="234">
        <v>87.7</v>
      </c>
      <c r="V37" s="237">
        <v>8.5</v>
      </c>
      <c r="W37" s="232" t="s">
        <v>76</v>
      </c>
      <c r="X37" s="232" t="s">
        <v>85</v>
      </c>
      <c r="Y37" s="234">
        <v>81</v>
      </c>
      <c r="Z37" s="237">
        <v>2.2000000000000002</v>
      </c>
    </row>
    <row r="38" spans="1:26" ht="16.5" customHeight="1" x14ac:dyDescent="0.25">
      <c r="A38" s="7"/>
      <c r="B38" s="7"/>
      <c r="C38" s="7"/>
      <c r="D38" s="7" t="s">
        <v>719</v>
      </c>
      <c r="E38" s="7"/>
      <c r="F38" s="7"/>
      <c r="G38" s="7"/>
      <c r="H38" s="7"/>
      <c r="I38" s="7"/>
      <c r="J38" s="7"/>
      <c r="K38" s="7"/>
      <c r="L38" s="9"/>
      <c r="M38" s="10"/>
      <c r="N38" s="7"/>
      <c r="O38" s="9"/>
      <c r="P38" s="10"/>
      <c r="Q38" s="7"/>
      <c r="R38" s="9"/>
      <c r="S38" s="10"/>
      <c r="T38" s="7"/>
      <c r="U38" s="10"/>
      <c r="V38" s="7"/>
      <c r="W38" s="9"/>
      <c r="X38" s="9"/>
      <c r="Y38" s="10"/>
      <c r="Z38" s="7"/>
    </row>
    <row r="39" spans="1:26" ht="16.5" customHeight="1" x14ac:dyDescent="0.25">
      <c r="A39" s="7"/>
      <c r="B39" s="7"/>
      <c r="C39" s="7"/>
      <c r="D39" s="7"/>
      <c r="E39" s="7" t="s">
        <v>711</v>
      </c>
      <c r="F39" s="7"/>
      <c r="G39" s="7"/>
      <c r="H39" s="7"/>
      <c r="I39" s="7"/>
      <c r="J39" s="7"/>
      <c r="K39" s="7"/>
      <c r="L39" s="9" t="s">
        <v>357</v>
      </c>
      <c r="M39" s="235">
        <v>2.4</v>
      </c>
      <c r="N39" s="7"/>
      <c r="O39" s="232" t="s">
        <v>76</v>
      </c>
      <c r="P39" s="235">
        <v>1.8</v>
      </c>
      <c r="Q39" s="7"/>
      <c r="R39" s="232" t="s">
        <v>76</v>
      </c>
      <c r="S39" s="235">
        <v>3.2</v>
      </c>
      <c r="T39" s="7"/>
      <c r="U39" s="235">
        <v>5</v>
      </c>
      <c r="V39" s="7"/>
      <c r="W39" s="232" t="s">
        <v>76</v>
      </c>
      <c r="X39" s="232" t="s">
        <v>85</v>
      </c>
      <c r="Y39" s="235">
        <v>1.4</v>
      </c>
      <c r="Z39" s="7"/>
    </row>
    <row r="40" spans="1:26" ht="16.5" customHeight="1" x14ac:dyDescent="0.25">
      <c r="A40" s="7"/>
      <c r="B40" s="7"/>
      <c r="C40" s="7"/>
      <c r="D40" s="7" t="s">
        <v>764</v>
      </c>
      <c r="E40" s="7"/>
      <c r="F40" s="7"/>
      <c r="G40" s="7"/>
      <c r="H40" s="7"/>
      <c r="I40" s="7"/>
      <c r="J40" s="7"/>
      <c r="K40" s="7"/>
      <c r="L40" s="9" t="s">
        <v>357</v>
      </c>
      <c r="M40" s="234">
        <v>77</v>
      </c>
      <c r="N40" s="237">
        <v>3.7</v>
      </c>
      <c r="O40" s="232" t="s">
        <v>76</v>
      </c>
      <c r="P40" s="234">
        <v>82.4</v>
      </c>
      <c r="Q40" s="237">
        <v>3.3</v>
      </c>
      <c r="R40" s="232" t="s">
        <v>76</v>
      </c>
      <c r="S40" s="234">
        <v>67.3</v>
      </c>
      <c r="T40" s="237">
        <v>6.1</v>
      </c>
      <c r="U40" s="234">
        <v>78.400000000000006</v>
      </c>
      <c r="V40" s="230">
        <v>10.5</v>
      </c>
      <c r="W40" s="232" t="s">
        <v>76</v>
      </c>
      <c r="X40" s="232" t="s">
        <v>85</v>
      </c>
      <c r="Y40" s="234">
        <v>77.8</v>
      </c>
      <c r="Z40" s="237">
        <v>2.2999999999999998</v>
      </c>
    </row>
    <row r="41" spans="1:26" ht="16.5" customHeight="1" x14ac:dyDescent="0.25">
      <c r="A41" s="7"/>
      <c r="B41" s="7"/>
      <c r="C41" s="7"/>
      <c r="D41" s="7" t="s">
        <v>720</v>
      </c>
      <c r="E41" s="7"/>
      <c r="F41" s="7"/>
      <c r="G41" s="7"/>
      <c r="H41" s="7"/>
      <c r="I41" s="7"/>
      <c r="J41" s="7"/>
      <c r="K41" s="7"/>
      <c r="L41" s="9"/>
      <c r="M41" s="10"/>
      <c r="N41" s="7"/>
      <c r="O41" s="9"/>
      <c r="P41" s="10"/>
      <c r="Q41" s="7"/>
      <c r="R41" s="9"/>
      <c r="S41" s="10"/>
      <c r="T41" s="7"/>
      <c r="U41" s="10"/>
      <c r="V41" s="7"/>
      <c r="W41" s="9"/>
      <c r="X41" s="9"/>
      <c r="Y41" s="10"/>
      <c r="Z41" s="7"/>
    </row>
    <row r="42" spans="1:26" ht="16.5" customHeight="1" x14ac:dyDescent="0.25">
      <c r="A42" s="7"/>
      <c r="B42" s="7"/>
      <c r="C42" s="7"/>
      <c r="D42" s="7"/>
      <c r="E42" s="7" t="s">
        <v>711</v>
      </c>
      <c r="F42" s="7"/>
      <c r="G42" s="7"/>
      <c r="H42" s="7"/>
      <c r="I42" s="7"/>
      <c r="J42" s="7"/>
      <c r="K42" s="7"/>
      <c r="L42" s="9" t="s">
        <v>357</v>
      </c>
      <c r="M42" s="235">
        <v>2.4</v>
      </c>
      <c r="N42" s="7"/>
      <c r="O42" s="232" t="s">
        <v>76</v>
      </c>
      <c r="P42" s="235">
        <v>2</v>
      </c>
      <c r="Q42" s="7"/>
      <c r="R42" s="232" t="s">
        <v>76</v>
      </c>
      <c r="S42" s="235">
        <v>4.5999999999999996</v>
      </c>
      <c r="T42" s="7"/>
      <c r="U42" s="235">
        <v>6.8</v>
      </c>
      <c r="V42" s="7"/>
      <c r="W42" s="232" t="s">
        <v>76</v>
      </c>
      <c r="X42" s="232" t="s">
        <v>85</v>
      </c>
      <c r="Y42" s="235">
        <v>1.5</v>
      </c>
      <c r="Z42" s="7"/>
    </row>
    <row r="43" spans="1:26" ht="16.5" customHeight="1" x14ac:dyDescent="0.25">
      <c r="A43" s="7"/>
      <c r="B43" s="7"/>
      <c r="C43" s="7"/>
      <c r="D43" s="7" t="s">
        <v>765</v>
      </c>
      <c r="E43" s="7"/>
      <c r="F43" s="7"/>
      <c r="G43" s="7"/>
      <c r="H43" s="7"/>
      <c r="I43" s="7"/>
      <c r="J43" s="7"/>
      <c r="K43" s="7"/>
      <c r="L43" s="9" t="s">
        <v>357</v>
      </c>
      <c r="M43" s="234">
        <v>87.3</v>
      </c>
      <c r="N43" s="237">
        <v>2.9</v>
      </c>
      <c r="O43" s="232" t="s">
        <v>76</v>
      </c>
      <c r="P43" s="234">
        <v>92.7</v>
      </c>
      <c r="Q43" s="237">
        <v>2.2999999999999998</v>
      </c>
      <c r="R43" s="232" t="s">
        <v>76</v>
      </c>
      <c r="S43" s="234">
        <v>82.4</v>
      </c>
      <c r="T43" s="237">
        <v>4.9000000000000004</v>
      </c>
      <c r="U43" s="234">
        <v>82.5</v>
      </c>
      <c r="V43" s="237">
        <v>9.9</v>
      </c>
      <c r="W43" s="232" t="s">
        <v>76</v>
      </c>
      <c r="X43" s="232" t="s">
        <v>85</v>
      </c>
      <c r="Y43" s="234">
        <v>88.4</v>
      </c>
      <c r="Z43" s="237">
        <v>1.8</v>
      </c>
    </row>
    <row r="44" spans="1:26" ht="16.5" customHeight="1" x14ac:dyDescent="0.25">
      <c r="A44" s="7"/>
      <c r="B44" s="7"/>
      <c r="C44" s="7"/>
      <c r="D44" s="7" t="s">
        <v>721</v>
      </c>
      <c r="E44" s="7"/>
      <c r="F44" s="7"/>
      <c r="G44" s="7"/>
      <c r="H44" s="7"/>
      <c r="I44" s="7"/>
      <c r="J44" s="7"/>
      <c r="K44" s="7"/>
      <c r="L44" s="9"/>
      <c r="M44" s="10"/>
      <c r="N44" s="7"/>
      <c r="O44" s="9"/>
      <c r="P44" s="10"/>
      <c r="Q44" s="7"/>
      <c r="R44" s="9"/>
      <c r="S44" s="10"/>
      <c r="T44" s="7"/>
      <c r="U44" s="10"/>
      <c r="V44" s="7"/>
      <c r="W44" s="9"/>
      <c r="X44" s="9"/>
      <c r="Y44" s="10"/>
      <c r="Z44" s="7"/>
    </row>
    <row r="45" spans="1:26" ht="16.5" customHeight="1" x14ac:dyDescent="0.25">
      <c r="A45" s="7"/>
      <c r="B45" s="7"/>
      <c r="C45" s="7"/>
      <c r="D45" s="7"/>
      <c r="E45" s="7" t="s">
        <v>711</v>
      </c>
      <c r="F45" s="7"/>
      <c r="G45" s="7"/>
      <c r="H45" s="7"/>
      <c r="I45" s="7"/>
      <c r="J45" s="7"/>
      <c r="K45" s="7"/>
      <c r="L45" s="9" t="s">
        <v>357</v>
      </c>
      <c r="M45" s="235">
        <v>1.7</v>
      </c>
      <c r="N45" s="7"/>
      <c r="O45" s="232" t="s">
        <v>76</v>
      </c>
      <c r="P45" s="235">
        <v>1.3</v>
      </c>
      <c r="Q45" s="7"/>
      <c r="R45" s="232" t="s">
        <v>76</v>
      </c>
      <c r="S45" s="235">
        <v>3</v>
      </c>
      <c r="T45" s="7"/>
      <c r="U45" s="235">
        <v>6.1</v>
      </c>
      <c r="V45" s="7"/>
      <c r="W45" s="232" t="s">
        <v>76</v>
      </c>
      <c r="X45" s="232" t="s">
        <v>85</v>
      </c>
      <c r="Y45" s="235">
        <v>1</v>
      </c>
      <c r="Z45" s="7"/>
    </row>
    <row r="46" spans="1:26" ht="16.5" customHeight="1" x14ac:dyDescent="0.25">
      <c r="A46" s="7"/>
      <c r="B46" s="7"/>
      <c r="C46" s="7"/>
      <c r="D46" s="7" t="s">
        <v>766</v>
      </c>
      <c r="E46" s="7"/>
      <c r="F46" s="7"/>
      <c r="G46" s="7"/>
      <c r="H46" s="7"/>
      <c r="I46" s="7"/>
      <c r="J46" s="7"/>
      <c r="K46" s="7"/>
      <c r="L46" s="9" t="s">
        <v>357</v>
      </c>
      <c r="M46" s="234">
        <v>55.9</v>
      </c>
      <c r="N46" s="237">
        <v>4.3</v>
      </c>
      <c r="O46" s="232" t="s">
        <v>76</v>
      </c>
      <c r="P46" s="234">
        <v>71.3</v>
      </c>
      <c r="Q46" s="237">
        <v>3.9</v>
      </c>
      <c r="R46" s="232" t="s">
        <v>76</v>
      </c>
      <c r="S46" s="234">
        <v>63.3</v>
      </c>
      <c r="T46" s="237">
        <v>6.2</v>
      </c>
      <c r="U46" s="234">
        <v>64</v>
      </c>
      <c r="V46" s="230">
        <v>12.7</v>
      </c>
      <c r="W46" s="232" t="s">
        <v>76</v>
      </c>
      <c r="X46" s="232" t="s">
        <v>85</v>
      </c>
      <c r="Y46" s="234">
        <v>62.5</v>
      </c>
      <c r="Z46" s="237">
        <v>2.7</v>
      </c>
    </row>
    <row r="47" spans="1:26" ht="16.5" customHeight="1" x14ac:dyDescent="0.25">
      <c r="A47" s="7"/>
      <c r="B47" s="7"/>
      <c r="C47" s="7"/>
      <c r="D47" s="7" t="s">
        <v>722</v>
      </c>
      <c r="E47" s="7"/>
      <c r="F47" s="7"/>
      <c r="G47" s="7"/>
      <c r="H47" s="7"/>
      <c r="I47" s="7"/>
      <c r="J47" s="7"/>
      <c r="K47" s="7"/>
      <c r="L47" s="9"/>
      <c r="M47" s="10"/>
      <c r="N47" s="7"/>
      <c r="O47" s="9"/>
      <c r="P47" s="10"/>
      <c r="Q47" s="7"/>
      <c r="R47" s="9"/>
      <c r="S47" s="10"/>
      <c r="T47" s="7"/>
      <c r="U47" s="10"/>
      <c r="V47" s="7"/>
      <c r="W47" s="9"/>
      <c r="X47" s="9"/>
      <c r="Y47" s="10"/>
      <c r="Z47" s="7"/>
    </row>
    <row r="48" spans="1:26" ht="16.5" customHeight="1" x14ac:dyDescent="0.25">
      <c r="A48" s="7"/>
      <c r="B48" s="7"/>
      <c r="C48" s="7"/>
      <c r="D48" s="7"/>
      <c r="E48" s="7" t="s">
        <v>711</v>
      </c>
      <c r="F48" s="7"/>
      <c r="G48" s="7"/>
      <c r="H48" s="7"/>
      <c r="I48" s="7"/>
      <c r="J48" s="7"/>
      <c r="K48" s="7"/>
      <c r="L48" s="9" t="s">
        <v>357</v>
      </c>
      <c r="M48" s="235">
        <v>3.9</v>
      </c>
      <c r="N48" s="7"/>
      <c r="O48" s="232" t="s">
        <v>76</v>
      </c>
      <c r="P48" s="235">
        <v>2.8</v>
      </c>
      <c r="Q48" s="7"/>
      <c r="R48" s="232" t="s">
        <v>76</v>
      </c>
      <c r="S48" s="235">
        <v>5</v>
      </c>
      <c r="T48" s="7"/>
      <c r="U48" s="234">
        <v>10.1</v>
      </c>
      <c r="V48" s="7"/>
      <c r="W48" s="232" t="s">
        <v>76</v>
      </c>
      <c r="X48" s="232" t="s">
        <v>85</v>
      </c>
      <c r="Y48" s="235">
        <v>2.2000000000000002</v>
      </c>
      <c r="Z48" s="7"/>
    </row>
    <row r="49" spans="1:26" ht="16.5" customHeight="1" x14ac:dyDescent="0.25">
      <c r="A49" s="7" t="s">
        <v>754</v>
      </c>
      <c r="B49" s="7"/>
      <c r="C49" s="7"/>
      <c r="D49" s="7"/>
      <c r="E49" s="7"/>
      <c r="F49" s="7"/>
      <c r="G49" s="7"/>
      <c r="H49" s="7"/>
      <c r="I49" s="7"/>
      <c r="J49" s="7"/>
      <c r="K49" s="7"/>
      <c r="L49" s="9"/>
      <c r="M49" s="10"/>
      <c r="N49" s="7"/>
      <c r="O49" s="9"/>
      <c r="P49" s="10"/>
      <c r="Q49" s="7"/>
      <c r="R49" s="9"/>
      <c r="S49" s="10"/>
      <c r="T49" s="7"/>
      <c r="U49" s="10"/>
      <c r="V49" s="7"/>
      <c r="W49" s="9"/>
      <c r="X49" s="9"/>
      <c r="Y49" s="10"/>
      <c r="Z49" s="7"/>
    </row>
    <row r="50" spans="1:26" ht="16.5" customHeight="1" x14ac:dyDescent="0.25">
      <c r="A50" s="7"/>
      <c r="B50" s="7" t="s">
        <v>723</v>
      </c>
      <c r="C50" s="7"/>
      <c r="D50" s="7"/>
      <c r="E50" s="7"/>
      <c r="F50" s="7"/>
      <c r="G50" s="7"/>
      <c r="H50" s="7"/>
      <c r="I50" s="7"/>
      <c r="J50" s="7"/>
      <c r="K50" s="7"/>
      <c r="L50" s="9"/>
      <c r="M50" s="10"/>
      <c r="N50" s="7"/>
      <c r="O50" s="9"/>
      <c r="P50" s="10"/>
      <c r="Q50" s="7"/>
      <c r="R50" s="9"/>
      <c r="S50" s="10"/>
      <c r="T50" s="7"/>
      <c r="U50" s="10"/>
      <c r="V50" s="7"/>
      <c r="W50" s="9"/>
      <c r="X50" s="9"/>
      <c r="Y50" s="10"/>
      <c r="Z50" s="7"/>
    </row>
    <row r="51" spans="1:26" ht="16.5" customHeight="1" x14ac:dyDescent="0.25">
      <c r="A51" s="7"/>
      <c r="B51" s="7"/>
      <c r="C51" s="7" t="s">
        <v>767</v>
      </c>
      <c r="D51" s="7"/>
      <c r="E51" s="7"/>
      <c r="F51" s="7"/>
      <c r="G51" s="7"/>
      <c r="H51" s="7"/>
      <c r="I51" s="7"/>
      <c r="J51" s="7"/>
      <c r="K51" s="7"/>
      <c r="L51" s="9" t="s">
        <v>357</v>
      </c>
      <c r="M51" s="234">
        <v>88.9</v>
      </c>
      <c r="N51" s="7"/>
      <c r="O51" s="232" t="s">
        <v>76</v>
      </c>
      <c r="P51" s="234">
        <v>90.2</v>
      </c>
      <c r="Q51" s="7"/>
      <c r="R51" s="232" t="s">
        <v>76</v>
      </c>
      <c r="S51" s="234">
        <v>91.9</v>
      </c>
      <c r="T51" s="7"/>
      <c r="U51" s="234">
        <v>96.8</v>
      </c>
      <c r="V51" s="7"/>
      <c r="W51" s="232" t="s">
        <v>76</v>
      </c>
      <c r="X51" s="232" t="s">
        <v>85</v>
      </c>
      <c r="Y51" s="234">
        <v>90.1</v>
      </c>
      <c r="Z51" s="7"/>
    </row>
    <row r="52" spans="1:26" ht="16.5" customHeight="1" x14ac:dyDescent="0.25">
      <c r="A52" s="7"/>
      <c r="B52" s="7"/>
      <c r="C52" s="7" t="s">
        <v>148</v>
      </c>
      <c r="D52" s="7"/>
      <c r="E52" s="7"/>
      <c r="F52" s="7"/>
      <c r="G52" s="7"/>
      <c r="H52" s="7"/>
      <c r="I52" s="7"/>
      <c r="J52" s="7"/>
      <c r="K52" s="7"/>
      <c r="L52" s="9" t="s">
        <v>357</v>
      </c>
      <c r="M52" s="234">
        <v>90.8</v>
      </c>
      <c r="N52" s="7"/>
      <c r="O52" s="232" t="s">
        <v>76</v>
      </c>
      <c r="P52" s="234">
        <v>81</v>
      </c>
      <c r="Q52" s="7"/>
      <c r="R52" s="232" t="s">
        <v>76</v>
      </c>
      <c r="S52" s="234">
        <v>86.4</v>
      </c>
      <c r="T52" s="7"/>
      <c r="U52" s="234">
        <v>96.4</v>
      </c>
      <c r="V52" s="7"/>
      <c r="W52" s="232" t="s">
        <v>76</v>
      </c>
      <c r="X52" s="232" t="s">
        <v>85</v>
      </c>
      <c r="Y52" s="234">
        <v>86.7</v>
      </c>
      <c r="Z52" s="7"/>
    </row>
    <row r="53" spans="1:26" ht="16.5" customHeight="1" x14ac:dyDescent="0.25">
      <c r="A53" s="7" t="s">
        <v>708</v>
      </c>
      <c r="B53" s="7"/>
      <c r="C53" s="7"/>
      <c r="D53" s="7"/>
      <c r="E53" s="7"/>
      <c r="F53" s="7"/>
      <c r="G53" s="7"/>
      <c r="H53" s="7"/>
      <c r="I53" s="7"/>
      <c r="J53" s="7"/>
      <c r="K53" s="7"/>
      <c r="L53" s="9"/>
      <c r="M53" s="10"/>
      <c r="N53" s="7"/>
      <c r="O53" s="9"/>
      <c r="P53" s="10"/>
      <c r="Q53" s="7"/>
      <c r="R53" s="9"/>
      <c r="S53" s="10"/>
      <c r="T53" s="7"/>
      <c r="U53" s="10"/>
      <c r="V53" s="7"/>
      <c r="W53" s="9"/>
      <c r="X53" s="9"/>
      <c r="Y53" s="10"/>
      <c r="Z53" s="7"/>
    </row>
    <row r="54" spans="1:26" ht="16.5" customHeight="1" x14ac:dyDescent="0.25">
      <c r="A54" s="7"/>
      <c r="B54" s="7" t="s">
        <v>723</v>
      </c>
      <c r="C54" s="7"/>
      <c r="D54" s="7"/>
      <c r="E54" s="7"/>
      <c r="F54" s="7"/>
      <c r="G54" s="7"/>
      <c r="H54" s="7"/>
      <c r="I54" s="7"/>
      <c r="J54" s="7"/>
      <c r="K54" s="7"/>
      <c r="L54" s="9"/>
      <c r="M54" s="10"/>
      <c r="N54" s="7"/>
      <c r="O54" s="9"/>
      <c r="P54" s="10"/>
      <c r="Q54" s="7"/>
      <c r="R54" s="9"/>
      <c r="S54" s="10"/>
      <c r="T54" s="7"/>
      <c r="U54" s="10"/>
      <c r="V54" s="7"/>
      <c r="W54" s="9"/>
      <c r="X54" s="9"/>
      <c r="Y54" s="10"/>
      <c r="Z54" s="7"/>
    </row>
    <row r="55" spans="1:26" ht="16.5" customHeight="1" x14ac:dyDescent="0.25">
      <c r="A55" s="7"/>
      <c r="B55" s="7"/>
      <c r="C55" s="7" t="s">
        <v>146</v>
      </c>
      <c r="D55" s="7"/>
      <c r="E55" s="7"/>
      <c r="F55" s="7"/>
      <c r="G55" s="7"/>
      <c r="H55" s="7"/>
      <c r="I55" s="7"/>
      <c r="J55" s="7"/>
      <c r="K55" s="7"/>
      <c r="L55" s="9" t="s">
        <v>357</v>
      </c>
      <c r="M55" s="234">
        <v>92.6</v>
      </c>
      <c r="N55" s="7"/>
      <c r="O55" s="232" t="s">
        <v>76</v>
      </c>
      <c r="P55" s="234">
        <v>89.4</v>
      </c>
      <c r="Q55" s="7"/>
      <c r="R55" s="232" t="s">
        <v>76</v>
      </c>
      <c r="S55" s="234">
        <v>93.8</v>
      </c>
      <c r="T55" s="7"/>
      <c r="U55" s="234">
        <v>95.9</v>
      </c>
      <c r="V55" s="7"/>
      <c r="W55" s="232" t="s">
        <v>76</v>
      </c>
      <c r="X55" s="232" t="s">
        <v>85</v>
      </c>
      <c r="Y55" s="234">
        <v>91.8</v>
      </c>
      <c r="Z55" s="7"/>
    </row>
    <row r="56" spans="1:26" ht="16.5" customHeight="1" x14ac:dyDescent="0.25">
      <c r="A56" s="7"/>
      <c r="B56" s="7"/>
      <c r="C56" s="7" t="s">
        <v>148</v>
      </c>
      <c r="D56" s="7"/>
      <c r="E56" s="7"/>
      <c r="F56" s="7"/>
      <c r="G56" s="7"/>
      <c r="H56" s="7"/>
      <c r="I56" s="7"/>
      <c r="J56" s="7"/>
      <c r="K56" s="7"/>
      <c r="L56" s="9" t="s">
        <v>357</v>
      </c>
      <c r="M56" s="234">
        <v>92.7</v>
      </c>
      <c r="N56" s="7"/>
      <c r="O56" s="232" t="s">
        <v>76</v>
      </c>
      <c r="P56" s="234">
        <v>87.7</v>
      </c>
      <c r="Q56" s="7"/>
      <c r="R56" s="232" t="s">
        <v>76</v>
      </c>
      <c r="S56" s="234">
        <v>92.8</v>
      </c>
      <c r="T56" s="7"/>
      <c r="U56" s="234">
        <v>93.6</v>
      </c>
      <c r="V56" s="7"/>
      <c r="W56" s="232" t="s">
        <v>76</v>
      </c>
      <c r="X56" s="232" t="s">
        <v>85</v>
      </c>
      <c r="Y56" s="234">
        <v>90.9</v>
      </c>
      <c r="Z56" s="7"/>
    </row>
    <row r="57" spans="1:26" ht="16.5" customHeight="1" x14ac:dyDescent="0.25">
      <c r="A57" s="7"/>
      <c r="B57" s="7" t="s">
        <v>725</v>
      </c>
      <c r="C57" s="7"/>
      <c r="D57" s="7"/>
      <c r="E57" s="7"/>
      <c r="F57" s="7"/>
      <c r="G57" s="7"/>
      <c r="H57" s="7"/>
      <c r="I57" s="7"/>
      <c r="J57" s="7"/>
      <c r="K57" s="7"/>
      <c r="L57" s="9"/>
      <c r="M57" s="10"/>
      <c r="N57" s="7"/>
      <c r="O57" s="9"/>
      <c r="P57" s="10"/>
      <c r="Q57" s="7"/>
      <c r="R57" s="9"/>
      <c r="S57" s="10"/>
      <c r="T57" s="7"/>
      <c r="U57" s="10"/>
      <c r="V57" s="7"/>
      <c r="W57" s="9"/>
      <c r="X57" s="9"/>
      <c r="Y57" s="10"/>
      <c r="Z57" s="7"/>
    </row>
    <row r="58" spans="1:26" ht="16.5" customHeight="1" x14ac:dyDescent="0.25">
      <c r="A58" s="7"/>
      <c r="B58" s="7"/>
      <c r="C58" s="7" t="s">
        <v>146</v>
      </c>
      <c r="D58" s="7"/>
      <c r="E58" s="7"/>
      <c r="F58" s="7"/>
      <c r="G58" s="7"/>
      <c r="H58" s="7"/>
      <c r="I58" s="7"/>
      <c r="J58" s="7"/>
      <c r="K58" s="7"/>
      <c r="L58" s="9"/>
      <c r="M58" s="10"/>
      <c r="N58" s="7"/>
      <c r="O58" s="9"/>
      <c r="P58" s="10"/>
      <c r="Q58" s="7"/>
      <c r="R58" s="9"/>
      <c r="S58" s="10"/>
      <c r="T58" s="7"/>
      <c r="U58" s="10"/>
      <c r="V58" s="7"/>
      <c r="W58" s="9"/>
      <c r="X58" s="9"/>
      <c r="Y58" s="10"/>
      <c r="Z58" s="7"/>
    </row>
    <row r="59" spans="1:26" ht="16.5" customHeight="1" x14ac:dyDescent="0.25">
      <c r="A59" s="7"/>
      <c r="B59" s="7"/>
      <c r="C59" s="7"/>
      <c r="D59" s="7" t="s">
        <v>768</v>
      </c>
      <c r="E59" s="7"/>
      <c r="F59" s="7"/>
      <c r="G59" s="7"/>
      <c r="H59" s="7"/>
      <c r="I59" s="7"/>
      <c r="J59" s="7"/>
      <c r="K59" s="7"/>
      <c r="L59" s="9" t="s">
        <v>357</v>
      </c>
      <c r="M59" s="234">
        <v>91.8</v>
      </c>
      <c r="N59" s="237">
        <v>2.4</v>
      </c>
      <c r="O59" s="232" t="s">
        <v>76</v>
      </c>
      <c r="P59" s="234">
        <v>94.4</v>
      </c>
      <c r="Q59" s="237">
        <v>2</v>
      </c>
      <c r="R59" s="232" t="s">
        <v>76</v>
      </c>
      <c r="S59" s="234">
        <v>94.4</v>
      </c>
      <c r="T59" s="237">
        <v>3.1</v>
      </c>
      <c r="U59" s="234">
        <v>96.2</v>
      </c>
      <c r="V59" s="237">
        <v>3.8</v>
      </c>
      <c r="W59" s="232" t="s">
        <v>76</v>
      </c>
      <c r="X59" s="232" t="s">
        <v>85</v>
      </c>
      <c r="Y59" s="234">
        <v>93.1</v>
      </c>
      <c r="Z59" s="237">
        <v>1.5</v>
      </c>
    </row>
    <row r="60" spans="1:26" ht="16.5" customHeight="1" x14ac:dyDescent="0.25">
      <c r="A60" s="7"/>
      <c r="B60" s="7"/>
      <c r="C60" s="7"/>
      <c r="D60" s="7" t="s">
        <v>726</v>
      </c>
      <c r="E60" s="7"/>
      <c r="F60" s="7"/>
      <c r="G60" s="7"/>
      <c r="H60" s="7"/>
      <c r="I60" s="7"/>
      <c r="J60" s="7"/>
      <c r="K60" s="7"/>
      <c r="L60" s="9"/>
      <c r="M60" s="10"/>
      <c r="N60" s="7"/>
      <c r="O60" s="9"/>
      <c r="P60" s="10"/>
      <c r="Q60" s="7"/>
      <c r="R60" s="9"/>
      <c r="S60" s="10"/>
      <c r="T60" s="7"/>
      <c r="U60" s="10"/>
      <c r="V60" s="7"/>
      <c r="W60" s="9"/>
      <c r="X60" s="9"/>
      <c r="Y60" s="10"/>
      <c r="Z60" s="7"/>
    </row>
    <row r="61" spans="1:26" ht="16.5" customHeight="1" x14ac:dyDescent="0.25">
      <c r="A61" s="7"/>
      <c r="B61" s="7"/>
      <c r="C61" s="7"/>
      <c r="D61" s="7"/>
      <c r="E61" s="7" t="s">
        <v>711</v>
      </c>
      <c r="F61" s="7"/>
      <c r="G61" s="7"/>
      <c r="H61" s="7"/>
      <c r="I61" s="7"/>
      <c r="J61" s="7"/>
      <c r="K61" s="7"/>
      <c r="L61" s="9" t="s">
        <v>357</v>
      </c>
      <c r="M61" s="235">
        <v>1.3</v>
      </c>
      <c r="N61" s="7"/>
      <c r="O61" s="232" t="s">
        <v>76</v>
      </c>
      <c r="P61" s="235">
        <v>1.1000000000000001</v>
      </c>
      <c r="Q61" s="7"/>
      <c r="R61" s="232" t="s">
        <v>76</v>
      </c>
      <c r="S61" s="235">
        <v>1.7</v>
      </c>
      <c r="T61" s="7"/>
      <c r="U61" s="235">
        <v>2.8</v>
      </c>
      <c r="V61" s="7"/>
      <c r="W61" s="232" t="s">
        <v>76</v>
      </c>
      <c r="X61" s="232" t="s">
        <v>85</v>
      </c>
      <c r="Y61" s="235">
        <v>0.8</v>
      </c>
      <c r="Z61" s="7"/>
    </row>
    <row r="62" spans="1:26" ht="16.5" customHeight="1" x14ac:dyDescent="0.25">
      <c r="A62" s="7"/>
      <c r="B62" s="7"/>
      <c r="C62" s="7"/>
      <c r="D62" s="7" t="s">
        <v>769</v>
      </c>
      <c r="E62" s="7"/>
      <c r="F62" s="7"/>
      <c r="G62" s="7"/>
      <c r="H62" s="7"/>
      <c r="I62" s="7"/>
      <c r="J62" s="7"/>
      <c r="K62" s="7"/>
      <c r="L62" s="9" t="s">
        <v>357</v>
      </c>
      <c r="M62" s="234">
        <v>94.1</v>
      </c>
      <c r="N62" s="237">
        <v>2.2999999999999998</v>
      </c>
      <c r="O62" s="232" t="s">
        <v>76</v>
      </c>
      <c r="P62" s="234">
        <v>76.8</v>
      </c>
      <c r="Q62" s="237">
        <v>4.4000000000000004</v>
      </c>
      <c r="R62" s="232" t="s">
        <v>76</v>
      </c>
      <c r="S62" s="234">
        <v>94.3</v>
      </c>
      <c r="T62" s="237">
        <v>3.5</v>
      </c>
      <c r="U62" s="228">
        <v>100</v>
      </c>
      <c r="V62" s="229" t="s">
        <v>76</v>
      </c>
      <c r="W62" s="232" t="s">
        <v>76</v>
      </c>
      <c r="X62" s="232" t="s">
        <v>85</v>
      </c>
      <c r="Y62" s="234">
        <v>88.5</v>
      </c>
      <c r="Z62" s="237">
        <v>2</v>
      </c>
    </row>
    <row r="63" spans="1:26" ht="16.5" customHeight="1" x14ac:dyDescent="0.25">
      <c r="A63" s="7"/>
      <c r="B63" s="7"/>
      <c r="C63" s="7"/>
      <c r="D63" s="7" t="s">
        <v>727</v>
      </c>
      <c r="E63" s="7"/>
      <c r="F63" s="7"/>
      <c r="G63" s="7"/>
      <c r="H63" s="7"/>
      <c r="I63" s="7"/>
      <c r="J63" s="7"/>
      <c r="K63" s="7"/>
      <c r="L63" s="9"/>
      <c r="M63" s="10"/>
      <c r="N63" s="7"/>
      <c r="O63" s="9"/>
      <c r="P63" s="10"/>
      <c r="Q63" s="7"/>
      <c r="R63" s="9"/>
      <c r="S63" s="10"/>
      <c r="T63" s="7"/>
      <c r="U63" s="10"/>
      <c r="V63" s="7"/>
      <c r="W63" s="9"/>
      <c r="X63" s="9"/>
      <c r="Y63" s="10"/>
      <c r="Z63" s="7"/>
    </row>
    <row r="64" spans="1:26" ht="16.5" customHeight="1" x14ac:dyDescent="0.25">
      <c r="A64" s="7"/>
      <c r="B64" s="7"/>
      <c r="C64" s="7"/>
      <c r="D64" s="7"/>
      <c r="E64" s="7" t="s">
        <v>711</v>
      </c>
      <c r="F64" s="7"/>
      <c r="G64" s="7"/>
      <c r="H64" s="7"/>
      <c r="I64" s="7"/>
      <c r="J64" s="7"/>
      <c r="K64" s="7"/>
      <c r="L64" s="9" t="s">
        <v>357</v>
      </c>
      <c r="M64" s="235">
        <v>1.2</v>
      </c>
      <c r="N64" s="7"/>
      <c r="O64" s="232" t="s">
        <v>76</v>
      </c>
      <c r="P64" s="235">
        <v>2.9</v>
      </c>
      <c r="Q64" s="7"/>
      <c r="R64" s="232" t="s">
        <v>76</v>
      </c>
      <c r="S64" s="235">
        <v>1.9</v>
      </c>
      <c r="T64" s="7"/>
      <c r="U64" s="231" t="s">
        <v>76</v>
      </c>
      <c r="V64" s="7"/>
      <c r="W64" s="232" t="s">
        <v>76</v>
      </c>
      <c r="X64" s="232" t="s">
        <v>85</v>
      </c>
      <c r="Y64" s="235">
        <v>1.2</v>
      </c>
      <c r="Z64" s="7"/>
    </row>
    <row r="65" spans="1:26" ht="16.5" customHeight="1" x14ac:dyDescent="0.25">
      <c r="A65" s="7"/>
      <c r="B65" s="7"/>
      <c r="C65" s="7"/>
      <c r="D65" s="7" t="s">
        <v>770</v>
      </c>
      <c r="E65" s="7"/>
      <c r="F65" s="7"/>
      <c r="G65" s="7"/>
      <c r="H65" s="7"/>
      <c r="I65" s="7"/>
      <c r="J65" s="7"/>
      <c r="K65" s="7"/>
      <c r="L65" s="9" t="s">
        <v>357</v>
      </c>
      <c r="M65" s="234">
        <v>85.9</v>
      </c>
      <c r="N65" s="237">
        <v>3.3</v>
      </c>
      <c r="O65" s="232" t="s">
        <v>76</v>
      </c>
      <c r="P65" s="234">
        <v>92.3</v>
      </c>
      <c r="Q65" s="237">
        <v>2.5</v>
      </c>
      <c r="R65" s="232" t="s">
        <v>76</v>
      </c>
      <c r="S65" s="234">
        <v>95.7</v>
      </c>
      <c r="T65" s="237">
        <v>3</v>
      </c>
      <c r="U65" s="234">
        <v>95</v>
      </c>
      <c r="V65" s="237">
        <v>5</v>
      </c>
      <c r="W65" s="232" t="s">
        <v>76</v>
      </c>
      <c r="X65" s="232" t="s">
        <v>85</v>
      </c>
      <c r="Y65" s="234">
        <v>89.5</v>
      </c>
      <c r="Z65" s="237">
        <v>1.9</v>
      </c>
    </row>
    <row r="66" spans="1:26" ht="16.5" customHeight="1" x14ac:dyDescent="0.25">
      <c r="A66" s="7"/>
      <c r="B66" s="7"/>
      <c r="C66" s="7"/>
      <c r="D66" s="7" t="s">
        <v>728</v>
      </c>
      <c r="E66" s="7"/>
      <c r="F66" s="7"/>
      <c r="G66" s="7"/>
      <c r="H66" s="7"/>
      <c r="I66" s="7"/>
      <c r="J66" s="7"/>
      <c r="K66" s="7"/>
      <c r="L66" s="9"/>
      <c r="M66" s="10"/>
      <c r="N66" s="7"/>
      <c r="O66" s="9"/>
      <c r="P66" s="10"/>
      <c r="Q66" s="7"/>
      <c r="R66" s="9"/>
      <c r="S66" s="10"/>
      <c r="T66" s="7"/>
      <c r="U66" s="10"/>
      <c r="V66" s="7"/>
      <c r="W66" s="9"/>
      <c r="X66" s="9"/>
      <c r="Y66" s="10"/>
      <c r="Z66" s="7"/>
    </row>
    <row r="67" spans="1:26" ht="16.5" customHeight="1" x14ac:dyDescent="0.25">
      <c r="A67" s="7"/>
      <c r="B67" s="7"/>
      <c r="C67" s="7"/>
      <c r="D67" s="7"/>
      <c r="E67" s="7" t="s">
        <v>711</v>
      </c>
      <c r="F67" s="7"/>
      <c r="G67" s="7"/>
      <c r="H67" s="7"/>
      <c r="I67" s="7"/>
      <c r="J67" s="7"/>
      <c r="K67" s="7"/>
      <c r="L67" s="9" t="s">
        <v>357</v>
      </c>
      <c r="M67" s="235">
        <v>1.9</v>
      </c>
      <c r="N67" s="7"/>
      <c r="O67" s="232" t="s">
        <v>76</v>
      </c>
      <c r="P67" s="235">
        <v>1.4</v>
      </c>
      <c r="Q67" s="7"/>
      <c r="R67" s="232" t="s">
        <v>76</v>
      </c>
      <c r="S67" s="235">
        <v>1.6</v>
      </c>
      <c r="T67" s="7"/>
      <c r="U67" s="235">
        <v>3.6</v>
      </c>
      <c r="V67" s="7"/>
      <c r="W67" s="232" t="s">
        <v>76</v>
      </c>
      <c r="X67" s="232" t="s">
        <v>85</v>
      </c>
      <c r="Y67" s="235">
        <v>1.1000000000000001</v>
      </c>
      <c r="Z67" s="7"/>
    </row>
    <row r="68" spans="1:26" ht="29.4" customHeight="1" x14ac:dyDescent="0.25">
      <c r="A68" s="7"/>
      <c r="B68" s="7"/>
      <c r="C68" s="7"/>
      <c r="D68" s="357" t="s">
        <v>771</v>
      </c>
      <c r="E68" s="357"/>
      <c r="F68" s="357"/>
      <c r="G68" s="357"/>
      <c r="H68" s="357"/>
      <c r="I68" s="357"/>
      <c r="J68" s="357"/>
      <c r="K68" s="357"/>
      <c r="L68" s="9" t="s">
        <v>357</v>
      </c>
      <c r="M68" s="234">
        <v>95.2</v>
      </c>
      <c r="N68" s="237">
        <v>1.8</v>
      </c>
      <c r="O68" s="232" t="s">
        <v>76</v>
      </c>
      <c r="P68" s="234">
        <v>94.4</v>
      </c>
      <c r="Q68" s="237">
        <v>2</v>
      </c>
      <c r="R68" s="232" t="s">
        <v>76</v>
      </c>
      <c r="S68" s="234">
        <v>93.5</v>
      </c>
      <c r="T68" s="237">
        <v>3.2</v>
      </c>
      <c r="U68" s="234">
        <v>97.9</v>
      </c>
      <c r="V68" s="237">
        <v>2.1</v>
      </c>
      <c r="W68" s="232" t="s">
        <v>76</v>
      </c>
      <c r="X68" s="232" t="s">
        <v>85</v>
      </c>
      <c r="Y68" s="234">
        <v>94.8</v>
      </c>
      <c r="Z68" s="237">
        <v>1.2</v>
      </c>
    </row>
    <row r="69" spans="1:26" ht="16.5" customHeight="1" x14ac:dyDescent="0.25">
      <c r="A69" s="7"/>
      <c r="B69" s="7"/>
      <c r="C69" s="7"/>
      <c r="D69" s="7" t="s">
        <v>729</v>
      </c>
      <c r="E69" s="7"/>
      <c r="F69" s="7"/>
      <c r="G69" s="7"/>
      <c r="H69" s="7"/>
      <c r="I69" s="7"/>
      <c r="J69" s="7"/>
      <c r="K69" s="7"/>
      <c r="L69" s="9"/>
      <c r="M69" s="10"/>
      <c r="N69" s="7"/>
      <c r="O69" s="9"/>
      <c r="P69" s="10"/>
      <c r="Q69" s="7"/>
      <c r="R69" s="9"/>
      <c r="S69" s="10"/>
      <c r="T69" s="7"/>
      <c r="U69" s="10"/>
      <c r="V69" s="7"/>
      <c r="W69" s="9"/>
      <c r="X69" s="9"/>
      <c r="Y69" s="10"/>
      <c r="Z69" s="7"/>
    </row>
    <row r="70" spans="1:26" ht="16.5" customHeight="1" x14ac:dyDescent="0.25">
      <c r="A70" s="7"/>
      <c r="B70" s="7"/>
      <c r="C70" s="7"/>
      <c r="D70" s="7"/>
      <c r="E70" s="7" t="s">
        <v>711</v>
      </c>
      <c r="F70" s="7"/>
      <c r="G70" s="7"/>
      <c r="H70" s="7"/>
      <c r="I70" s="7"/>
      <c r="J70" s="7"/>
      <c r="K70" s="7"/>
      <c r="L70" s="9" t="s">
        <v>357</v>
      </c>
      <c r="M70" s="235">
        <v>1</v>
      </c>
      <c r="N70" s="7"/>
      <c r="O70" s="232" t="s">
        <v>76</v>
      </c>
      <c r="P70" s="235">
        <v>1.1000000000000001</v>
      </c>
      <c r="Q70" s="7"/>
      <c r="R70" s="232" t="s">
        <v>76</v>
      </c>
      <c r="S70" s="235">
        <v>1.8</v>
      </c>
      <c r="T70" s="7"/>
      <c r="U70" s="235">
        <v>2.1</v>
      </c>
      <c r="V70" s="7"/>
      <c r="W70" s="232" t="s">
        <v>76</v>
      </c>
      <c r="X70" s="232" t="s">
        <v>85</v>
      </c>
      <c r="Y70" s="235">
        <v>0.7</v>
      </c>
      <c r="Z70" s="7"/>
    </row>
    <row r="71" spans="1:26" ht="16.5" customHeight="1" x14ac:dyDescent="0.25">
      <c r="A71" s="7"/>
      <c r="B71" s="7"/>
      <c r="C71" s="7"/>
      <c r="D71" s="7" t="s">
        <v>772</v>
      </c>
      <c r="E71" s="7"/>
      <c r="F71" s="7"/>
      <c r="G71" s="7"/>
      <c r="H71" s="7"/>
      <c r="I71" s="7"/>
      <c r="J71" s="7"/>
      <c r="K71" s="7"/>
      <c r="L71" s="9" t="s">
        <v>357</v>
      </c>
      <c r="M71" s="234">
        <v>95.1</v>
      </c>
      <c r="N71" s="237">
        <v>3.6</v>
      </c>
      <c r="O71" s="232" t="s">
        <v>76</v>
      </c>
      <c r="P71" s="234">
        <v>85.3</v>
      </c>
      <c r="Q71" s="237">
        <v>6.9</v>
      </c>
      <c r="R71" s="232" t="s">
        <v>76</v>
      </c>
      <c r="S71" s="234">
        <v>94.6</v>
      </c>
      <c r="T71" s="237">
        <v>4.7</v>
      </c>
      <c r="U71" s="228">
        <v>100</v>
      </c>
      <c r="V71" s="229" t="s">
        <v>76</v>
      </c>
      <c r="W71" s="232" t="s">
        <v>76</v>
      </c>
      <c r="X71" s="232" t="s">
        <v>85</v>
      </c>
      <c r="Y71" s="234">
        <v>92.5</v>
      </c>
      <c r="Z71" s="237">
        <v>2.8</v>
      </c>
    </row>
    <row r="72" spans="1:26" ht="16.5" customHeight="1" x14ac:dyDescent="0.25">
      <c r="A72" s="7"/>
      <c r="B72" s="7"/>
      <c r="C72" s="7"/>
      <c r="D72" s="7" t="s">
        <v>730</v>
      </c>
      <c r="E72" s="7"/>
      <c r="F72" s="7"/>
      <c r="G72" s="7"/>
      <c r="H72" s="7"/>
      <c r="I72" s="7"/>
      <c r="J72" s="7"/>
      <c r="K72" s="7"/>
      <c r="L72" s="9"/>
      <c r="M72" s="10"/>
      <c r="N72" s="7"/>
      <c r="O72" s="9"/>
      <c r="P72" s="10"/>
      <c r="Q72" s="7"/>
      <c r="R72" s="9"/>
      <c r="S72" s="10"/>
      <c r="T72" s="7"/>
      <c r="U72" s="10"/>
      <c r="V72" s="7"/>
      <c r="W72" s="9"/>
      <c r="X72" s="9"/>
      <c r="Y72" s="10"/>
      <c r="Z72" s="7"/>
    </row>
    <row r="73" spans="1:26" ht="16.5" customHeight="1" x14ac:dyDescent="0.25">
      <c r="A73" s="7"/>
      <c r="B73" s="7"/>
      <c r="C73" s="7"/>
      <c r="D73" s="7"/>
      <c r="E73" s="7" t="s">
        <v>711</v>
      </c>
      <c r="F73" s="7"/>
      <c r="G73" s="7"/>
      <c r="H73" s="7"/>
      <c r="I73" s="7"/>
      <c r="J73" s="7"/>
      <c r="K73" s="7"/>
      <c r="L73" s="9" t="s">
        <v>357</v>
      </c>
      <c r="M73" s="235">
        <v>1.9</v>
      </c>
      <c r="N73" s="7"/>
      <c r="O73" s="232" t="s">
        <v>76</v>
      </c>
      <c r="P73" s="235">
        <v>4.0999999999999996</v>
      </c>
      <c r="Q73" s="7"/>
      <c r="R73" s="232" t="s">
        <v>76</v>
      </c>
      <c r="S73" s="235">
        <v>2.5</v>
      </c>
      <c r="T73" s="7"/>
      <c r="U73" s="231" t="s">
        <v>76</v>
      </c>
      <c r="V73" s="7"/>
      <c r="W73" s="232" t="s">
        <v>76</v>
      </c>
      <c r="X73" s="232" t="s">
        <v>85</v>
      </c>
      <c r="Y73" s="235">
        <v>1.5</v>
      </c>
      <c r="Z73" s="7"/>
    </row>
    <row r="74" spans="1:26" ht="16.5" customHeight="1" x14ac:dyDescent="0.25">
      <c r="A74" s="7"/>
      <c r="B74" s="7"/>
      <c r="C74" s="7"/>
      <c r="D74" s="7" t="s">
        <v>773</v>
      </c>
      <c r="E74" s="7"/>
      <c r="F74" s="7"/>
      <c r="G74" s="7"/>
      <c r="H74" s="7"/>
      <c r="I74" s="7"/>
      <c r="J74" s="7"/>
      <c r="K74" s="7"/>
      <c r="L74" s="9" t="s">
        <v>357</v>
      </c>
      <c r="M74" s="234">
        <v>94.1</v>
      </c>
      <c r="N74" s="237">
        <v>2.6</v>
      </c>
      <c r="O74" s="232" t="s">
        <v>76</v>
      </c>
      <c r="P74" s="234">
        <v>91.9</v>
      </c>
      <c r="Q74" s="237">
        <v>2.9</v>
      </c>
      <c r="R74" s="232" t="s">
        <v>76</v>
      </c>
      <c r="S74" s="234">
        <v>94.3</v>
      </c>
      <c r="T74" s="237">
        <v>3.7</v>
      </c>
      <c r="U74" s="234">
        <v>96.9</v>
      </c>
      <c r="V74" s="237">
        <v>3.1</v>
      </c>
      <c r="W74" s="232" t="s">
        <v>76</v>
      </c>
      <c r="X74" s="232" t="s">
        <v>85</v>
      </c>
      <c r="Y74" s="234">
        <v>93.3</v>
      </c>
      <c r="Z74" s="237">
        <v>1.7</v>
      </c>
    </row>
    <row r="75" spans="1:26" ht="16.5" customHeight="1" x14ac:dyDescent="0.25">
      <c r="A75" s="7"/>
      <c r="B75" s="7"/>
      <c r="C75" s="7"/>
      <c r="D75" s="7" t="s">
        <v>731</v>
      </c>
      <c r="E75" s="7"/>
      <c r="F75" s="7"/>
      <c r="G75" s="7"/>
      <c r="H75" s="7"/>
      <c r="I75" s="7"/>
      <c r="J75" s="7"/>
      <c r="K75" s="7"/>
      <c r="L75" s="9"/>
      <c r="M75" s="10"/>
      <c r="N75" s="7"/>
      <c r="O75" s="9"/>
      <c r="P75" s="10"/>
      <c r="Q75" s="7"/>
      <c r="R75" s="9"/>
      <c r="S75" s="10"/>
      <c r="T75" s="7"/>
      <c r="U75" s="10"/>
      <c r="V75" s="7"/>
      <c r="W75" s="9"/>
      <c r="X75" s="9"/>
      <c r="Y75" s="10"/>
      <c r="Z75" s="7"/>
    </row>
    <row r="76" spans="1:26" ht="16.5" customHeight="1" x14ac:dyDescent="0.25">
      <c r="A76" s="7"/>
      <c r="B76" s="7"/>
      <c r="C76" s="7"/>
      <c r="D76" s="7"/>
      <c r="E76" s="7" t="s">
        <v>711</v>
      </c>
      <c r="F76" s="7"/>
      <c r="G76" s="7"/>
      <c r="H76" s="7"/>
      <c r="I76" s="7"/>
      <c r="J76" s="7"/>
      <c r="K76" s="7"/>
      <c r="L76" s="9" t="s">
        <v>357</v>
      </c>
      <c r="M76" s="235">
        <v>1.4</v>
      </c>
      <c r="N76" s="7"/>
      <c r="O76" s="232" t="s">
        <v>76</v>
      </c>
      <c r="P76" s="235">
        <v>1.6</v>
      </c>
      <c r="Q76" s="7"/>
      <c r="R76" s="232" t="s">
        <v>76</v>
      </c>
      <c r="S76" s="235">
        <v>2</v>
      </c>
      <c r="T76" s="7"/>
      <c r="U76" s="235">
        <v>3.1</v>
      </c>
      <c r="V76" s="7"/>
      <c r="W76" s="232" t="s">
        <v>76</v>
      </c>
      <c r="X76" s="232" t="s">
        <v>85</v>
      </c>
      <c r="Y76" s="235">
        <v>0.9</v>
      </c>
      <c r="Z76" s="7"/>
    </row>
    <row r="77" spans="1:26" ht="16.5" customHeight="1" x14ac:dyDescent="0.25">
      <c r="A77" s="7"/>
      <c r="B77" s="7"/>
      <c r="C77" s="7"/>
      <c r="D77" s="7" t="s">
        <v>774</v>
      </c>
      <c r="E77" s="7"/>
      <c r="F77" s="7"/>
      <c r="G77" s="7"/>
      <c r="H77" s="7"/>
      <c r="I77" s="7"/>
      <c r="J77" s="7"/>
      <c r="K77" s="7"/>
      <c r="L77" s="9" t="s">
        <v>357</v>
      </c>
      <c r="M77" s="234">
        <v>89.2</v>
      </c>
      <c r="N77" s="237">
        <v>3.7</v>
      </c>
      <c r="O77" s="232" t="s">
        <v>76</v>
      </c>
      <c r="P77" s="234">
        <v>81.5</v>
      </c>
      <c r="Q77" s="237">
        <v>4.3</v>
      </c>
      <c r="R77" s="232" t="s">
        <v>76</v>
      </c>
      <c r="S77" s="234">
        <v>93.1</v>
      </c>
      <c r="T77" s="237">
        <v>4.0999999999999996</v>
      </c>
      <c r="U77" s="234">
        <v>89.8</v>
      </c>
      <c r="V77" s="230">
        <v>10.199999999999999</v>
      </c>
      <c r="W77" s="232" t="s">
        <v>76</v>
      </c>
      <c r="X77" s="232" t="s">
        <v>85</v>
      </c>
      <c r="Y77" s="234">
        <v>86.8</v>
      </c>
      <c r="Z77" s="237">
        <v>2.5</v>
      </c>
    </row>
    <row r="78" spans="1:26" ht="16.5" customHeight="1" x14ac:dyDescent="0.25">
      <c r="A78" s="7"/>
      <c r="B78" s="7"/>
      <c r="C78" s="7"/>
      <c r="D78" s="7" t="s">
        <v>732</v>
      </c>
      <c r="E78" s="7"/>
      <c r="F78" s="7"/>
      <c r="G78" s="7"/>
      <c r="H78" s="7"/>
      <c r="I78" s="7"/>
      <c r="J78" s="7"/>
      <c r="K78" s="7"/>
      <c r="L78" s="9"/>
      <c r="M78" s="10"/>
      <c r="N78" s="7"/>
      <c r="O78" s="9"/>
      <c r="P78" s="10"/>
      <c r="Q78" s="7"/>
      <c r="R78" s="9"/>
      <c r="S78" s="10"/>
      <c r="T78" s="7"/>
      <c r="U78" s="10"/>
      <c r="V78" s="7"/>
      <c r="W78" s="9"/>
      <c r="X78" s="9"/>
      <c r="Y78" s="10"/>
      <c r="Z78" s="7"/>
    </row>
    <row r="79" spans="1:26" ht="16.5" customHeight="1" x14ac:dyDescent="0.25">
      <c r="A79" s="7"/>
      <c r="B79" s="7"/>
      <c r="C79" s="7"/>
      <c r="D79" s="7"/>
      <c r="E79" s="7" t="s">
        <v>711</v>
      </c>
      <c r="F79" s="7"/>
      <c r="G79" s="7"/>
      <c r="H79" s="7"/>
      <c r="I79" s="7"/>
      <c r="J79" s="7"/>
      <c r="K79" s="7"/>
      <c r="L79" s="9" t="s">
        <v>357</v>
      </c>
      <c r="M79" s="235">
        <v>2.1</v>
      </c>
      <c r="N79" s="7"/>
      <c r="O79" s="232" t="s">
        <v>76</v>
      </c>
      <c r="P79" s="235">
        <v>2.7</v>
      </c>
      <c r="Q79" s="7"/>
      <c r="R79" s="232" t="s">
        <v>76</v>
      </c>
      <c r="S79" s="235">
        <v>2.2999999999999998</v>
      </c>
      <c r="T79" s="7"/>
      <c r="U79" s="235">
        <v>6.2</v>
      </c>
      <c r="V79" s="7"/>
      <c r="W79" s="232" t="s">
        <v>76</v>
      </c>
      <c r="X79" s="232" t="s">
        <v>85</v>
      </c>
      <c r="Y79" s="235">
        <v>1.4</v>
      </c>
      <c r="Z79" s="7"/>
    </row>
    <row r="80" spans="1:26" ht="16.5" customHeight="1" x14ac:dyDescent="0.25">
      <c r="A80" s="7"/>
      <c r="B80" s="7"/>
      <c r="C80" s="7"/>
      <c r="D80" s="7" t="s">
        <v>775</v>
      </c>
      <c r="E80" s="7"/>
      <c r="F80" s="7"/>
      <c r="G80" s="7"/>
      <c r="H80" s="7"/>
      <c r="I80" s="7"/>
      <c r="J80" s="7"/>
      <c r="K80" s="7"/>
      <c r="L80" s="9" t="s">
        <v>357</v>
      </c>
      <c r="M80" s="234">
        <v>94</v>
      </c>
      <c r="N80" s="237">
        <v>2.6</v>
      </c>
      <c r="O80" s="232" t="s">
        <v>76</v>
      </c>
      <c r="P80" s="234">
        <v>94.6</v>
      </c>
      <c r="Q80" s="237">
        <v>2.1</v>
      </c>
      <c r="R80" s="232" t="s">
        <v>76</v>
      </c>
      <c r="S80" s="234">
        <v>92.2</v>
      </c>
      <c r="T80" s="237">
        <v>4</v>
      </c>
      <c r="U80" s="234">
        <v>93.6</v>
      </c>
      <c r="V80" s="237">
        <v>6.4</v>
      </c>
      <c r="W80" s="232" t="s">
        <v>76</v>
      </c>
      <c r="X80" s="232" t="s">
        <v>85</v>
      </c>
      <c r="Y80" s="234">
        <v>94</v>
      </c>
      <c r="Z80" s="237">
        <v>1.5</v>
      </c>
    </row>
    <row r="81" spans="1:26" ht="16.5" customHeight="1" x14ac:dyDescent="0.25">
      <c r="A81" s="7"/>
      <c r="B81" s="7"/>
      <c r="C81" s="7"/>
      <c r="D81" s="7" t="s">
        <v>733</v>
      </c>
      <c r="E81" s="7"/>
      <c r="F81" s="7"/>
      <c r="G81" s="7"/>
      <c r="H81" s="7"/>
      <c r="I81" s="7"/>
      <c r="J81" s="7"/>
      <c r="K81" s="7"/>
      <c r="L81" s="9"/>
      <c r="M81" s="10"/>
      <c r="N81" s="7"/>
      <c r="O81" s="9"/>
      <c r="P81" s="10"/>
      <c r="Q81" s="7"/>
      <c r="R81" s="9"/>
      <c r="S81" s="10"/>
      <c r="T81" s="7"/>
      <c r="U81" s="10"/>
      <c r="V81" s="7"/>
      <c r="W81" s="9"/>
      <c r="X81" s="9"/>
      <c r="Y81" s="10"/>
      <c r="Z81" s="7"/>
    </row>
    <row r="82" spans="1:26" ht="16.5" customHeight="1" x14ac:dyDescent="0.25">
      <c r="A82" s="7"/>
      <c r="B82" s="7"/>
      <c r="C82" s="7"/>
      <c r="D82" s="7"/>
      <c r="E82" s="7" t="s">
        <v>711</v>
      </c>
      <c r="F82" s="7"/>
      <c r="G82" s="7"/>
      <c r="H82" s="7"/>
      <c r="I82" s="7"/>
      <c r="J82" s="7"/>
      <c r="K82" s="7"/>
      <c r="L82" s="9" t="s">
        <v>357</v>
      </c>
      <c r="M82" s="235">
        <v>1.4</v>
      </c>
      <c r="N82" s="7"/>
      <c r="O82" s="232" t="s">
        <v>76</v>
      </c>
      <c r="P82" s="235">
        <v>1.1000000000000001</v>
      </c>
      <c r="Q82" s="7"/>
      <c r="R82" s="232" t="s">
        <v>76</v>
      </c>
      <c r="S82" s="235">
        <v>2.2000000000000002</v>
      </c>
      <c r="T82" s="7"/>
      <c r="U82" s="235">
        <v>4.7</v>
      </c>
      <c r="V82" s="7"/>
      <c r="W82" s="232" t="s">
        <v>76</v>
      </c>
      <c r="X82" s="232" t="s">
        <v>85</v>
      </c>
      <c r="Y82" s="235">
        <v>0.8</v>
      </c>
      <c r="Z82" s="7"/>
    </row>
    <row r="83" spans="1:26" ht="16.5" customHeight="1" x14ac:dyDescent="0.25">
      <c r="A83" s="7"/>
      <c r="B83" s="7"/>
      <c r="C83" s="7"/>
      <c r="D83" s="7" t="s">
        <v>776</v>
      </c>
      <c r="E83" s="7"/>
      <c r="F83" s="7"/>
      <c r="G83" s="7"/>
      <c r="H83" s="7"/>
      <c r="I83" s="7"/>
      <c r="J83" s="7"/>
      <c r="K83" s="7"/>
      <c r="L83" s="9" t="s">
        <v>357</v>
      </c>
      <c r="M83" s="234">
        <v>94.1</v>
      </c>
      <c r="N83" s="237">
        <v>2</v>
      </c>
      <c r="O83" s="232" t="s">
        <v>76</v>
      </c>
      <c r="P83" s="234">
        <v>93.5</v>
      </c>
      <c r="Q83" s="237">
        <v>2.1</v>
      </c>
      <c r="R83" s="232" t="s">
        <v>76</v>
      </c>
      <c r="S83" s="234">
        <v>92.2</v>
      </c>
      <c r="T83" s="237">
        <v>3.6</v>
      </c>
      <c r="U83" s="234">
        <v>93.5</v>
      </c>
      <c r="V83" s="237">
        <v>6.5</v>
      </c>
      <c r="W83" s="232" t="s">
        <v>76</v>
      </c>
      <c r="X83" s="232" t="s">
        <v>85</v>
      </c>
      <c r="Y83" s="234">
        <v>93.7</v>
      </c>
      <c r="Z83" s="237">
        <v>1.4</v>
      </c>
    </row>
    <row r="84" spans="1:26" ht="16.5" customHeight="1" x14ac:dyDescent="0.25">
      <c r="A84" s="7"/>
      <c r="B84" s="7"/>
      <c r="C84" s="7"/>
      <c r="D84" s="7" t="s">
        <v>734</v>
      </c>
      <c r="E84" s="7"/>
      <c r="F84" s="7"/>
      <c r="G84" s="7"/>
      <c r="H84" s="7"/>
      <c r="I84" s="7"/>
      <c r="J84" s="7"/>
      <c r="K84" s="7"/>
      <c r="L84" s="9"/>
      <c r="M84" s="10"/>
      <c r="N84" s="7"/>
      <c r="O84" s="9"/>
      <c r="P84" s="10"/>
      <c r="Q84" s="7"/>
      <c r="R84" s="9"/>
      <c r="S84" s="10"/>
      <c r="T84" s="7"/>
      <c r="U84" s="10"/>
      <c r="V84" s="7"/>
      <c r="W84" s="9"/>
      <c r="X84" s="9"/>
      <c r="Y84" s="10"/>
      <c r="Z84" s="7"/>
    </row>
    <row r="85" spans="1:26" ht="16.5" customHeight="1" x14ac:dyDescent="0.25">
      <c r="A85" s="14"/>
      <c r="B85" s="14"/>
      <c r="C85" s="14"/>
      <c r="D85" s="14"/>
      <c r="E85" s="14" t="s">
        <v>711</v>
      </c>
      <c r="F85" s="14"/>
      <c r="G85" s="14"/>
      <c r="H85" s="14"/>
      <c r="I85" s="14"/>
      <c r="J85" s="14"/>
      <c r="K85" s="14"/>
      <c r="L85" s="15" t="s">
        <v>357</v>
      </c>
      <c r="M85" s="236">
        <v>1.1000000000000001</v>
      </c>
      <c r="N85" s="14"/>
      <c r="O85" s="233" t="s">
        <v>76</v>
      </c>
      <c r="P85" s="236">
        <v>1.2</v>
      </c>
      <c r="Q85" s="14"/>
      <c r="R85" s="233" t="s">
        <v>76</v>
      </c>
      <c r="S85" s="236">
        <v>2</v>
      </c>
      <c r="T85" s="14"/>
      <c r="U85" s="236">
        <v>3.9</v>
      </c>
      <c r="V85" s="14"/>
      <c r="W85" s="233" t="s">
        <v>76</v>
      </c>
      <c r="X85" s="233" t="s">
        <v>85</v>
      </c>
      <c r="Y85" s="236">
        <v>0.7</v>
      </c>
      <c r="Z85" s="14"/>
    </row>
    <row r="86" spans="1:26" ht="4.5" customHeight="1" x14ac:dyDescent="0.25">
      <c r="A86" s="25"/>
      <c r="B86" s="25"/>
      <c r="C86" s="2"/>
      <c r="D86" s="2"/>
      <c r="E86" s="2"/>
      <c r="F86" s="2"/>
      <c r="G86" s="2"/>
      <c r="H86" s="2"/>
      <c r="I86" s="2"/>
      <c r="J86" s="2"/>
      <c r="K86" s="2"/>
      <c r="L86" s="2"/>
      <c r="M86" s="2"/>
      <c r="N86" s="2"/>
      <c r="O86" s="2"/>
      <c r="P86" s="2"/>
      <c r="Q86" s="2"/>
      <c r="R86" s="2"/>
      <c r="S86" s="2"/>
      <c r="T86" s="2"/>
      <c r="U86" s="2"/>
      <c r="V86" s="2"/>
      <c r="W86" s="2"/>
      <c r="X86" s="2"/>
      <c r="Y86" s="2"/>
      <c r="Z86" s="2"/>
    </row>
    <row r="87" spans="1:26" ht="16.5" customHeight="1" x14ac:dyDescent="0.25">
      <c r="A87" s="25"/>
      <c r="B87" s="25"/>
      <c r="C87" s="351" t="s">
        <v>777</v>
      </c>
      <c r="D87" s="351"/>
      <c r="E87" s="351"/>
      <c r="F87" s="351"/>
      <c r="G87" s="351"/>
      <c r="H87" s="351"/>
      <c r="I87" s="351"/>
      <c r="J87" s="351"/>
      <c r="K87" s="351"/>
      <c r="L87" s="351"/>
      <c r="M87" s="351"/>
      <c r="N87" s="351"/>
      <c r="O87" s="351"/>
      <c r="P87" s="351"/>
      <c r="Q87" s="351"/>
      <c r="R87" s="351"/>
      <c r="S87" s="351"/>
      <c r="T87" s="351"/>
      <c r="U87" s="351"/>
      <c r="V87" s="351"/>
      <c r="W87" s="351"/>
      <c r="X87" s="351"/>
      <c r="Y87" s="351"/>
      <c r="Z87" s="351"/>
    </row>
    <row r="88" spans="1:26" ht="4.5" customHeight="1" x14ac:dyDescent="0.25">
      <c r="A88" s="25"/>
      <c r="B88" s="25"/>
      <c r="C88" s="2"/>
      <c r="D88" s="2"/>
      <c r="E88" s="2"/>
      <c r="F88" s="2"/>
      <c r="G88" s="2"/>
      <c r="H88" s="2"/>
      <c r="I88" s="2"/>
      <c r="J88" s="2"/>
      <c r="K88" s="2"/>
      <c r="L88" s="2"/>
      <c r="M88" s="2"/>
      <c r="N88" s="2"/>
      <c r="O88" s="2"/>
      <c r="P88" s="2"/>
      <c r="Q88" s="2"/>
      <c r="R88" s="2"/>
      <c r="S88" s="2"/>
      <c r="T88" s="2"/>
      <c r="U88" s="2"/>
      <c r="V88" s="2"/>
      <c r="W88" s="2"/>
      <c r="X88" s="2"/>
      <c r="Y88" s="2"/>
      <c r="Z88" s="2"/>
    </row>
    <row r="89" spans="1:26" ht="29.4" customHeight="1" x14ac:dyDescent="0.25">
      <c r="A89" s="131"/>
      <c r="B89" s="131"/>
      <c r="C89" s="351" t="s">
        <v>547</v>
      </c>
      <c r="D89" s="351"/>
      <c r="E89" s="351"/>
      <c r="F89" s="351"/>
      <c r="G89" s="351"/>
      <c r="H89" s="351"/>
      <c r="I89" s="351"/>
      <c r="J89" s="351"/>
      <c r="K89" s="351"/>
      <c r="L89" s="351"/>
      <c r="M89" s="351"/>
      <c r="N89" s="351"/>
      <c r="O89" s="351"/>
      <c r="P89" s="351"/>
      <c r="Q89" s="351"/>
      <c r="R89" s="351"/>
      <c r="S89" s="351"/>
      <c r="T89" s="351"/>
      <c r="U89" s="351"/>
      <c r="V89" s="351"/>
      <c r="W89" s="351"/>
      <c r="X89" s="351"/>
      <c r="Y89" s="351"/>
      <c r="Z89" s="351"/>
    </row>
    <row r="90" spans="1:26" ht="16.5" customHeight="1" x14ac:dyDescent="0.25">
      <c r="A90" s="131"/>
      <c r="B90" s="131"/>
      <c r="C90" s="351" t="s">
        <v>472</v>
      </c>
      <c r="D90" s="351"/>
      <c r="E90" s="351"/>
      <c r="F90" s="351"/>
      <c r="G90" s="351"/>
      <c r="H90" s="351"/>
      <c r="I90" s="351"/>
      <c r="J90" s="351"/>
      <c r="K90" s="351"/>
      <c r="L90" s="351"/>
      <c r="M90" s="351"/>
      <c r="N90" s="351"/>
      <c r="O90" s="351"/>
      <c r="P90" s="351"/>
      <c r="Q90" s="351"/>
      <c r="R90" s="351"/>
      <c r="S90" s="351"/>
      <c r="T90" s="351"/>
      <c r="U90" s="351"/>
      <c r="V90" s="351"/>
      <c r="W90" s="351"/>
      <c r="X90" s="351"/>
      <c r="Y90" s="351"/>
      <c r="Z90" s="351"/>
    </row>
    <row r="91" spans="1:26" ht="4.5" customHeight="1" x14ac:dyDescent="0.25">
      <c r="A91" s="25"/>
      <c r="B91" s="25"/>
      <c r="C91" s="2"/>
      <c r="D91" s="2"/>
      <c r="E91" s="2"/>
      <c r="F91" s="2"/>
      <c r="G91" s="2"/>
      <c r="H91" s="2"/>
      <c r="I91" s="2"/>
      <c r="J91" s="2"/>
      <c r="K91" s="2"/>
      <c r="L91" s="2"/>
      <c r="M91" s="2"/>
      <c r="N91" s="2"/>
      <c r="O91" s="2"/>
      <c r="P91" s="2"/>
      <c r="Q91" s="2"/>
      <c r="R91" s="2"/>
      <c r="S91" s="2"/>
      <c r="T91" s="2"/>
      <c r="U91" s="2"/>
      <c r="V91" s="2"/>
      <c r="W91" s="2"/>
      <c r="X91" s="2"/>
      <c r="Y91" s="2"/>
      <c r="Z91" s="2"/>
    </row>
    <row r="92" spans="1:26" ht="29.4" customHeight="1" x14ac:dyDescent="0.25">
      <c r="A92" s="25" t="s">
        <v>87</v>
      </c>
      <c r="B92" s="25"/>
      <c r="C92" s="351" t="s">
        <v>737</v>
      </c>
      <c r="D92" s="351"/>
      <c r="E92" s="351"/>
      <c r="F92" s="351"/>
      <c r="G92" s="351"/>
      <c r="H92" s="351"/>
      <c r="I92" s="351"/>
      <c r="J92" s="351"/>
      <c r="K92" s="351"/>
      <c r="L92" s="351"/>
      <c r="M92" s="351"/>
      <c r="N92" s="351"/>
      <c r="O92" s="351"/>
      <c r="P92" s="351"/>
      <c r="Q92" s="351"/>
      <c r="R92" s="351"/>
      <c r="S92" s="351"/>
      <c r="T92" s="351"/>
      <c r="U92" s="351"/>
      <c r="V92" s="351"/>
      <c r="W92" s="351"/>
      <c r="X92" s="351"/>
      <c r="Y92" s="351"/>
      <c r="Z92" s="351"/>
    </row>
    <row r="93" spans="1:26" ht="29.4" customHeight="1" x14ac:dyDescent="0.25">
      <c r="A93" s="25" t="s">
        <v>88</v>
      </c>
      <c r="B93" s="25"/>
      <c r="C93" s="351" t="s">
        <v>778</v>
      </c>
      <c r="D93" s="351"/>
      <c r="E93" s="351"/>
      <c r="F93" s="351"/>
      <c r="G93" s="351"/>
      <c r="H93" s="351"/>
      <c r="I93" s="351"/>
      <c r="J93" s="351"/>
      <c r="K93" s="351"/>
      <c r="L93" s="351"/>
      <c r="M93" s="351"/>
      <c r="N93" s="351"/>
      <c r="O93" s="351"/>
      <c r="P93" s="351"/>
      <c r="Q93" s="351"/>
      <c r="R93" s="351"/>
      <c r="S93" s="351"/>
      <c r="T93" s="351"/>
      <c r="U93" s="351"/>
      <c r="V93" s="351"/>
      <c r="W93" s="351"/>
      <c r="X93" s="351"/>
      <c r="Y93" s="351"/>
      <c r="Z93" s="351"/>
    </row>
    <row r="94" spans="1:26" ht="42.45" customHeight="1" x14ac:dyDescent="0.25">
      <c r="A94" s="25" t="s">
        <v>89</v>
      </c>
      <c r="B94" s="25"/>
      <c r="C94" s="351" t="s">
        <v>738</v>
      </c>
      <c r="D94" s="351"/>
      <c r="E94" s="351"/>
      <c r="F94" s="351"/>
      <c r="G94" s="351"/>
      <c r="H94" s="351"/>
      <c r="I94" s="351"/>
      <c r="J94" s="351"/>
      <c r="K94" s="351"/>
      <c r="L94" s="351"/>
      <c r="M94" s="351"/>
      <c r="N94" s="351"/>
      <c r="O94" s="351"/>
      <c r="P94" s="351"/>
      <c r="Q94" s="351"/>
      <c r="R94" s="351"/>
      <c r="S94" s="351"/>
      <c r="T94" s="351"/>
      <c r="U94" s="351"/>
      <c r="V94" s="351"/>
      <c r="W94" s="351"/>
      <c r="X94" s="351"/>
      <c r="Y94" s="351"/>
      <c r="Z94" s="351"/>
    </row>
    <row r="95" spans="1:26" ht="42.45" customHeight="1" x14ac:dyDescent="0.25">
      <c r="A95" s="25" t="s">
        <v>90</v>
      </c>
      <c r="B95" s="25"/>
      <c r="C95" s="351" t="s">
        <v>779</v>
      </c>
      <c r="D95" s="351"/>
      <c r="E95" s="351"/>
      <c r="F95" s="351"/>
      <c r="G95" s="351"/>
      <c r="H95" s="351"/>
      <c r="I95" s="351"/>
      <c r="J95" s="351"/>
      <c r="K95" s="351"/>
      <c r="L95" s="351"/>
      <c r="M95" s="351"/>
      <c r="N95" s="351"/>
      <c r="O95" s="351"/>
      <c r="P95" s="351"/>
      <c r="Q95" s="351"/>
      <c r="R95" s="351"/>
      <c r="S95" s="351"/>
      <c r="T95" s="351"/>
      <c r="U95" s="351"/>
      <c r="V95" s="351"/>
      <c r="W95" s="351"/>
      <c r="X95" s="351"/>
      <c r="Y95" s="351"/>
      <c r="Z95" s="351"/>
    </row>
    <row r="96" spans="1:26" ht="42.45" customHeight="1" x14ac:dyDescent="0.25">
      <c r="A96" s="25" t="s">
        <v>91</v>
      </c>
      <c r="B96" s="25"/>
      <c r="C96" s="351" t="s">
        <v>739</v>
      </c>
      <c r="D96" s="351"/>
      <c r="E96" s="351"/>
      <c r="F96" s="351"/>
      <c r="G96" s="351"/>
      <c r="H96" s="351"/>
      <c r="I96" s="351"/>
      <c r="J96" s="351"/>
      <c r="K96" s="351"/>
      <c r="L96" s="351"/>
      <c r="M96" s="351"/>
      <c r="N96" s="351"/>
      <c r="O96" s="351"/>
      <c r="P96" s="351"/>
      <c r="Q96" s="351"/>
      <c r="R96" s="351"/>
      <c r="S96" s="351"/>
      <c r="T96" s="351"/>
      <c r="U96" s="351"/>
      <c r="V96" s="351"/>
      <c r="W96" s="351"/>
      <c r="X96" s="351"/>
      <c r="Y96" s="351"/>
      <c r="Z96" s="351"/>
    </row>
    <row r="97" spans="1:26" ht="55.2" customHeight="1" x14ac:dyDescent="0.25">
      <c r="A97" s="25" t="s">
        <v>92</v>
      </c>
      <c r="B97" s="25"/>
      <c r="C97" s="351" t="s">
        <v>780</v>
      </c>
      <c r="D97" s="351"/>
      <c r="E97" s="351"/>
      <c r="F97" s="351"/>
      <c r="G97" s="351"/>
      <c r="H97" s="351"/>
      <c r="I97" s="351"/>
      <c r="J97" s="351"/>
      <c r="K97" s="351"/>
      <c r="L97" s="351"/>
      <c r="M97" s="351"/>
      <c r="N97" s="351"/>
      <c r="O97" s="351"/>
      <c r="P97" s="351"/>
      <c r="Q97" s="351"/>
      <c r="R97" s="351"/>
      <c r="S97" s="351"/>
      <c r="T97" s="351"/>
      <c r="U97" s="351"/>
      <c r="V97" s="351"/>
      <c r="W97" s="351"/>
      <c r="X97" s="351"/>
      <c r="Y97" s="351"/>
      <c r="Z97" s="351"/>
    </row>
    <row r="98" spans="1:26" ht="4.5" customHeight="1" x14ac:dyDescent="0.25"/>
    <row r="99" spans="1:26" ht="16.5" customHeight="1" x14ac:dyDescent="0.25">
      <c r="A99" s="26" t="s">
        <v>112</v>
      </c>
      <c r="B99" s="25"/>
      <c r="C99" s="25"/>
      <c r="D99" s="25"/>
      <c r="E99" s="351" t="s">
        <v>781</v>
      </c>
      <c r="F99" s="351"/>
      <c r="G99" s="351"/>
      <c r="H99" s="351"/>
      <c r="I99" s="351"/>
      <c r="J99" s="351"/>
      <c r="K99" s="351"/>
      <c r="L99" s="351"/>
      <c r="M99" s="351"/>
      <c r="N99" s="351"/>
      <c r="O99" s="351"/>
      <c r="P99" s="351"/>
      <c r="Q99" s="351"/>
      <c r="R99" s="351"/>
      <c r="S99" s="351"/>
      <c r="T99" s="351"/>
      <c r="U99" s="351"/>
      <c r="V99" s="351"/>
      <c r="W99" s="351"/>
      <c r="X99" s="351"/>
      <c r="Y99" s="351"/>
      <c r="Z99" s="351"/>
    </row>
  </sheetData>
  <mergeCells count="17">
    <mergeCell ref="C97:Z97"/>
    <mergeCell ref="E99:Z99"/>
    <mergeCell ref="C92:Z92"/>
    <mergeCell ref="C93:Z93"/>
    <mergeCell ref="C94:Z94"/>
    <mergeCell ref="C95:Z95"/>
    <mergeCell ref="C96:Z96"/>
    <mergeCell ref="D68:K68"/>
    <mergeCell ref="K1:Z1"/>
    <mergeCell ref="C87:Z87"/>
    <mergeCell ref="C89:Z89"/>
    <mergeCell ref="C90:Z90"/>
    <mergeCell ref="M2:N2"/>
    <mergeCell ref="P2:Q2"/>
    <mergeCell ref="S2:T2"/>
    <mergeCell ref="U2:V2"/>
    <mergeCell ref="Y2:Z2"/>
  </mergeCells>
  <pageMargins left="0.7" right="0.7" top="0.75" bottom="0.75" header="0.3" footer="0.3"/>
  <pageSetup paperSize="9" fitToHeight="0" orientation="landscape" useFirstPageNumber="1" horizontalDpi="300" verticalDpi="300" r:id="rId1"/>
  <headerFooter scaleWithDoc="0" alignWithMargins="0">
    <oddHeader>&amp;C&amp;"Arial,Regular"&amp;8TABLE 18A.34</oddHeader>
    <oddFooter>&amp;L&amp;8&amp;G 
&amp;"Arial,Regular"REPORT ON
GOVERNMENT
SERVICES  202106&amp;C &amp;R&amp;8&amp;G&amp;"Arial,Regular" 
HOUSING
&amp;"Arial,Regular"PAGE &amp;"Arial,Bold"&amp;P&amp;"Arial,Regular" of TABLE 18A.34</oddFooter>
  </headerFooter>
  <legacyDrawingHF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pageSetUpPr fitToPage="1"/>
  </sheetPr>
  <dimension ref="A1:AC77"/>
  <sheetViews>
    <sheetView showGridLines="0" workbookViewId="0"/>
  </sheetViews>
  <sheetFormatPr defaultColWidth="11.44140625" defaultRowHeight="13.2" x14ac:dyDescent="0.25"/>
  <cols>
    <col min="1" max="10" width="1.88671875" customWidth="1"/>
    <col min="11" max="11" width="16.6640625" customWidth="1"/>
    <col min="12" max="12" width="5.44140625" customWidth="1"/>
    <col min="13" max="29" width="5" customWidth="1"/>
  </cols>
  <sheetData>
    <row r="1" spans="1:29" ht="33.9" customHeight="1" x14ac:dyDescent="0.25">
      <c r="A1" s="8" t="s">
        <v>782</v>
      </c>
      <c r="B1" s="8"/>
      <c r="C1" s="8"/>
      <c r="D1" s="8"/>
      <c r="E1" s="8"/>
      <c r="F1" s="8"/>
      <c r="G1" s="8"/>
      <c r="H1" s="8"/>
      <c r="I1" s="8"/>
      <c r="J1" s="8"/>
      <c r="K1" s="355" t="s">
        <v>783</v>
      </c>
      <c r="L1" s="356"/>
      <c r="M1" s="356"/>
      <c r="N1" s="356"/>
      <c r="O1" s="356"/>
      <c r="P1" s="356"/>
      <c r="Q1" s="356"/>
      <c r="R1" s="356"/>
      <c r="S1" s="356"/>
      <c r="T1" s="356"/>
      <c r="U1" s="356"/>
      <c r="V1" s="356"/>
      <c r="W1" s="356"/>
      <c r="X1" s="356"/>
      <c r="Y1" s="356"/>
      <c r="Z1" s="356"/>
      <c r="AA1" s="356"/>
      <c r="AB1" s="356"/>
      <c r="AC1" s="356"/>
    </row>
    <row r="2" spans="1:29" ht="16.5" customHeight="1" x14ac:dyDescent="0.25">
      <c r="A2" s="11"/>
      <c r="B2" s="11"/>
      <c r="C2" s="11"/>
      <c r="D2" s="11"/>
      <c r="E2" s="11"/>
      <c r="F2" s="11"/>
      <c r="G2" s="11"/>
      <c r="H2" s="11"/>
      <c r="I2" s="11"/>
      <c r="J2" s="11"/>
      <c r="K2" s="11"/>
      <c r="L2" s="12" t="s">
        <v>61</v>
      </c>
      <c r="M2" s="359" t="s">
        <v>784</v>
      </c>
      <c r="N2" s="360"/>
      <c r="O2" s="359" t="s">
        <v>785</v>
      </c>
      <c r="P2" s="360"/>
      <c r="Q2" s="359" t="s">
        <v>786</v>
      </c>
      <c r="R2" s="360"/>
      <c r="S2" s="359" t="s">
        <v>787</v>
      </c>
      <c r="T2" s="360"/>
      <c r="U2" s="359" t="s">
        <v>788</v>
      </c>
      <c r="V2" s="360"/>
      <c r="W2" s="359" t="s">
        <v>789</v>
      </c>
      <c r="X2" s="360"/>
      <c r="Y2" s="359" t="s">
        <v>790</v>
      </c>
      <c r="Z2" s="360"/>
      <c r="AA2" s="12" t="s">
        <v>791</v>
      </c>
      <c r="AB2" s="359" t="s">
        <v>792</v>
      </c>
      <c r="AC2" s="360"/>
    </row>
    <row r="3" spans="1:29" ht="16.5" customHeight="1" x14ac:dyDescent="0.25">
      <c r="A3" s="7" t="s">
        <v>705</v>
      </c>
      <c r="B3" s="7"/>
      <c r="C3" s="7"/>
      <c r="D3" s="7"/>
      <c r="E3" s="7"/>
      <c r="F3" s="7"/>
      <c r="G3" s="7"/>
      <c r="H3" s="7"/>
      <c r="I3" s="7"/>
      <c r="J3" s="7"/>
      <c r="K3" s="7"/>
      <c r="L3" s="9"/>
      <c r="M3" s="10"/>
      <c r="N3" s="7"/>
      <c r="O3" s="10"/>
      <c r="P3" s="7"/>
      <c r="Q3" s="10"/>
      <c r="R3" s="7"/>
      <c r="S3" s="10"/>
      <c r="T3" s="7"/>
      <c r="U3" s="10"/>
      <c r="V3" s="7"/>
      <c r="W3" s="10"/>
      <c r="X3" s="7"/>
      <c r="Y3" s="10"/>
      <c r="Z3" s="7"/>
      <c r="AA3" s="9"/>
      <c r="AB3" s="10"/>
      <c r="AC3" s="7"/>
    </row>
    <row r="4" spans="1:29" ht="16.5" customHeight="1" x14ac:dyDescent="0.25">
      <c r="A4" s="7"/>
      <c r="B4" s="7" t="s">
        <v>706</v>
      </c>
      <c r="C4" s="7"/>
      <c r="D4" s="7"/>
      <c r="E4" s="7"/>
      <c r="F4" s="7"/>
      <c r="G4" s="7"/>
      <c r="H4" s="7"/>
      <c r="I4" s="7"/>
      <c r="J4" s="7"/>
      <c r="K4" s="7"/>
      <c r="L4" s="9"/>
      <c r="M4" s="10"/>
      <c r="N4" s="7"/>
      <c r="O4" s="10"/>
      <c r="P4" s="7"/>
      <c r="Q4" s="10"/>
      <c r="R4" s="7"/>
      <c r="S4" s="10"/>
      <c r="T4" s="7"/>
      <c r="U4" s="10"/>
      <c r="V4" s="7"/>
      <c r="W4" s="10"/>
      <c r="X4" s="7"/>
      <c r="Y4" s="10"/>
      <c r="Z4" s="7"/>
      <c r="AA4" s="9"/>
      <c r="AB4" s="10"/>
      <c r="AC4" s="7"/>
    </row>
    <row r="5" spans="1:29" ht="16.5" customHeight="1" x14ac:dyDescent="0.25">
      <c r="A5" s="7"/>
      <c r="B5" s="7"/>
      <c r="C5" s="7" t="s">
        <v>707</v>
      </c>
      <c r="D5" s="7"/>
      <c r="E5" s="7"/>
      <c r="F5" s="7"/>
      <c r="G5" s="7"/>
      <c r="H5" s="7"/>
      <c r="I5" s="7"/>
      <c r="J5" s="7"/>
      <c r="K5" s="7"/>
      <c r="L5" s="9" t="s">
        <v>357</v>
      </c>
      <c r="M5" s="240">
        <v>78.2</v>
      </c>
      <c r="N5" s="7"/>
      <c r="O5" s="240">
        <v>74.8</v>
      </c>
      <c r="P5" s="7"/>
      <c r="Q5" s="240">
        <v>82.3</v>
      </c>
      <c r="R5" s="7"/>
      <c r="S5" s="240">
        <v>85.3</v>
      </c>
      <c r="T5" s="7"/>
      <c r="U5" s="240">
        <v>80.400000000000006</v>
      </c>
      <c r="V5" s="7"/>
      <c r="W5" s="240">
        <v>75.099999999999994</v>
      </c>
      <c r="X5" s="7"/>
      <c r="Y5" s="240">
        <v>81.599999999999994</v>
      </c>
      <c r="Z5" s="7"/>
      <c r="AA5" s="238" t="s">
        <v>85</v>
      </c>
      <c r="AB5" s="240">
        <v>79.099999999999994</v>
      </c>
      <c r="AC5" s="7"/>
    </row>
    <row r="6" spans="1:29" ht="16.5" customHeight="1" x14ac:dyDescent="0.25">
      <c r="A6" s="7"/>
      <c r="B6" s="7"/>
      <c r="C6" s="7" t="s">
        <v>148</v>
      </c>
      <c r="D6" s="7"/>
      <c r="E6" s="7"/>
      <c r="F6" s="7"/>
      <c r="G6" s="7"/>
      <c r="H6" s="7"/>
      <c r="I6" s="7"/>
      <c r="J6" s="7"/>
      <c r="K6" s="7"/>
      <c r="L6" s="9" t="s">
        <v>357</v>
      </c>
      <c r="M6" s="240">
        <v>78.900000000000006</v>
      </c>
      <c r="N6" s="7"/>
      <c r="O6" s="240">
        <v>83.1</v>
      </c>
      <c r="P6" s="7"/>
      <c r="Q6" s="240">
        <v>83.2</v>
      </c>
      <c r="R6" s="7"/>
      <c r="S6" s="240">
        <v>83.3</v>
      </c>
      <c r="T6" s="7"/>
      <c r="U6" s="240">
        <v>83.2</v>
      </c>
      <c r="V6" s="7"/>
      <c r="W6" s="240">
        <v>79.599999999999994</v>
      </c>
      <c r="X6" s="7"/>
      <c r="Y6" s="240">
        <v>84.8</v>
      </c>
      <c r="Z6" s="7"/>
      <c r="AA6" s="238" t="s">
        <v>85</v>
      </c>
      <c r="AB6" s="240">
        <v>81.3</v>
      </c>
      <c r="AC6" s="7"/>
    </row>
    <row r="7" spans="1:29" ht="16.5" customHeight="1" x14ac:dyDescent="0.25">
      <c r="A7" s="7" t="s">
        <v>708</v>
      </c>
      <c r="B7" s="7"/>
      <c r="C7" s="7"/>
      <c r="D7" s="7"/>
      <c r="E7" s="7"/>
      <c r="F7" s="7"/>
      <c r="G7" s="7"/>
      <c r="H7" s="7"/>
      <c r="I7" s="7"/>
      <c r="J7" s="7"/>
      <c r="K7" s="7"/>
      <c r="L7" s="9"/>
      <c r="M7" s="10"/>
      <c r="N7" s="7"/>
      <c r="O7" s="10"/>
      <c r="P7" s="7"/>
      <c r="Q7" s="10"/>
      <c r="R7" s="7"/>
      <c r="S7" s="10"/>
      <c r="T7" s="7"/>
      <c r="U7" s="10"/>
      <c r="V7" s="7"/>
      <c r="W7" s="10"/>
      <c r="X7" s="7"/>
      <c r="Y7" s="10"/>
      <c r="Z7" s="7"/>
      <c r="AA7" s="9"/>
      <c r="AB7" s="10"/>
      <c r="AC7" s="7"/>
    </row>
    <row r="8" spans="1:29" ht="16.5" customHeight="1" x14ac:dyDescent="0.25">
      <c r="A8" s="7"/>
      <c r="B8" s="7" t="s">
        <v>706</v>
      </c>
      <c r="C8" s="7"/>
      <c r="D8" s="7"/>
      <c r="E8" s="7"/>
      <c r="F8" s="7"/>
      <c r="G8" s="7"/>
      <c r="H8" s="7"/>
      <c r="I8" s="7"/>
      <c r="J8" s="7"/>
      <c r="K8" s="7"/>
      <c r="L8" s="9"/>
      <c r="M8" s="10"/>
      <c r="N8" s="7"/>
      <c r="O8" s="10"/>
      <c r="P8" s="7"/>
      <c r="Q8" s="10"/>
      <c r="R8" s="7"/>
      <c r="S8" s="10"/>
      <c r="T8" s="7"/>
      <c r="U8" s="10"/>
      <c r="V8" s="7"/>
      <c r="W8" s="10"/>
      <c r="X8" s="7"/>
      <c r="Y8" s="10"/>
      <c r="Z8" s="7"/>
      <c r="AA8" s="9"/>
      <c r="AB8" s="10"/>
      <c r="AC8" s="7"/>
    </row>
    <row r="9" spans="1:29" ht="16.5" customHeight="1" x14ac:dyDescent="0.25">
      <c r="A9" s="7"/>
      <c r="B9" s="7"/>
      <c r="C9" s="7" t="s">
        <v>146</v>
      </c>
      <c r="D9" s="7"/>
      <c r="E9" s="7"/>
      <c r="F9" s="7"/>
      <c r="G9" s="7"/>
      <c r="H9" s="7"/>
      <c r="I9" s="7"/>
      <c r="J9" s="7"/>
      <c r="K9" s="7"/>
      <c r="L9" s="9" t="s">
        <v>357</v>
      </c>
      <c r="M9" s="240">
        <v>83.7</v>
      </c>
      <c r="N9" s="7"/>
      <c r="O9" s="240">
        <v>81.400000000000006</v>
      </c>
      <c r="P9" s="7"/>
      <c r="Q9" s="240">
        <v>84.3</v>
      </c>
      <c r="R9" s="7"/>
      <c r="S9" s="240">
        <v>86.8</v>
      </c>
      <c r="T9" s="7"/>
      <c r="U9" s="240">
        <v>85.3</v>
      </c>
      <c r="V9" s="7"/>
      <c r="W9" s="240">
        <v>81.2</v>
      </c>
      <c r="X9" s="7"/>
      <c r="Y9" s="240">
        <v>83.2</v>
      </c>
      <c r="Z9" s="7"/>
      <c r="AA9" s="238" t="s">
        <v>85</v>
      </c>
      <c r="AB9" s="240">
        <v>83.8</v>
      </c>
      <c r="AC9" s="7"/>
    </row>
    <row r="10" spans="1:29" ht="16.5" customHeight="1" x14ac:dyDescent="0.25">
      <c r="A10" s="7"/>
      <c r="B10" s="7"/>
      <c r="C10" s="7" t="s">
        <v>148</v>
      </c>
      <c r="D10" s="7"/>
      <c r="E10" s="7"/>
      <c r="F10" s="7"/>
      <c r="G10" s="7"/>
      <c r="H10" s="7"/>
      <c r="I10" s="7"/>
      <c r="J10" s="7"/>
      <c r="K10" s="7"/>
      <c r="L10" s="9" t="s">
        <v>357</v>
      </c>
      <c r="M10" s="240">
        <v>84</v>
      </c>
      <c r="N10" s="7"/>
      <c r="O10" s="240">
        <v>86.1</v>
      </c>
      <c r="P10" s="7"/>
      <c r="Q10" s="240">
        <v>83.6</v>
      </c>
      <c r="R10" s="7"/>
      <c r="S10" s="240">
        <v>86.1</v>
      </c>
      <c r="T10" s="7"/>
      <c r="U10" s="240">
        <v>86</v>
      </c>
      <c r="V10" s="7"/>
      <c r="W10" s="240">
        <v>83.2</v>
      </c>
      <c r="X10" s="7"/>
      <c r="Y10" s="240">
        <v>85.1</v>
      </c>
      <c r="Z10" s="7"/>
      <c r="AA10" s="238" t="s">
        <v>85</v>
      </c>
      <c r="AB10" s="240">
        <v>84.5</v>
      </c>
      <c r="AC10" s="7"/>
    </row>
    <row r="11" spans="1:29" ht="16.5" customHeight="1" x14ac:dyDescent="0.25">
      <c r="A11" s="7"/>
      <c r="B11" s="7" t="s">
        <v>709</v>
      </c>
      <c r="C11" s="7"/>
      <c r="D11" s="7"/>
      <c r="E11" s="7"/>
      <c r="F11" s="7"/>
      <c r="G11" s="7"/>
      <c r="H11" s="7"/>
      <c r="I11" s="7"/>
      <c r="J11" s="7"/>
      <c r="K11" s="7"/>
      <c r="L11" s="9"/>
      <c r="M11" s="10"/>
      <c r="N11" s="7"/>
      <c r="O11" s="10"/>
      <c r="P11" s="7"/>
      <c r="Q11" s="10"/>
      <c r="R11" s="7"/>
      <c r="S11" s="10"/>
      <c r="T11" s="7"/>
      <c r="U11" s="10"/>
      <c r="V11" s="7"/>
      <c r="W11" s="10"/>
      <c r="X11" s="7"/>
      <c r="Y11" s="10"/>
      <c r="Z11" s="7"/>
      <c r="AA11" s="9"/>
      <c r="AB11" s="10"/>
      <c r="AC11" s="7"/>
    </row>
    <row r="12" spans="1:29" ht="16.5" customHeight="1" x14ac:dyDescent="0.25">
      <c r="A12" s="7"/>
      <c r="B12" s="7"/>
      <c r="C12" s="7" t="s">
        <v>146</v>
      </c>
      <c r="D12" s="7"/>
      <c r="E12" s="7"/>
      <c r="F12" s="7"/>
      <c r="G12" s="7"/>
      <c r="H12" s="7"/>
      <c r="I12" s="7"/>
      <c r="J12" s="7"/>
      <c r="K12" s="7"/>
      <c r="L12" s="9"/>
      <c r="M12" s="10"/>
      <c r="N12" s="7"/>
      <c r="O12" s="10"/>
      <c r="P12" s="7"/>
      <c r="Q12" s="10"/>
      <c r="R12" s="7"/>
      <c r="S12" s="10"/>
      <c r="T12" s="7"/>
      <c r="U12" s="10"/>
      <c r="V12" s="7"/>
      <c r="W12" s="10"/>
      <c r="X12" s="7"/>
      <c r="Y12" s="10"/>
      <c r="Z12" s="7"/>
      <c r="AA12" s="9"/>
      <c r="AB12" s="10"/>
      <c r="AC12" s="7"/>
    </row>
    <row r="13" spans="1:29" ht="16.5" customHeight="1" x14ac:dyDescent="0.25">
      <c r="A13" s="7"/>
      <c r="B13" s="7"/>
      <c r="C13" s="7"/>
      <c r="D13" s="7" t="s">
        <v>710</v>
      </c>
      <c r="E13" s="7"/>
      <c r="F13" s="7"/>
      <c r="G13" s="7"/>
      <c r="H13" s="7"/>
      <c r="I13" s="7"/>
      <c r="J13" s="7"/>
      <c r="K13" s="7"/>
      <c r="L13" s="9" t="s">
        <v>357</v>
      </c>
      <c r="M13" s="240">
        <v>86.8</v>
      </c>
      <c r="N13" s="243">
        <v>4.3</v>
      </c>
      <c r="O13" s="240">
        <v>82.2</v>
      </c>
      <c r="P13" s="243">
        <v>4.3</v>
      </c>
      <c r="Q13" s="240">
        <v>86.7</v>
      </c>
      <c r="R13" s="243">
        <v>3.5</v>
      </c>
      <c r="S13" s="240">
        <v>88.8</v>
      </c>
      <c r="T13" s="243">
        <v>3.6</v>
      </c>
      <c r="U13" s="240">
        <v>90.7</v>
      </c>
      <c r="V13" s="243">
        <v>2.4</v>
      </c>
      <c r="W13" s="240">
        <v>86.1</v>
      </c>
      <c r="X13" s="243">
        <v>4</v>
      </c>
      <c r="Y13" s="240">
        <v>82.8</v>
      </c>
      <c r="Z13" s="243">
        <v>6.7</v>
      </c>
      <c r="AA13" s="238" t="s">
        <v>85</v>
      </c>
      <c r="AB13" s="240">
        <v>86.6</v>
      </c>
      <c r="AC13" s="243">
        <v>2</v>
      </c>
    </row>
    <row r="14" spans="1:29" ht="16.5" customHeight="1" x14ac:dyDescent="0.25">
      <c r="A14" s="7"/>
      <c r="B14" s="7"/>
      <c r="C14" s="7"/>
      <c r="D14" s="7"/>
      <c r="E14" s="7" t="s">
        <v>711</v>
      </c>
      <c r="F14" s="7"/>
      <c r="G14" s="7"/>
      <c r="H14" s="7"/>
      <c r="I14" s="7"/>
      <c r="J14" s="7"/>
      <c r="K14" s="7"/>
      <c r="L14" s="9" t="s">
        <v>357</v>
      </c>
      <c r="M14" s="241">
        <v>2.5</v>
      </c>
      <c r="N14" s="7"/>
      <c r="O14" s="241">
        <v>2.7</v>
      </c>
      <c r="P14" s="7"/>
      <c r="Q14" s="241">
        <v>2</v>
      </c>
      <c r="R14" s="7"/>
      <c r="S14" s="241">
        <v>2</v>
      </c>
      <c r="T14" s="7"/>
      <c r="U14" s="241">
        <v>1.3</v>
      </c>
      <c r="V14" s="7"/>
      <c r="W14" s="241">
        <v>2.4</v>
      </c>
      <c r="X14" s="7"/>
      <c r="Y14" s="241">
        <v>4.0999999999999996</v>
      </c>
      <c r="Z14" s="7"/>
      <c r="AA14" s="238" t="s">
        <v>85</v>
      </c>
      <c r="AB14" s="241">
        <v>1.2</v>
      </c>
      <c r="AC14" s="7"/>
    </row>
    <row r="15" spans="1:29" ht="16.5" customHeight="1" x14ac:dyDescent="0.25">
      <c r="A15" s="7"/>
      <c r="B15" s="7"/>
      <c r="C15" s="7"/>
      <c r="D15" s="7" t="s">
        <v>712</v>
      </c>
      <c r="E15" s="7"/>
      <c r="F15" s="7"/>
      <c r="G15" s="7"/>
      <c r="H15" s="7"/>
      <c r="I15" s="7"/>
      <c r="J15" s="7"/>
      <c r="K15" s="7"/>
      <c r="L15" s="9" t="s">
        <v>357</v>
      </c>
      <c r="M15" s="240">
        <v>89.4</v>
      </c>
      <c r="N15" s="243">
        <v>3.9</v>
      </c>
      <c r="O15" s="240">
        <v>84.7</v>
      </c>
      <c r="P15" s="243">
        <v>4</v>
      </c>
      <c r="Q15" s="240">
        <v>87.4</v>
      </c>
      <c r="R15" s="243">
        <v>3.5</v>
      </c>
      <c r="S15" s="240">
        <v>89.3</v>
      </c>
      <c r="T15" s="243">
        <v>3.4</v>
      </c>
      <c r="U15" s="240">
        <v>93.6</v>
      </c>
      <c r="V15" s="243">
        <v>2</v>
      </c>
      <c r="W15" s="240">
        <v>86.2</v>
      </c>
      <c r="X15" s="243">
        <v>3.9</v>
      </c>
      <c r="Y15" s="240">
        <v>89.9</v>
      </c>
      <c r="Z15" s="243">
        <v>5.4</v>
      </c>
      <c r="AA15" s="238" t="s">
        <v>85</v>
      </c>
      <c r="AB15" s="240">
        <v>88.6</v>
      </c>
      <c r="AC15" s="243">
        <v>1.8</v>
      </c>
    </row>
    <row r="16" spans="1:29" ht="16.5" customHeight="1" x14ac:dyDescent="0.25">
      <c r="A16" s="7"/>
      <c r="B16" s="7"/>
      <c r="C16" s="7"/>
      <c r="D16" s="7"/>
      <c r="E16" s="7" t="s">
        <v>711</v>
      </c>
      <c r="F16" s="7"/>
      <c r="G16" s="7"/>
      <c r="H16" s="7"/>
      <c r="I16" s="7"/>
      <c r="J16" s="7"/>
      <c r="K16" s="7"/>
      <c r="L16" s="9" t="s">
        <v>357</v>
      </c>
      <c r="M16" s="241">
        <v>2.2000000000000002</v>
      </c>
      <c r="N16" s="7"/>
      <c r="O16" s="241">
        <v>2.4</v>
      </c>
      <c r="P16" s="7"/>
      <c r="Q16" s="241">
        <v>2</v>
      </c>
      <c r="R16" s="7"/>
      <c r="S16" s="241">
        <v>1.9</v>
      </c>
      <c r="T16" s="7"/>
      <c r="U16" s="241">
        <v>1.1000000000000001</v>
      </c>
      <c r="V16" s="7"/>
      <c r="W16" s="241">
        <v>2.2999999999999998</v>
      </c>
      <c r="X16" s="7"/>
      <c r="Y16" s="241">
        <v>3.1</v>
      </c>
      <c r="Z16" s="7"/>
      <c r="AA16" s="238" t="s">
        <v>85</v>
      </c>
      <c r="AB16" s="241">
        <v>1</v>
      </c>
      <c r="AC16" s="7"/>
    </row>
    <row r="17" spans="1:29" ht="16.5" customHeight="1" x14ac:dyDescent="0.25">
      <c r="A17" s="7"/>
      <c r="B17" s="7"/>
      <c r="C17" s="7"/>
      <c r="D17" s="7" t="s">
        <v>713</v>
      </c>
      <c r="E17" s="7"/>
      <c r="F17" s="7"/>
      <c r="G17" s="7"/>
      <c r="H17" s="7"/>
      <c r="I17" s="7"/>
      <c r="J17" s="7"/>
      <c r="K17" s="7"/>
      <c r="L17" s="9" t="s">
        <v>357</v>
      </c>
      <c r="M17" s="240">
        <v>80.099999999999994</v>
      </c>
      <c r="N17" s="243">
        <v>6.4</v>
      </c>
      <c r="O17" s="240">
        <v>77.2</v>
      </c>
      <c r="P17" s="243">
        <v>5.9</v>
      </c>
      <c r="Q17" s="240">
        <v>86</v>
      </c>
      <c r="R17" s="243">
        <v>4.0999999999999996</v>
      </c>
      <c r="S17" s="240">
        <v>85.6</v>
      </c>
      <c r="T17" s="243">
        <v>4.5</v>
      </c>
      <c r="U17" s="240">
        <v>79.900000000000006</v>
      </c>
      <c r="V17" s="243">
        <v>4.0999999999999996</v>
      </c>
      <c r="W17" s="240">
        <v>71.7</v>
      </c>
      <c r="X17" s="243">
        <v>6.4</v>
      </c>
      <c r="Y17" s="240">
        <v>75.3</v>
      </c>
      <c r="Z17" s="243">
        <v>9.4</v>
      </c>
      <c r="AA17" s="238" t="s">
        <v>85</v>
      </c>
      <c r="AB17" s="240">
        <v>80.5</v>
      </c>
      <c r="AC17" s="243">
        <v>2.8</v>
      </c>
    </row>
    <row r="18" spans="1:29" ht="16.5" customHeight="1" x14ac:dyDescent="0.25">
      <c r="A18" s="7"/>
      <c r="B18" s="7"/>
      <c r="C18" s="7"/>
      <c r="D18" s="7"/>
      <c r="E18" s="7" t="s">
        <v>711</v>
      </c>
      <c r="F18" s="7"/>
      <c r="G18" s="7"/>
      <c r="H18" s="7"/>
      <c r="I18" s="7"/>
      <c r="J18" s="7"/>
      <c r="K18" s="7"/>
      <c r="L18" s="9" t="s">
        <v>357</v>
      </c>
      <c r="M18" s="241">
        <v>4.0999999999999996</v>
      </c>
      <c r="N18" s="7"/>
      <c r="O18" s="241">
        <v>3.9</v>
      </c>
      <c r="P18" s="7"/>
      <c r="Q18" s="241">
        <v>2.4</v>
      </c>
      <c r="R18" s="7"/>
      <c r="S18" s="241">
        <v>2.7</v>
      </c>
      <c r="T18" s="7"/>
      <c r="U18" s="241">
        <v>2.6</v>
      </c>
      <c r="V18" s="7"/>
      <c r="W18" s="241">
        <v>4.5</v>
      </c>
      <c r="X18" s="7"/>
      <c r="Y18" s="241">
        <v>6.4</v>
      </c>
      <c r="Z18" s="7"/>
      <c r="AA18" s="238" t="s">
        <v>85</v>
      </c>
      <c r="AB18" s="241">
        <v>1.8</v>
      </c>
      <c r="AC18" s="7"/>
    </row>
    <row r="19" spans="1:29" ht="16.5" customHeight="1" x14ac:dyDescent="0.25">
      <c r="A19" s="7"/>
      <c r="B19" s="7"/>
      <c r="C19" s="7"/>
      <c r="D19" s="7" t="s">
        <v>714</v>
      </c>
      <c r="E19" s="7"/>
      <c r="F19" s="7"/>
      <c r="G19" s="7"/>
      <c r="H19" s="7"/>
      <c r="I19" s="7"/>
      <c r="J19" s="7"/>
      <c r="K19" s="7"/>
      <c r="L19" s="9" t="s">
        <v>357</v>
      </c>
      <c r="M19" s="240">
        <v>90.1</v>
      </c>
      <c r="N19" s="243">
        <v>3.8</v>
      </c>
      <c r="O19" s="240">
        <v>91.9</v>
      </c>
      <c r="P19" s="243">
        <v>3</v>
      </c>
      <c r="Q19" s="240">
        <v>90.7</v>
      </c>
      <c r="R19" s="243">
        <v>2.7</v>
      </c>
      <c r="S19" s="240">
        <v>94.3</v>
      </c>
      <c r="T19" s="243">
        <v>2.5</v>
      </c>
      <c r="U19" s="240">
        <v>93.2</v>
      </c>
      <c r="V19" s="243">
        <v>2</v>
      </c>
      <c r="W19" s="240">
        <v>89.7</v>
      </c>
      <c r="X19" s="243">
        <v>3.4</v>
      </c>
      <c r="Y19" s="240">
        <v>93</v>
      </c>
      <c r="Z19" s="243">
        <v>4.4000000000000004</v>
      </c>
      <c r="AA19" s="238" t="s">
        <v>85</v>
      </c>
      <c r="AB19" s="240">
        <v>91.4</v>
      </c>
      <c r="AC19" s="243">
        <v>1.6</v>
      </c>
    </row>
    <row r="20" spans="1:29" ht="16.5" customHeight="1" x14ac:dyDescent="0.25">
      <c r="A20" s="7"/>
      <c r="B20" s="7"/>
      <c r="C20" s="7"/>
      <c r="D20" s="7"/>
      <c r="E20" s="7" t="s">
        <v>711</v>
      </c>
      <c r="F20" s="7"/>
      <c r="G20" s="7"/>
      <c r="H20" s="7"/>
      <c r="I20" s="7"/>
      <c r="J20" s="7"/>
      <c r="K20" s="7"/>
      <c r="L20" s="9" t="s">
        <v>357</v>
      </c>
      <c r="M20" s="241">
        <v>2.2000000000000002</v>
      </c>
      <c r="N20" s="7"/>
      <c r="O20" s="241">
        <v>1.6</v>
      </c>
      <c r="P20" s="7"/>
      <c r="Q20" s="241">
        <v>1.5</v>
      </c>
      <c r="R20" s="7"/>
      <c r="S20" s="241">
        <v>1.3</v>
      </c>
      <c r="T20" s="7"/>
      <c r="U20" s="241">
        <v>1.1000000000000001</v>
      </c>
      <c r="V20" s="7"/>
      <c r="W20" s="241">
        <v>1.9</v>
      </c>
      <c r="X20" s="7"/>
      <c r="Y20" s="241">
        <v>2.4</v>
      </c>
      <c r="Z20" s="7"/>
      <c r="AA20" s="238" t="s">
        <v>85</v>
      </c>
      <c r="AB20" s="241">
        <v>0.9</v>
      </c>
      <c r="AC20" s="7"/>
    </row>
    <row r="21" spans="1:29" ht="16.5" customHeight="1" x14ac:dyDescent="0.25">
      <c r="A21" s="7"/>
      <c r="B21" s="7"/>
      <c r="C21" s="7"/>
      <c r="D21" s="7" t="s">
        <v>715</v>
      </c>
      <c r="E21" s="7"/>
      <c r="F21" s="7"/>
      <c r="G21" s="7"/>
      <c r="H21" s="7"/>
      <c r="I21" s="7"/>
      <c r="J21" s="7"/>
      <c r="K21" s="7"/>
      <c r="L21" s="9" t="s">
        <v>357</v>
      </c>
      <c r="M21" s="240">
        <v>83.6</v>
      </c>
      <c r="N21" s="243">
        <v>4.8</v>
      </c>
      <c r="O21" s="240">
        <v>81.5</v>
      </c>
      <c r="P21" s="243">
        <v>4.4000000000000004</v>
      </c>
      <c r="Q21" s="240">
        <v>77.7</v>
      </c>
      <c r="R21" s="243">
        <v>4.2</v>
      </c>
      <c r="S21" s="240">
        <v>86.6</v>
      </c>
      <c r="T21" s="243">
        <v>3.6</v>
      </c>
      <c r="U21" s="240">
        <v>90.8</v>
      </c>
      <c r="V21" s="243">
        <v>2.2999999999999998</v>
      </c>
      <c r="W21" s="240">
        <v>88.7</v>
      </c>
      <c r="X21" s="243">
        <v>3.5</v>
      </c>
      <c r="Y21" s="240">
        <v>84.6</v>
      </c>
      <c r="Z21" s="243">
        <v>6.5</v>
      </c>
      <c r="AA21" s="238" t="s">
        <v>85</v>
      </c>
      <c r="AB21" s="240">
        <v>84.2</v>
      </c>
      <c r="AC21" s="243">
        <v>2.1</v>
      </c>
    </row>
    <row r="22" spans="1:29" ht="16.5" customHeight="1" x14ac:dyDescent="0.25">
      <c r="A22" s="7"/>
      <c r="B22" s="7"/>
      <c r="C22" s="7"/>
      <c r="D22" s="7"/>
      <c r="E22" s="7" t="s">
        <v>711</v>
      </c>
      <c r="F22" s="7"/>
      <c r="G22" s="7"/>
      <c r="H22" s="7"/>
      <c r="I22" s="7"/>
      <c r="J22" s="7"/>
      <c r="K22" s="7"/>
      <c r="L22" s="9" t="s">
        <v>357</v>
      </c>
      <c r="M22" s="241">
        <v>2.9</v>
      </c>
      <c r="N22" s="7"/>
      <c r="O22" s="241">
        <v>2.8</v>
      </c>
      <c r="P22" s="7"/>
      <c r="Q22" s="241">
        <v>2.8</v>
      </c>
      <c r="R22" s="7"/>
      <c r="S22" s="241">
        <v>2.1</v>
      </c>
      <c r="T22" s="7"/>
      <c r="U22" s="241">
        <v>1.3</v>
      </c>
      <c r="V22" s="7"/>
      <c r="W22" s="241">
        <v>2</v>
      </c>
      <c r="X22" s="7"/>
      <c r="Y22" s="241">
        <v>3.9</v>
      </c>
      <c r="Z22" s="7"/>
      <c r="AA22" s="238" t="s">
        <v>85</v>
      </c>
      <c r="AB22" s="241">
        <v>1.3</v>
      </c>
      <c r="AC22" s="7"/>
    </row>
    <row r="23" spans="1:29" ht="16.5" customHeight="1" x14ac:dyDescent="0.25">
      <c r="A23" s="7"/>
      <c r="B23" s="7"/>
      <c r="C23" s="7"/>
      <c r="D23" s="7" t="s">
        <v>716</v>
      </c>
      <c r="E23" s="7"/>
      <c r="F23" s="7"/>
      <c r="G23" s="7"/>
      <c r="H23" s="7"/>
      <c r="I23" s="7"/>
      <c r="J23" s="7"/>
      <c r="K23" s="7"/>
      <c r="L23" s="9" t="s">
        <v>357</v>
      </c>
      <c r="M23" s="240">
        <v>83.8</v>
      </c>
      <c r="N23" s="243">
        <v>5</v>
      </c>
      <c r="O23" s="240">
        <v>78</v>
      </c>
      <c r="P23" s="243">
        <v>4.7</v>
      </c>
      <c r="Q23" s="240">
        <v>86.8</v>
      </c>
      <c r="R23" s="243">
        <v>3.7</v>
      </c>
      <c r="S23" s="240">
        <v>88.4</v>
      </c>
      <c r="T23" s="243">
        <v>3.5</v>
      </c>
      <c r="U23" s="240">
        <v>88.6</v>
      </c>
      <c r="V23" s="243">
        <v>2.5</v>
      </c>
      <c r="W23" s="240">
        <v>77.7</v>
      </c>
      <c r="X23" s="243">
        <v>4.5999999999999996</v>
      </c>
      <c r="Y23" s="240">
        <v>79.5</v>
      </c>
      <c r="Z23" s="243">
        <v>7.3</v>
      </c>
      <c r="AA23" s="238" t="s">
        <v>85</v>
      </c>
      <c r="AB23" s="240">
        <v>83.8</v>
      </c>
      <c r="AC23" s="243">
        <v>2.2000000000000002</v>
      </c>
    </row>
    <row r="24" spans="1:29" ht="16.5" customHeight="1" x14ac:dyDescent="0.25">
      <c r="A24" s="7"/>
      <c r="B24" s="7"/>
      <c r="C24" s="7"/>
      <c r="D24" s="7"/>
      <c r="E24" s="7" t="s">
        <v>711</v>
      </c>
      <c r="F24" s="7"/>
      <c r="G24" s="7"/>
      <c r="H24" s="7"/>
      <c r="I24" s="7"/>
      <c r="J24" s="7"/>
      <c r="K24" s="7"/>
      <c r="L24" s="9" t="s">
        <v>357</v>
      </c>
      <c r="M24" s="241">
        <v>3</v>
      </c>
      <c r="N24" s="7"/>
      <c r="O24" s="241">
        <v>3.1</v>
      </c>
      <c r="P24" s="7"/>
      <c r="Q24" s="241">
        <v>2.2000000000000002</v>
      </c>
      <c r="R24" s="7"/>
      <c r="S24" s="241">
        <v>2</v>
      </c>
      <c r="T24" s="7"/>
      <c r="U24" s="241">
        <v>1.4</v>
      </c>
      <c r="V24" s="7"/>
      <c r="W24" s="241">
        <v>3</v>
      </c>
      <c r="X24" s="7"/>
      <c r="Y24" s="241">
        <v>4.7</v>
      </c>
      <c r="Z24" s="7"/>
      <c r="AA24" s="238" t="s">
        <v>85</v>
      </c>
      <c r="AB24" s="241">
        <v>1.3</v>
      </c>
      <c r="AC24" s="7"/>
    </row>
    <row r="25" spans="1:29" ht="16.5" customHeight="1" x14ac:dyDescent="0.25">
      <c r="A25" s="7"/>
      <c r="B25" s="7"/>
      <c r="C25" s="7"/>
      <c r="D25" s="7" t="s">
        <v>717</v>
      </c>
      <c r="E25" s="7"/>
      <c r="F25" s="7"/>
      <c r="G25" s="7"/>
      <c r="H25" s="7"/>
      <c r="I25" s="7"/>
      <c r="J25" s="7"/>
      <c r="K25" s="7"/>
      <c r="L25" s="9" t="s">
        <v>357</v>
      </c>
      <c r="M25" s="240">
        <v>85.6</v>
      </c>
      <c r="N25" s="243">
        <v>4.0999999999999996</v>
      </c>
      <c r="O25" s="240">
        <v>82.3</v>
      </c>
      <c r="P25" s="243">
        <v>3.9</v>
      </c>
      <c r="Q25" s="240">
        <v>85.7</v>
      </c>
      <c r="R25" s="243">
        <v>3.2</v>
      </c>
      <c r="S25" s="240">
        <v>90.5</v>
      </c>
      <c r="T25" s="243">
        <v>3</v>
      </c>
      <c r="U25" s="240">
        <v>89.2</v>
      </c>
      <c r="V25" s="243">
        <v>2.2999999999999998</v>
      </c>
      <c r="W25" s="240">
        <v>82.6</v>
      </c>
      <c r="X25" s="243">
        <v>4</v>
      </c>
      <c r="Y25" s="240">
        <v>84.9</v>
      </c>
      <c r="Z25" s="243">
        <v>5.7</v>
      </c>
      <c r="AA25" s="238" t="s">
        <v>85</v>
      </c>
      <c r="AB25" s="240">
        <v>85.8</v>
      </c>
      <c r="AC25" s="243">
        <v>1.8</v>
      </c>
    </row>
    <row r="26" spans="1:29" ht="16.5" customHeight="1" x14ac:dyDescent="0.25">
      <c r="A26" s="7"/>
      <c r="B26" s="7"/>
      <c r="C26" s="7"/>
      <c r="D26" s="7"/>
      <c r="E26" s="7" t="s">
        <v>711</v>
      </c>
      <c r="F26" s="7"/>
      <c r="G26" s="7"/>
      <c r="H26" s="7"/>
      <c r="I26" s="7"/>
      <c r="J26" s="7"/>
      <c r="K26" s="7"/>
      <c r="L26" s="9" t="s">
        <v>357</v>
      </c>
      <c r="M26" s="241">
        <v>2.4</v>
      </c>
      <c r="N26" s="7"/>
      <c r="O26" s="241">
        <v>2.4</v>
      </c>
      <c r="P26" s="7"/>
      <c r="Q26" s="241">
        <v>1.9</v>
      </c>
      <c r="R26" s="7"/>
      <c r="S26" s="241">
        <v>1.7</v>
      </c>
      <c r="T26" s="7"/>
      <c r="U26" s="241">
        <v>1.3</v>
      </c>
      <c r="V26" s="7"/>
      <c r="W26" s="241">
        <v>2.5</v>
      </c>
      <c r="X26" s="7"/>
      <c r="Y26" s="241">
        <v>3.4</v>
      </c>
      <c r="Z26" s="7"/>
      <c r="AA26" s="238" t="s">
        <v>85</v>
      </c>
      <c r="AB26" s="241">
        <v>1.1000000000000001</v>
      </c>
      <c r="AC26" s="7"/>
    </row>
    <row r="27" spans="1:29" ht="16.5" customHeight="1" x14ac:dyDescent="0.25">
      <c r="A27" s="7"/>
      <c r="B27" s="7"/>
      <c r="C27" s="7"/>
      <c r="D27" s="7" t="s">
        <v>718</v>
      </c>
      <c r="E27" s="7"/>
      <c r="F27" s="7"/>
      <c r="G27" s="7"/>
      <c r="H27" s="7"/>
      <c r="I27" s="7"/>
      <c r="J27" s="7"/>
      <c r="K27" s="7"/>
      <c r="L27" s="9" t="s">
        <v>357</v>
      </c>
      <c r="M27" s="240">
        <v>87.5</v>
      </c>
      <c r="N27" s="243">
        <v>3.8</v>
      </c>
      <c r="O27" s="240">
        <v>83.9</v>
      </c>
      <c r="P27" s="243">
        <v>3.7</v>
      </c>
      <c r="Q27" s="240">
        <v>86.5</v>
      </c>
      <c r="R27" s="243">
        <v>3</v>
      </c>
      <c r="S27" s="240">
        <v>87.7</v>
      </c>
      <c r="T27" s="243">
        <v>3.3</v>
      </c>
      <c r="U27" s="240">
        <v>86.1</v>
      </c>
      <c r="V27" s="243">
        <v>2.6</v>
      </c>
      <c r="W27" s="240">
        <v>82.7</v>
      </c>
      <c r="X27" s="243">
        <v>3.9</v>
      </c>
      <c r="Y27" s="240">
        <v>81.5</v>
      </c>
      <c r="Z27" s="243">
        <v>6.2</v>
      </c>
      <c r="AA27" s="238" t="s">
        <v>85</v>
      </c>
      <c r="AB27" s="240">
        <v>86.2</v>
      </c>
      <c r="AC27" s="243">
        <v>1.7</v>
      </c>
    </row>
    <row r="28" spans="1:29" ht="16.5" customHeight="1" x14ac:dyDescent="0.25">
      <c r="A28" s="7"/>
      <c r="B28" s="7"/>
      <c r="C28" s="7"/>
      <c r="D28" s="7"/>
      <c r="E28" s="7" t="s">
        <v>711</v>
      </c>
      <c r="F28" s="7"/>
      <c r="G28" s="7"/>
      <c r="H28" s="7"/>
      <c r="I28" s="7"/>
      <c r="J28" s="7"/>
      <c r="K28" s="7"/>
      <c r="L28" s="9" t="s">
        <v>357</v>
      </c>
      <c r="M28" s="241">
        <v>2.2000000000000002</v>
      </c>
      <c r="N28" s="7"/>
      <c r="O28" s="241">
        <v>2.2000000000000002</v>
      </c>
      <c r="P28" s="7"/>
      <c r="Q28" s="241">
        <v>1.8</v>
      </c>
      <c r="R28" s="7"/>
      <c r="S28" s="241">
        <v>1.9</v>
      </c>
      <c r="T28" s="7"/>
      <c r="U28" s="241">
        <v>1.5</v>
      </c>
      <c r="V28" s="7"/>
      <c r="W28" s="241">
        <v>2.4</v>
      </c>
      <c r="X28" s="7"/>
      <c r="Y28" s="241">
        <v>3.9</v>
      </c>
      <c r="Z28" s="7"/>
      <c r="AA28" s="238" t="s">
        <v>85</v>
      </c>
      <c r="AB28" s="241">
        <v>1</v>
      </c>
      <c r="AC28" s="7"/>
    </row>
    <row r="29" spans="1:29" ht="16.5" customHeight="1" x14ac:dyDescent="0.25">
      <c r="A29" s="7"/>
      <c r="B29" s="7"/>
      <c r="C29" s="7"/>
      <c r="D29" s="7" t="s">
        <v>719</v>
      </c>
      <c r="E29" s="7"/>
      <c r="F29" s="7"/>
      <c r="G29" s="7"/>
      <c r="H29" s="7"/>
      <c r="I29" s="7"/>
      <c r="J29" s="7"/>
      <c r="K29" s="7"/>
      <c r="L29" s="9" t="s">
        <v>357</v>
      </c>
      <c r="M29" s="240">
        <v>81.8</v>
      </c>
      <c r="N29" s="243">
        <v>4.5</v>
      </c>
      <c r="O29" s="240">
        <v>80.5</v>
      </c>
      <c r="P29" s="243">
        <v>4</v>
      </c>
      <c r="Q29" s="240">
        <v>80.8</v>
      </c>
      <c r="R29" s="243">
        <v>3.5</v>
      </c>
      <c r="S29" s="240">
        <v>83.4</v>
      </c>
      <c r="T29" s="243">
        <v>3.8</v>
      </c>
      <c r="U29" s="240">
        <v>84</v>
      </c>
      <c r="V29" s="243">
        <v>2.7</v>
      </c>
      <c r="W29" s="240">
        <v>77.8</v>
      </c>
      <c r="X29" s="243">
        <v>4.3</v>
      </c>
      <c r="Y29" s="240">
        <v>81.2</v>
      </c>
      <c r="Z29" s="243">
        <v>6.3</v>
      </c>
      <c r="AA29" s="238" t="s">
        <v>85</v>
      </c>
      <c r="AB29" s="240">
        <v>81.599999999999994</v>
      </c>
      <c r="AC29" s="243">
        <v>2</v>
      </c>
    </row>
    <row r="30" spans="1:29" ht="16.5" customHeight="1" x14ac:dyDescent="0.25">
      <c r="A30" s="7"/>
      <c r="B30" s="7"/>
      <c r="C30" s="7"/>
      <c r="D30" s="7"/>
      <c r="E30" s="7" t="s">
        <v>711</v>
      </c>
      <c r="F30" s="7"/>
      <c r="G30" s="7"/>
      <c r="H30" s="7"/>
      <c r="I30" s="7"/>
      <c r="J30" s="7"/>
      <c r="K30" s="7"/>
      <c r="L30" s="9" t="s">
        <v>357</v>
      </c>
      <c r="M30" s="241">
        <v>2.8</v>
      </c>
      <c r="N30" s="7"/>
      <c r="O30" s="241">
        <v>2.5</v>
      </c>
      <c r="P30" s="7"/>
      <c r="Q30" s="241">
        <v>2.2000000000000002</v>
      </c>
      <c r="R30" s="7"/>
      <c r="S30" s="241">
        <v>2.2999999999999998</v>
      </c>
      <c r="T30" s="7"/>
      <c r="U30" s="241">
        <v>1.7</v>
      </c>
      <c r="V30" s="7"/>
      <c r="W30" s="241">
        <v>2.8</v>
      </c>
      <c r="X30" s="7"/>
      <c r="Y30" s="241">
        <v>3.9</v>
      </c>
      <c r="Z30" s="7"/>
      <c r="AA30" s="238" t="s">
        <v>85</v>
      </c>
      <c r="AB30" s="241">
        <v>1.3</v>
      </c>
      <c r="AC30" s="7"/>
    </row>
    <row r="31" spans="1:29" ht="16.5" customHeight="1" x14ac:dyDescent="0.25">
      <c r="A31" s="7"/>
      <c r="B31" s="7"/>
      <c r="C31" s="7"/>
      <c r="D31" s="7" t="s">
        <v>720</v>
      </c>
      <c r="E31" s="7"/>
      <c r="F31" s="7"/>
      <c r="G31" s="7"/>
      <c r="H31" s="7"/>
      <c r="I31" s="7"/>
      <c r="J31" s="7"/>
      <c r="K31" s="7"/>
      <c r="L31" s="9" t="s">
        <v>357</v>
      </c>
      <c r="M31" s="240">
        <v>81.7</v>
      </c>
      <c r="N31" s="243">
        <v>4.5</v>
      </c>
      <c r="O31" s="240">
        <v>78.8</v>
      </c>
      <c r="P31" s="243">
        <v>4.2</v>
      </c>
      <c r="Q31" s="240">
        <v>81.7</v>
      </c>
      <c r="R31" s="243">
        <v>3.5</v>
      </c>
      <c r="S31" s="240">
        <v>82.4</v>
      </c>
      <c r="T31" s="243">
        <v>3.8</v>
      </c>
      <c r="U31" s="240">
        <v>74.8</v>
      </c>
      <c r="V31" s="243">
        <v>3.2</v>
      </c>
      <c r="W31" s="240">
        <v>76</v>
      </c>
      <c r="X31" s="243">
        <v>4.5</v>
      </c>
      <c r="Y31" s="240">
        <v>81.5</v>
      </c>
      <c r="Z31" s="243">
        <v>6.3</v>
      </c>
      <c r="AA31" s="238" t="s">
        <v>85</v>
      </c>
      <c r="AB31" s="240">
        <v>80</v>
      </c>
      <c r="AC31" s="243">
        <v>2</v>
      </c>
    </row>
    <row r="32" spans="1:29" ht="16.5" customHeight="1" x14ac:dyDescent="0.25">
      <c r="A32" s="7"/>
      <c r="B32" s="7"/>
      <c r="C32" s="7"/>
      <c r="D32" s="7"/>
      <c r="E32" s="7" t="s">
        <v>711</v>
      </c>
      <c r="F32" s="7"/>
      <c r="G32" s="7"/>
      <c r="H32" s="7"/>
      <c r="I32" s="7"/>
      <c r="J32" s="7"/>
      <c r="K32" s="7"/>
      <c r="L32" s="9" t="s">
        <v>357</v>
      </c>
      <c r="M32" s="241">
        <v>2.8</v>
      </c>
      <c r="N32" s="7"/>
      <c r="O32" s="241">
        <v>2.7</v>
      </c>
      <c r="P32" s="7"/>
      <c r="Q32" s="241">
        <v>2.2000000000000002</v>
      </c>
      <c r="R32" s="7"/>
      <c r="S32" s="241">
        <v>2.4</v>
      </c>
      <c r="T32" s="7"/>
      <c r="U32" s="241">
        <v>2.2000000000000002</v>
      </c>
      <c r="V32" s="7"/>
      <c r="W32" s="241">
        <v>3</v>
      </c>
      <c r="X32" s="7"/>
      <c r="Y32" s="241">
        <v>3.9</v>
      </c>
      <c r="Z32" s="7"/>
      <c r="AA32" s="238" t="s">
        <v>85</v>
      </c>
      <c r="AB32" s="241">
        <v>1.3</v>
      </c>
      <c r="AC32" s="7"/>
    </row>
    <row r="33" spans="1:29" ht="16.5" customHeight="1" x14ac:dyDescent="0.25">
      <c r="A33" s="7"/>
      <c r="B33" s="7"/>
      <c r="C33" s="7"/>
      <c r="D33" s="7" t="s">
        <v>721</v>
      </c>
      <c r="E33" s="7"/>
      <c r="F33" s="7"/>
      <c r="G33" s="7"/>
      <c r="H33" s="7"/>
      <c r="I33" s="7"/>
      <c r="J33" s="7"/>
      <c r="K33" s="7"/>
      <c r="L33" s="9" t="s">
        <v>357</v>
      </c>
      <c r="M33" s="240">
        <v>88.5</v>
      </c>
      <c r="N33" s="243">
        <v>3.7</v>
      </c>
      <c r="O33" s="240">
        <v>87.6</v>
      </c>
      <c r="P33" s="243">
        <v>3.4</v>
      </c>
      <c r="Q33" s="240">
        <v>90</v>
      </c>
      <c r="R33" s="243">
        <v>2.7</v>
      </c>
      <c r="S33" s="240">
        <v>88.9</v>
      </c>
      <c r="T33" s="243">
        <v>3.2</v>
      </c>
      <c r="U33" s="240">
        <v>86.6</v>
      </c>
      <c r="V33" s="243">
        <v>2.5</v>
      </c>
      <c r="W33" s="240">
        <v>83.3</v>
      </c>
      <c r="X33" s="243">
        <v>4</v>
      </c>
      <c r="Y33" s="240">
        <v>86.8</v>
      </c>
      <c r="Z33" s="243">
        <v>5.5</v>
      </c>
      <c r="AA33" s="238" t="s">
        <v>85</v>
      </c>
      <c r="AB33" s="240">
        <v>88</v>
      </c>
      <c r="AC33" s="243">
        <v>1.7</v>
      </c>
    </row>
    <row r="34" spans="1:29" ht="16.5" customHeight="1" x14ac:dyDescent="0.25">
      <c r="A34" s="7"/>
      <c r="B34" s="7"/>
      <c r="C34" s="7"/>
      <c r="D34" s="7"/>
      <c r="E34" s="7" t="s">
        <v>711</v>
      </c>
      <c r="F34" s="7"/>
      <c r="G34" s="7"/>
      <c r="H34" s="7"/>
      <c r="I34" s="7"/>
      <c r="J34" s="7"/>
      <c r="K34" s="7"/>
      <c r="L34" s="9" t="s">
        <v>357</v>
      </c>
      <c r="M34" s="241">
        <v>2.1</v>
      </c>
      <c r="N34" s="7"/>
      <c r="O34" s="241">
        <v>2</v>
      </c>
      <c r="P34" s="7"/>
      <c r="Q34" s="241">
        <v>1.6</v>
      </c>
      <c r="R34" s="7"/>
      <c r="S34" s="241">
        <v>1.8</v>
      </c>
      <c r="T34" s="7"/>
      <c r="U34" s="241">
        <v>1.5</v>
      </c>
      <c r="V34" s="7"/>
      <c r="W34" s="241">
        <v>2.4</v>
      </c>
      <c r="X34" s="7"/>
      <c r="Y34" s="241">
        <v>3.2</v>
      </c>
      <c r="Z34" s="7"/>
      <c r="AA34" s="238" t="s">
        <v>85</v>
      </c>
      <c r="AB34" s="241">
        <v>1</v>
      </c>
      <c r="AC34" s="7"/>
    </row>
    <row r="35" spans="1:29" ht="16.5" customHeight="1" x14ac:dyDescent="0.25">
      <c r="A35" s="7"/>
      <c r="B35" s="7"/>
      <c r="C35" s="7"/>
      <c r="D35" s="7" t="s">
        <v>722</v>
      </c>
      <c r="E35" s="7"/>
      <c r="F35" s="7"/>
      <c r="G35" s="7"/>
      <c r="H35" s="7"/>
      <c r="I35" s="7"/>
      <c r="J35" s="7"/>
      <c r="K35" s="7"/>
      <c r="L35" s="9" t="s">
        <v>357</v>
      </c>
      <c r="M35" s="240">
        <v>65.400000000000006</v>
      </c>
      <c r="N35" s="243">
        <v>5.6</v>
      </c>
      <c r="O35" s="240">
        <v>68.2</v>
      </c>
      <c r="P35" s="243">
        <v>4.7</v>
      </c>
      <c r="Q35" s="240">
        <v>71.099999999999994</v>
      </c>
      <c r="R35" s="243">
        <v>4.0999999999999996</v>
      </c>
      <c r="S35" s="240">
        <v>75.900000000000006</v>
      </c>
      <c r="T35" s="243">
        <v>4.3</v>
      </c>
      <c r="U35" s="240">
        <v>66.5</v>
      </c>
      <c r="V35" s="243">
        <v>3.5</v>
      </c>
      <c r="W35" s="240">
        <v>72.3</v>
      </c>
      <c r="X35" s="243">
        <v>4.7</v>
      </c>
      <c r="Y35" s="240">
        <v>77.599999999999994</v>
      </c>
      <c r="Z35" s="243">
        <v>6.6</v>
      </c>
      <c r="AA35" s="238" t="s">
        <v>85</v>
      </c>
      <c r="AB35" s="240">
        <v>68.5</v>
      </c>
      <c r="AC35" s="243">
        <v>2.5</v>
      </c>
    </row>
    <row r="36" spans="1:29" ht="16.5" customHeight="1" x14ac:dyDescent="0.25">
      <c r="A36" s="7"/>
      <c r="B36" s="7"/>
      <c r="C36" s="7"/>
      <c r="D36" s="7"/>
      <c r="E36" s="7" t="s">
        <v>711</v>
      </c>
      <c r="F36" s="7"/>
      <c r="G36" s="7"/>
      <c r="H36" s="7"/>
      <c r="I36" s="7"/>
      <c r="J36" s="7"/>
      <c r="K36" s="7"/>
      <c r="L36" s="9" t="s">
        <v>357</v>
      </c>
      <c r="M36" s="241">
        <v>4.4000000000000004</v>
      </c>
      <c r="N36" s="7"/>
      <c r="O36" s="241">
        <v>3.5</v>
      </c>
      <c r="P36" s="7"/>
      <c r="Q36" s="241">
        <v>3</v>
      </c>
      <c r="R36" s="7"/>
      <c r="S36" s="241">
        <v>2.9</v>
      </c>
      <c r="T36" s="7"/>
      <c r="U36" s="241">
        <v>2.7</v>
      </c>
      <c r="V36" s="7"/>
      <c r="W36" s="241">
        <v>3.3</v>
      </c>
      <c r="X36" s="7"/>
      <c r="Y36" s="241">
        <v>4.3</v>
      </c>
      <c r="Z36" s="7"/>
      <c r="AA36" s="238" t="s">
        <v>85</v>
      </c>
      <c r="AB36" s="241">
        <v>1.8</v>
      </c>
      <c r="AC36" s="7"/>
    </row>
    <row r="37" spans="1:29" ht="16.5" customHeight="1" x14ac:dyDescent="0.25">
      <c r="A37" s="7" t="s">
        <v>705</v>
      </c>
      <c r="B37" s="7"/>
      <c r="C37" s="7"/>
      <c r="D37" s="7"/>
      <c r="E37" s="7"/>
      <c r="F37" s="7"/>
      <c r="G37" s="7"/>
      <c r="H37" s="7"/>
      <c r="I37" s="7"/>
      <c r="J37" s="7"/>
      <c r="K37" s="7"/>
      <c r="L37" s="9"/>
      <c r="M37" s="10"/>
      <c r="N37" s="7"/>
      <c r="O37" s="10"/>
      <c r="P37" s="7"/>
      <c r="Q37" s="10"/>
      <c r="R37" s="7"/>
      <c r="S37" s="10"/>
      <c r="T37" s="7"/>
      <c r="U37" s="10"/>
      <c r="V37" s="7"/>
      <c r="W37" s="10"/>
      <c r="X37" s="7"/>
      <c r="Y37" s="10"/>
      <c r="Z37" s="7"/>
      <c r="AA37" s="9"/>
      <c r="AB37" s="10"/>
      <c r="AC37" s="7"/>
    </row>
    <row r="38" spans="1:29" ht="16.5" customHeight="1" x14ac:dyDescent="0.25">
      <c r="A38" s="7"/>
      <c r="B38" s="7" t="s">
        <v>723</v>
      </c>
      <c r="C38" s="7"/>
      <c r="D38" s="7"/>
      <c r="E38" s="7"/>
      <c r="F38" s="7"/>
      <c r="G38" s="7"/>
      <c r="H38" s="7"/>
      <c r="I38" s="7"/>
      <c r="J38" s="7"/>
      <c r="K38" s="7"/>
      <c r="L38" s="9"/>
      <c r="M38" s="10"/>
      <c r="N38" s="7"/>
      <c r="O38" s="10"/>
      <c r="P38" s="7"/>
      <c r="Q38" s="10"/>
      <c r="R38" s="7"/>
      <c r="S38" s="10"/>
      <c r="T38" s="7"/>
      <c r="U38" s="10"/>
      <c r="V38" s="7"/>
      <c r="W38" s="10"/>
      <c r="X38" s="7"/>
      <c r="Y38" s="10"/>
      <c r="Z38" s="7"/>
      <c r="AA38" s="9"/>
      <c r="AB38" s="10"/>
      <c r="AC38" s="7"/>
    </row>
    <row r="39" spans="1:29" ht="16.5" customHeight="1" x14ac:dyDescent="0.25">
      <c r="A39" s="7"/>
      <c r="B39" s="7"/>
      <c r="C39" s="7" t="s">
        <v>724</v>
      </c>
      <c r="D39" s="7"/>
      <c r="E39" s="7"/>
      <c r="F39" s="7"/>
      <c r="G39" s="7"/>
      <c r="H39" s="7"/>
      <c r="I39" s="7"/>
      <c r="J39" s="7"/>
      <c r="K39" s="7"/>
      <c r="L39" s="9" t="s">
        <v>357</v>
      </c>
      <c r="M39" s="240">
        <v>81.5</v>
      </c>
      <c r="N39" s="7"/>
      <c r="O39" s="240">
        <v>84.3</v>
      </c>
      <c r="P39" s="7"/>
      <c r="Q39" s="240">
        <v>84.2</v>
      </c>
      <c r="R39" s="7"/>
      <c r="S39" s="240">
        <v>87.2</v>
      </c>
      <c r="T39" s="7"/>
      <c r="U39" s="240">
        <v>88.9</v>
      </c>
      <c r="V39" s="7"/>
      <c r="W39" s="240">
        <v>83.4</v>
      </c>
      <c r="X39" s="7"/>
      <c r="Y39" s="240">
        <v>91.7</v>
      </c>
      <c r="Z39" s="7"/>
      <c r="AA39" s="238" t="s">
        <v>85</v>
      </c>
      <c r="AB39" s="240">
        <v>83.9</v>
      </c>
      <c r="AC39" s="7"/>
    </row>
    <row r="40" spans="1:29" ht="16.5" customHeight="1" x14ac:dyDescent="0.25">
      <c r="A40" s="7"/>
      <c r="B40" s="7"/>
      <c r="C40" s="7" t="s">
        <v>148</v>
      </c>
      <c r="D40" s="7"/>
      <c r="E40" s="7"/>
      <c r="F40" s="7"/>
      <c r="G40" s="7"/>
      <c r="H40" s="7"/>
      <c r="I40" s="7"/>
      <c r="J40" s="7"/>
      <c r="K40" s="7"/>
      <c r="L40" s="9" t="s">
        <v>357</v>
      </c>
      <c r="M40" s="240">
        <v>85.8</v>
      </c>
      <c r="N40" s="7"/>
      <c r="O40" s="240">
        <v>91.7</v>
      </c>
      <c r="P40" s="7"/>
      <c r="Q40" s="240">
        <v>91.7</v>
      </c>
      <c r="R40" s="7"/>
      <c r="S40" s="240">
        <v>89.8</v>
      </c>
      <c r="T40" s="7"/>
      <c r="U40" s="240">
        <v>88</v>
      </c>
      <c r="V40" s="7"/>
      <c r="W40" s="240">
        <v>86.3</v>
      </c>
      <c r="X40" s="7"/>
      <c r="Y40" s="240">
        <v>92.2</v>
      </c>
      <c r="Z40" s="7"/>
      <c r="AA40" s="238" t="s">
        <v>85</v>
      </c>
      <c r="AB40" s="240">
        <v>88.4</v>
      </c>
      <c r="AC40" s="7"/>
    </row>
    <row r="41" spans="1:29" ht="16.5" customHeight="1" x14ac:dyDescent="0.25">
      <c r="A41" s="7" t="s">
        <v>708</v>
      </c>
      <c r="B41" s="7"/>
      <c r="C41" s="7"/>
      <c r="D41" s="7"/>
      <c r="E41" s="7"/>
      <c r="F41" s="7"/>
      <c r="G41" s="7"/>
      <c r="H41" s="7"/>
      <c r="I41" s="7"/>
      <c r="J41" s="7"/>
      <c r="K41" s="7"/>
      <c r="L41" s="9"/>
      <c r="M41" s="10"/>
      <c r="N41" s="7"/>
      <c r="O41" s="10"/>
      <c r="P41" s="7"/>
      <c r="Q41" s="10"/>
      <c r="R41" s="7"/>
      <c r="S41" s="10"/>
      <c r="T41" s="7"/>
      <c r="U41" s="10"/>
      <c r="V41" s="7"/>
      <c r="W41" s="10"/>
      <c r="X41" s="7"/>
      <c r="Y41" s="10"/>
      <c r="Z41" s="7"/>
      <c r="AA41" s="9"/>
      <c r="AB41" s="10"/>
      <c r="AC41" s="7"/>
    </row>
    <row r="42" spans="1:29" ht="16.5" customHeight="1" x14ac:dyDescent="0.25">
      <c r="A42" s="7"/>
      <c r="B42" s="7" t="s">
        <v>723</v>
      </c>
      <c r="C42" s="7"/>
      <c r="D42" s="7"/>
      <c r="E42" s="7"/>
      <c r="F42" s="7"/>
      <c r="G42" s="7"/>
      <c r="H42" s="7"/>
      <c r="I42" s="7"/>
      <c r="J42" s="7"/>
      <c r="K42" s="7"/>
      <c r="L42" s="9"/>
      <c r="M42" s="10"/>
      <c r="N42" s="7"/>
      <c r="O42" s="10"/>
      <c r="P42" s="7"/>
      <c r="Q42" s="10"/>
      <c r="R42" s="7"/>
      <c r="S42" s="10"/>
      <c r="T42" s="7"/>
      <c r="U42" s="10"/>
      <c r="V42" s="7"/>
      <c r="W42" s="10"/>
      <c r="X42" s="7"/>
      <c r="Y42" s="10"/>
      <c r="Z42" s="7"/>
      <c r="AA42" s="9"/>
      <c r="AB42" s="10"/>
      <c r="AC42" s="7"/>
    </row>
    <row r="43" spans="1:29" ht="16.5" customHeight="1" x14ac:dyDescent="0.25">
      <c r="A43" s="7"/>
      <c r="B43" s="7"/>
      <c r="C43" s="7" t="s">
        <v>146</v>
      </c>
      <c r="D43" s="7"/>
      <c r="E43" s="7"/>
      <c r="F43" s="7"/>
      <c r="G43" s="7"/>
      <c r="H43" s="7"/>
      <c r="I43" s="7"/>
      <c r="J43" s="7"/>
      <c r="K43" s="7"/>
      <c r="L43" s="9" t="s">
        <v>357</v>
      </c>
      <c r="M43" s="240">
        <v>88.6</v>
      </c>
      <c r="N43" s="7"/>
      <c r="O43" s="240">
        <v>88.6</v>
      </c>
      <c r="P43" s="7"/>
      <c r="Q43" s="240">
        <v>89</v>
      </c>
      <c r="R43" s="7"/>
      <c r="S43" s="240">
        <v>89.6</v>
      </c>
      <c r="T43" s="7"/>
      <c r="U43" s="240">
        <v>91.8</v>
      </c>
      <c r="V43" s="7"/>
      <c r="W43" s="240">
        <v>87.1</v>
      </c>
      <c r="X43" s="7"/>
      <c r="Y43" s="240">
        <v>91.8</v>
      </c>
      <c r="Z43" s="7"/>
      <c r="AA43" s="238" t="s">
        <v>85</v>
      </c>
      <c r="AB43" s="240">
        <v>89</v>
      </c>
      <c r="AC43" s="7"/>
    </row>
    <row r="44" spans="1:29" ht="16.5" customHeight="1" x14ac:dyDescent="0.25">
      <c r="A44" s="7"/>
      <c r="B44" s="7"/>
      <c r="C44" s="7" t="s">
        <v>148</v>
      </c>
      <c r="D44" s="7"/>
      <c r="E44" s="7"/>
      <c r="F44" s="7"/>
      <c r="G44" s="7"/>
      <c r="H44" s="7"/>
      <c r="I44" s="7"/>
      <c r="J44" s="7"/>
      <c r="K44" s="7"/>
      <c r="L44" s="9" t="s">
        <v>357</v>
      </c>
      <c r="M44" s="240">
        <v>88.8</v>
      </c>
      <c r="N44" s="7"/>
      <c r="O44" s="240">
        <v>92.8</v>
      </c>
      <c r="P44" s="7"/>
      <c r="Q44" s="240">
        <v>90.7</v>
      </c>
      <c r="R44" s="7"/>
      <c r="S44" s="240">
        <v>91.4</v>
      </c>
      <c r="T44" s="7"/>
      <c r="U44" s="240">
        <v>91.4</v>
      </c>
      <c r="V44" s="7"/>
      <c r="W44" s="240">
        <v>88.5</v>
      </c>
      <c r="X44" s="7"/>
      <c r="Y44" s="240">
        <v>92.2</v>
      </c>
      <c r="Z44" s="7"/>
      <c r="AA44" s="238" t="s">
        <v>85</v>
      </c>
      <c r="AB44" s="240">
        <v>90.2</v>
      </c>
      <c r="AC44" s="7"/>
    </row>
    <row r="45" spans="1:29" ht="16.5" customHeight="1" x14ac:dyDescent="0.25">
      <c r="A45" s="7"/>
      <c r="B45" s="7" t="s">
        <v>725</v>
      </c>
      <c r="C45" s="7"/>
      <c r="D45" s="7"/>
      <c r="E45" s="7"/>
      <c r="F45" s="7"/>
      <c r="G45" s="7"/>
      <c r="H45" s="7"/>
      <c r="I45" s="7"/>
      <c r="J45" s="7"/>
      <c r="K45" s="7"/>
      <c r="L45" s="9"/>
      <c r="M45" s="10"/>
      <c r="N45" s="7"/>
      <c r="O45" s="10"/>
      <c r="P45" s="7"/>
      <c r="Q45" s="10"/>
      <c r="R45" s="7"/>
      <c r="S45" s="10"/>
      <c r="T45" s="7"/>
      <c r="U45" s="10"/>
      <c r="V45" s="7"/>
      <c r="W45" s="10"/>
      <c r="X45" s="7"/>
      <c r="Y45" s="10"/>
      <c r="Z45" s="7"/>
      <c r="AA45" s="9"/>
      <c r="AB45" s="10"/>
      <c r="AC45" s="7"/>
    </row>
    <row r="46" spans="1:29" ht="16.5" customHeight="1" x14ac:dyDescent="0.25">
      <c r="A46" s="7"/>
      <c r="B46" s="7"/>
      <c r="C46" s="7" t="s">
        <v>146</v>
      </c>
      <c r="D46" s="7"/>
      <c r="E46" s="7"/>
      <c r="F46" s="7"/>
      <c r="G46" s="7"/>
      <c r="H46" s="7"/>
      <c r="I46" s="7"/>
      <c r="J46" s="7"/>
      <c r="K46" s="7"/>
      <c r="L46" s="9"/>
      <c r="M46" s="10"/>
      <c r="N46" s="7"/>
      <c r="O46" s="10"/>
      <c r="P46" s="7"/>
      <c r="Q46" s="10"/>
      <c r="R46" s="7"/>
      <c r="S46" s="10"/>
      <c r="T46" s="7"/>
      <c r="U46" s="10"/>
      <c r="V46" s="7"/>
      <c r="W46" s="10"/>
      <c r="X46" s="7"/>
      <c r="Y46" s="10"/>
      <c r="Z46" s="7"/>
      <c r="AA46" s="9"/>
      <c r="AB46" s="10"/>
      <c r="AC46" s="7"/>
    </row>
    <row r="47" spans="1:29" ht="16.5" customHeight="1" x14ac:dyDescent="0.25">
      <c r="A47" s="7"/>
      <c r="B47" s="7"/>
      <c r="C47" s="7"/>
      <c r="D47" s="7" t="s">
        <v>726</v>
      </c>
      <c r="E47" s="7"/>
      <c r="F47" s="7"/>
      <c r="G47" s="7"/>
      <c r="H47" s="7"/>
      <c r="I47" s="7"/>
      <c r="J47" s="7"/>
      <c r="K47" s="7"/>
      <c r="L47" s="9" t="s">
        <v>357</v>
      </c>
      <c r="M47" s="240">
        <v>89.5</v>
      </c>
      <c r="N47" s="243">
        <v>3.6</v>
      </c>
      <c r="O47" s="240">
        <v>91.6</v>
      </c>
      <c r="P47" s="243">
        <v>2.9</v>
      </c>
      <c r="Q47" s="240">
        <v>92</v>
      </c>
      <c r="R47" s="243">
        <v>2.5</v>
      </c>
      <c r="S47" s="240">
        <v>92.6</v>
      </c>
      <c r="T47" s="243">
        <v>2.7</v>
      </c>
      <c r="U47" s="240">
        <v>94.1</v>
      </c>
      <c r="V47" s="243">
        <v>1.8</v>
      </c>
      <c r="W47" s="240">
        <v>89.8</v>
      </c>
      <c r="X47" s="243">
        <v>3.3</v>
      </c>
      <c r="Y47" s="240">
        <v>93.8</v>
      </c>
      <c r="Z47" s="243">
        <v>4</v>
      </c>
      <c r="AA47" s="238" t="s">
        <v>85</v>
      </c>
      <c r="AB47" s="240">
        <v>91.2</v>
      </c>
      <c r="AC47" s="243">
        <v>1.6</v>
      </c>
    </row>
    <row r="48" spans="1:29" ht="16.5" customHeight="1" x14ac:dyDescent="0.25">
      <c r="A48" s="7"/>
      <c r="B48" s="7"/>
      <c r="C48" s="7"/>
      <c r="D48" s="7"/>
      <c r="E48" s="7" t="s">
        <v>711</v>
      </c>
      <c r="F48" s="7"/>
      <c r="G48" s="7"/>
      <c r="H48" s="7"/>
      <c r="I48" s="7"/>
      <c r="J48" s="7"/>
      <c r="K48" s="7"/>
      <c r="L48" s="9" t="s">
        <v>357</v>
      </c>
      <c r="M48" s="241">
        <v>2.1</v>
      </c>
      <c r="N48" s="7"/>
      <c r="O48" s="241">
        <v>1.6</v>
      </c>
      <c r="P48" s="7"/>
      <c r="Q48" s="241">
        <v>1.4</v>
      </c>
      <c r="R48" s="7"/>
      <c r="S48" s="241">
        <v>1.5</v>
      </c>
      <c r="T48" s="7"/>
      <c r="U48" s="241">
        <v>1</v>
      </c>
      <c r="V48" s="7"/>
      <c r="W48" s="241">
        <v>1.8</v>
      </c>
      <c r="X48" s="7"/>
      <c r="Y48" s="241">
        <v>2.2000000000000002</v>
      </c>
      <c r="Z48" s="7"/>
      <c r="AA48" s="238" t="s">
        <v>85</v>
      </c>
      <c r="AB48" s="241">
        <v>0.9</v>
      </c>
      <c r="AC48" s="7"/>
    </row>
    <row r="49" spans="1:29" ht="16.5" customHeight="1" x14ac:dyDescent="0.25">
      <c r="A49" s="7"/>
      <c r="B49" s="7"/>
      <c r="C49" s="7"/>
      <c r="D49" s="7" t="s">
        <v>727</v>
      </c>
      <c r="E49" s="7"/>
      <c r="F49" s="7"/>
      <c r="G49" s="7"/>
      <c r="H49" s="7"/>
      <c r="I49" s="7"/>
      <c r="J49" s="7"/>
      <c r="K49" s="7"/>
      <c r="L49" s="9" t="s">
        <v>357</v>
      </c>
      <c r="M49" s="240">
        <v>90.8</v>
      </c>
      <c r="N49" s="243">
        <v>3.6</v>
      </c>
      <c r="O49" s="240">
        <v>91</v>
      </c>
      <c r="P49" s="243">
        <v>3.1</v>
      </c>
      <c r="Q49" s="240">
        <v>89</v>
      </c>
      <c r="R49" s="243">
        <v>3.1</v>
      </c>
      <c r="S49" s="240">
        <v>89</v>
      </c>
      <c r="T49" s="243">
        <v>3.3</v>
      </c>
      <c r="U49" s="240">
        <v>91.5</v>
      </c>
      <c r="V49" s="243">
        <v>2.2999999999999998</v>
      </c>
      <c r="W49" s="240">
        <v>90.1</v>
      </c>
      <c r="X49" s="243">
        <v>3.5</v>
      </c>
      <c r="Y49" s="240">
        <v>86.9</v>
      </c>
      <c r="Z49" s="243">
        <v>6</v>
      </c>
      <c r="AA49" s="238" t="s">
        <v>85</v>
      </c>
      <c r="AB49" s="240">
        <v>90.4</v>
      </c>
      <c r="AC49" s="243">
        <v>1.7</v>
      </c>
    </row>
    <row r="50" spans="1:29" ht="16.5" customHeight="1" x14ac:dyDescent="0.25">
      <c r="A50" s="7"/>
      <c r="B50" s="7"/>
      <c r="C50" s="7"/>
      <c r="D50" s="7"/>
      <c r="E50" s="7" t="s">
        <v>711</v>
      </c>
      <c r="F50" s="7"/>
      <c r="G50" s="7"/>
      <c r="H50" s="7"/>
      <c r="I50" s="7"/>
      <c r="J50" s="7"/>
      <c r="K50" s="7"/>
      <c r="L50" s="9" t="s">
        <v>357</v>
      </c>
      <c r="M50" s="241">
        <v>2</v>
      </c>
      <c r="N50" s="7"/>
      <c r="O50" s="241">
        <v>1.7</v>
      </c>
      <c r="P50" s="7"/>
      <c r="Q50" s="241">
        <v>1.8</v>
      </c>
      <c r="R50" s="7"/>
      <c r="S50" s="241">
        <v>1.9</v>
      </c>
      <c r="T50" s="7"/>
      <c r="U50" s="241">
        <v>1.3</v>
      </c>
      <c r="V50" s="7"/>
      <c r="W50" s="241">
        <v>2</v>
      </c>
      <c r="X50" s="7"/>
      <c r="Y50" s="241">
        <v>3.5</v>
      </c>
      <c r="Z50" s="7"/>
      <c r="AA50" s="238" t="s">
        <v>85</v>
      </c>
      <c r="AB50" s="241">
        <v>0.9</v>
      </c>
      <c r="AC50" s="7"/>
    </row>
    <row r="51" spans="1:29" ht="16.5" customHeight="1" x14ac:dyDescent="0.25">
      <c r="A51" s="7"/>
      <c r="B51" s="7"/>
      <c r="C51" s="7"/>
      <c r="D51" s="7" t="s">
        <v>728</v>
      </c>
      <c r="E51" s="7"/>
      <c r="F51" s="7"/>
      <c r="G51" s="7"/>
      <c r="H51" s="7"/>
      <c r="I51" s="7"/>
      <c r="J51" s="7"/>
      <c r="K51" s="7"/>
      <c r="L51" s="9" t="s">
        <v>357</v>
      </c>
      <c r="M51" s="240">
        <v>92.7</v>
      </c>
      <c r="N51" s="243">
        <v>3.5</v>
      </c>
      <c r="O51" s="240">
        <v>90.7</v>
      </c>
      <c r="P51" s="243">
        <v>3.4</v>
      </c>
      <c r="Q51" s="240">
        <v>90.8</v>
      </c>
      <c r="R51" s="243">
        <v>3</v>
      </c>
      <c r="S51" s="240">
        <v>92.9</v>
      </c>
      <c r="T51" s="243">
        <v>3</v>
      </c>
      <c r="U51" s="240">
        <v>93.3</v>
      </c>
      <c r="V51" s="243">
        <v>2.2000000000000002</v>
      </c>
      <c r="W51" s="240">
        <v>84.4</v>
      </c>
      <c r="X51" s="243">
        <v>4.7</v>
      </c>
      <c r="Y51" s="240">
        <v>90.4</v>
      </c>
      <c r="Z51" s="243">
        <v>5.4</v>
      </c>
      <c r="AA51" s="238" t="s">
        <v>85</v>
      </c>
      <c r="AB51" s="240">
        <v>91.7</v>
      </c>
      <c r="AC51" s="243">
        <v>1.6</v>
      </c>
    </row>
    <row r="52" spans="1:29" ht="16.5" customHeight="1" x14ac:dyDescent="0.25">
      <c r="A52" s="7"/>
      <c r="B52" s="7"/>
      <c r="C52" s="7"/>
      <c r="D52" s="7"/>
      <c r="E52" s="7" t="s">
        <v>711</v>
      </c>
      <c r="F52" s="7"/>
      <c r="G52" s="7"/>
      <c r="H52" s="7"/>
      <c r="I52" s="7"/>
      <c r="J52" s="7"/>
      <c r="K52" s="7"/>
      <c r="L52" s="9" t="s">
        <v>357</v>
      </c>
      <c r="M52" s="241">
        <v>2</v>
      </c>
      <c r="N52" s="7"/>
      <c r="O52" s="241">
        <v>1.9</v>
      </c>
      <c r="P52" s="7"/>
      <c r="Q52" s="241">
        <v>1.7</v>
      </c>
      <c r="R52" s="7"/>
      <c r="S52" s="241">
        <v>1.7</v>
      </c>
      <c r="T52" s="7"/>
      <c r="U52" s="241">
        <v>1.2</v>
      </c>
      <c r="V52" s="7"/>
      <c r="W52" s="241">
        <v>2.8</v>
      </c>
      <c r="X52" s="7"/>
      <c r="Y52" s="241">
        <v>3.1</v>
      </c>
      <c r="Z52" s="7"/>
      <c r="AA52" s="238" t="s">
        <v>85</v>
      </c>
      <c r="AB52" s="241">
        <v>0.9</v>
      </c>
      <c r="AC52" s="7"/>
    </row>
    <row r="53" spans="1:29" ht="29.4" customHeight="1" x14ac:dyDescent="0.25">
      <c r="A53" s="7"/>
      <c r="B53" s="7"/>
      <c r="C53" s="7"/>
      <c r="D53" s="357" t="s">
        <v>729</v>
      </c>
      <c r="E53" s="357"/>
      <c r="F53" s="357"/>
      <c r="G53" s="357"/>
      <c r="H53" s="357"/>
      <c r="I53" s="357"/>
      <c r="J53" s="357"/>
      <c r="K53" s="357"/>
      <c r="L53" s="9" t="s">
        <v>357</v>
      </c>
      <c r="M53" s="240">
        <v>90.5</v>
      </c>
      <c r="N53" s="243">
        <v>3.5</v>
      </c>
      <c r="O53" s="240">
        <v>92.1</v>
      </c>
      <c r="P53" s="243">
        <v>2.7</v>
      </c>
      <c r="Q53" s="240">
        <v>92.6</v>
      </c>
      <c r="R53" s="243">
        <v>2.4</v>
      </c>
      <c r="S53" s="240">
        <v>92.6</v>
      </c>
      <c r="T53" s="243">
        <v>2.6</v>
      </c>
      <c r="U53" s="240">
        <v>95.1</v>
      </c>
      <c r="V53" s="243">
        <v>1.6</v>
      </c>
      <c r="W53" s="240">
        <v>90.2</v>
      </c>
      <c r="X53" s="243">
        <v>3.1</v>
      </c>
      <c r="Y53" s="240">
        <v>93.6</v>
      </c>
      <c r="Z53" s="243">
        <v>4.0999999999999996</v>
      </c>
      <c r="AA53" s="238" t="s">
        <v>85</v>
      </c>
      <c r="AB53" s="240">
        <v>91.9</v>
      </c>
      <c r="AC53" s="243">
        <v>1.5</v>
      </c>
    </row>
    <row r="54" spans="1:29" ht="16.5" customHeight="1" x14ac:dyDescent="0.25">
      <c r="A54" s="7"/>
      <c r="B54" s="7"/>
      <c r="C54" s="7"/>
      <c r="D54" s="7"/>
      <c r="E54" s="7" t="s">
        <v>711</v>
      </c>
      <c r="F54" s="7"/>
      <c r="G54" s="7"/>
      <c r="H54" s="7"/>
      <c r="I54" s="7"/>
      <c r="J54" s="7"/>
      <c r="K54" s="7"/>
      <c r="L54" s="9" t="s">
        <v>357</v>
      </c>
      <c r="M54" s="241">
        <v>2</v>
      </c>
      <c r="N54" s="7"/>
      <c r="O54" s="241">
        <v>1.5</v>
      </c>
      <c r="P54" s="7"/>
      <c r="Q54" s="241">
        <v>1.3</v>
      </c>
      <c r="R54" s="7"/>
      <c r="S54" s="241">
        <v>1.4</v>
      </c>
      <c r="T54" s="7"/>
      <c r="U54" s="241">
        <v>0.9</v>
      </c>
      <c r="V54" s="7"/>
      <c r="W54" s="241">
        <v>1.8</v>
      </c>
      <c r="X54" s="7"/>
      <c r="Y54" s="241">
        <v>2.2000000000000002</v>
      </c>
      <c r="Z54" s="7"/>
      <c r="AA54" s="238" t="s">
        <v>85</v>
      </c>
      <c r="AB54" s="241">
        <v>0.8</v>
      </c>
      <c r="AC54" s="7"/>
    </row>
    <row r="55" spans="1:29" ht="16.5" customHeight="1" x14ac:dyDescent="0.25">
      <c r="A55" s="7"/>
      <c r="B55" s="7"/>
      <c r="C55" s="7"/>
      <c r="D55" s="7" t="s">
        <v>730</v>
      </c>
      <c r="E55" s="7"/>
      <c r="F55" s="7"/>
      <c r="G55" s="7"/>
      <c r="H55" s="7"/>
      <c r="I55" s="7"/>
      <c r="J55" s="7"/>
      <c r="K55" s="7"/>
      <c r="L55" s="9" t="s">
        <v>357</v>
      </c>
      <c r="M55" s="240">
        <v>85.7</v>
      </c>
      <c r="N55" s="243">
        <v>7.6</v>
      </c>
      <c r="O55" s="240">
        <v>85.7</v>
      </c>
      <c r="P55" s="243">
        <v>7</v>
      </c>
      <c r="Q55" s="240">
        <v>92</v>
      </c>
      <c r="R55" s="243">
        <v>5.7</v>
      </c>
      <c r="S55" s="240">
        <v>92.4</v>
      </c>
      <c r="T55" s="243">
        <v>6.6</v>
      </c>
      <c r="U55" s="240">
        <v>91.8</v>
      </c>
      <c r="V55" s="243">
        <v>4.8</v>
      </c>
      <c r="W55" s="240">
        <v>81</v>
      </c>
      <c r="X55" s="243">
        <v>7.9</v>
      </c>
      <c r="Y55" s="240">
        <v>95</v>
      </c>
      <c r="Z55" s="243">
        <v>5</v>
      </c>
      <c r="AA55" s="238" t="s">
        <v>85</v>
      </c>
      <c r="AB55" s="240">
        <v>87.2</v>
      </c>
      <c r="AC55" s="243">
        <v>3.8</v>
      </c>
    </row>
    <row r="56" spans="1:29" ht="16.5" customHeight="1" x14ac:dyDescent="0.25">
      <c r="A56" s="7"/>
      <c r="B56" s="7"/>
      <c r="C56" s="7"/>
      <c r="D56" s="7"/>
      <c r="E56" s="7" t="s">
        <v>711</v>
      </c>
      <c r="F56" s="7"/>
      <c r="G56" s="7"/>
      <c r="H56" s="7"/>
      <c r="I56" s="7"/>
      <c r="J56" s="7"/>
      <c r="K56" s="7"/>
      <c r="L56" s="9" t="s">
        <v>357</v>
      </c>
      <c r="M56" s="241">
        <v>4.5</v>
      </c>
      <c r="N56" s="7"/>
      <c r="O56" s="241">
        <v>4.2</v>
      </c>
      <c r="P56" s="7"/>
      <c r="Q56" s="241">
        <v>3.2</v>
      </c>
      <c r="R56" s="7"/>
      <c r="S56" s="241">
        <v>3.6</v>
      </c>
      <c r="T56" s="7"/>
      <c r="U56" s="241">
        <v>2.7</v>
      </c>
      <c r="V56" s="7"/>
      <c r="W56" s="241">
        <v>5</v>
      </c>
      <c r="X56" s="7"/>
      <c r="Y56" s="241">
        <v>5.0999999999999996</v>
      </c>
      <c r="Z56" s="7"/>
      <c r="AA56" s="238" t="s">
        <v>85</v>
      </c>
      <c r="AB56" s="241">
        <v>2.2000000000000002</v>
      </c>
      <c r="AC56" s="7"/>
    </row>
    <row r="57" spans="1:29" ht="16.5" customHeight="1" x14ac:dyDescent="0.25">
      <c r="A57" s="7"/>
      <c r="B57" s="7"/>
      <c r="C57" s="7"/>
      <c r="D57" s="7" t="s">
        <v>731</v>
      </c>
      <c r="E57" s="7"/>
      <c r="F57" s="7"/>
      <c r="G57" s="7"/>
      <c r="H57" s="7"/>
      <c r="I57" s="7"/>
      <c r="J57" s="7"/>
      <c r="K57" s="7"/>
      <c r="L57" s="9" t="s">
        <v>357</v>
      </c>
      <c r="M57" s="240">
        <v>89.6</v>
      </c>
      <c r="N57" s="243">
        <v>5.4</v>
      </c>
      <c r="O57" s="240">
        <v>85.7</v>
      </c>
      <c r="P57" s="243">
        <v>5</v>
      </c>
      <c r="Q57" s="240">
        <v>85.4</v>
      </c>
      <c r="R57" s="243">
        <v>5.3</v>
      </c>
      <c r="S57" s="240">
        <v>86.1</v>
      </c>
      <c r="T57" s="243">
        <v>6.4</v>
      </c>
      <c r="U57" s="240">
        <v>91.6</v>
      </c>
      <c r="V57" s="243">
        <v>3.3</v>
      </c>
      <c r="W57" s="240">
        <v>87.6</v>
      </c>
      <c r="X57" s="243">
        <v>5.2</v>
      </c>
      <c r="Y57" s="240">
        <v>96.1</v>
      </c>
      <c r="Z57" s="243">
        <v>3.9</v>
      </c>
      <c r="AA57" s="238" t="s">
        <v>85</v>
      </c>
      <c r="AB57" s="240">
        <v>88.1</v>
      </c>
      <c r="AC57" s="243">
        <v>2.6</v>
      </c>
    </row>
    <row r="58" spans="1:29" ht="16.5" customHeight="1" x14ac:dyDescent="0.25">
      <c r="A58" s="7"/>
      <c r="B58" s="7"/>
      <c r="C58" s="7"/>
      <c r="D58" s="7"/>
      <c r="E58" s="7" t="s">
        <v>711</v>
      </c>
      <c r="F58" s="7"/>
      <c r="G58" s="7"/>
      <c r="H58" s="7"/>
      <c r="I58" s="7"/>
      <c r="J58" s="7"/>
      <c r="K58" s="7"/>
      <c r="L58" s="9" t="s">
        <v>357</v>
      </c>
      <c r="M58" s="241">
        <v>3.1</v>
      </c>
      <c r="N58" s="7"/>
      <c r="O58" s="241">
        <v>3</v>
      </c>
      <c r="P58" s="7"/>
      <c r="Q58" s="241">
        <v>3.2</v>
      </c>
      <c r="R58" s="7"/>
      <c r="S58" s="241">
        <v>3.8</v>
      </c>
      <c r="T58" s="7"/>
      <c r="U58" s="241">
        <v>1.9</v>
      </c>
      <c r="V58" s="7"/>
      <c r="W58" s="241">
        <v>3</v>
      </c>
      <c r="X58" s="7"/>
      <c r="Y58" s="241">
        <v>2.8</v>
      </c>
      <c r="Z58" s="7"/>
      <c r="AA58" s="238" t="s">
        <v>85</v>
      </c>
      <c r="AB58" s="241">
        <v>1.5</v>
      </c>
      <c r="AC58" s="7"/>
    </row>
    <row r="59" spans="1:29" ht="16.5" customHeight="1" x14ac:dyDescent="0.25">
      <c r="A59" s="7"/>
      <c r="B59" s="7"/>
      <c r="C59" s="7"/>
      <c r="D59" s="7" t="s">
        <v>732</v>
      </c>
      <c r="E59" s="7"/>
      <c r="F59" s="7"/>
      <c r="G59" s="7"/>
      <c r="H59" s="7"/>
      <c r="I59" s="7"/>
      <c r="J59" s="7"/>
      <c r="K59" s="7"/>
      <c r="L59" s="9" t="s">
        <v>357</v>
      </c>
      <c r="M59" s="240">
        <v>82.9</v>
      </c>
      <c r="N59" s="243">
        <v>6.4</v>
      </c>
      <c r="O59" s="240">
        <v>87.4</v>
      </c>
      <c r="P59" s="243">
        <v>4.5</v>
      </c>
      <c r="Q59" s="240">
        <v>85.7</v>
      </c>
      <c r="R59" s="243">
        <v>5</v>
      </c>
      <c r="S59" s="240">
        <v>82</v>
      </c>
      <c r="T59" s="243">
        <v>6.4</v>
      </c>
      <c r="U59" s="240">
        <v>89.3</v>
      </c>
      <c r="V59" s="243">
        <v>3.6</v>
      </c>
      <c r="W59" s="240">
        <v>81.2</v>
      </c>
      <c r="X59" s="243">
        <v>5.9</v>
      </c>
      <c r="Y59" s="240">
        <v>90.9</v>
      </c>
      <c r="Z59" s="243">
        <v>6.4</v>
      </c>
      <c r="AA59" s="238" t="s">
        <v>85</v>
      </c>
      <c r="AB59" s="240">
        <v>84.8</v>
      </c>
      <c r="AC59" s="243">
        <v>2.8</v>
      </c>
    </row>
    <row r="60" spans="1:29" ht="16.5" customHeight="1" x14ac:dyDescent="0.25">
      <c r="A60" s="7"/>
      <c r="B60" s="7"/>
      <c r="C60" s="7"/>
      <c r="D60" s="7"/>
      <c r="E60" s="7" t="s">
        <v>711</v>
      </c>
      <c r="F60" s="7"/>
      <c r="G60" s="7"/>
      <c r="H60" s="7"/>
      <c r="I60" s="7"/>
      <c r="J60" s="7"/>
      <c r="K60" s="7"/>
      <c r="L60" s="9" t="s">
        <v>357</v>
      </c>
      <c r="M60" s="241">
        <v>3.9</v>
      </c>
      <c r="N60" s="7"/>
      <c r="O60" s="241">
        <v>2.6</v>
      </c>
      <c r="P60" s="7"/>
      <c r="Q60" s="241">
        <v>3</v>
      </c>
      <c r="R60" s="7"/>
      <c r="S60" s="241">
        <v>3.9</v>
      </c>
      <c r="T60" s="7"/>
      <c r="U60" s="241">
        <v>2.1</v>
      </c>
      <c r="V60" s="7"/>
      <c r="W60" s="241">
        <v>3.7</v>
      </c>
      <c r="X60" s="7"/>
      <c r="Y60" s="241">
        <v>3.6</v>
      </c>
      <c r="Z60" s="7"/>
      <c r="AA60" s="238" t="s">
        <v>85</v>
      </c>
      <c r="AB60" s="241">
        <v>1.7</v>
      </c>
      <c r="AC60" s="7"/>
    </row>
    <row r="61" spans="1:29" ht="16.5" customHeight="1" x14ac:dyDescent="0.25">
      <c r="A61" s="7"/>
      <c r="B61" s="7"/>
      <c r="C61" s="7"/>
      <c r="D61" s="7" t="s">
        <v>733</v>
      </c>
      <c r="E61" s="7"/>
      <c r="F61" s="7"/>
      <c r="G61" s="7"/>
      <c r="H61" s="7"/>
      <c r="I61" s="7"/>
      <c r="J61" s="7"/>
      <c r="K61" s="7"/>
      <c r="L61" s="9" t="s">
        <v>357</v>
      </c>
      <c r="M61" s="240">
        <v>86.4</v>
      </c>
      <c r="N61" s="243">
        <v>4.9000000000000004</v>
      </c>
      <c r="O61" s="240">
        <v>87.2</v>
      </c>
      <c r="P61" s="243">
        <v>3.8</v>
      </c>
      <c r="Q61" s="240">
        <v>88.5</v>
      </c>
      <c r="R61" s="243">
        <v>3.2</v>
      </c>
      <c r="S61" s="240">
        <v>90.4</v>
      </c>
      <c r="T61" s="243">
        <v>3.4</v>
      </c>
      <c r="U61" s="240">
        <v>90</v>
      </c>
      <c r="V61" s="243">
        <v>2.7</v>
      </c>
      <c r="W61" s="240">
        <v>90.3</v>
      </c>
      <c r="X61" s="243">
        <v>3.7</v>
      </c>
      <c r="Y61" s="240">
        <v>90.3</v>
      </c>
      <c r="Z61" s="243">
        <v>5.7</v>
      </c>
      <c r="AA61" s="238" t="s">
        <v>85</v>
      </c>
      <c r="AB61" s="240">
        <v>88</v>
      </c>
      <c r="AC61" s="243">
        <v>2</v>
      </c>
    </row>
    <row r="62" spans="1:29" ht="16.5" customHeight="1" x14ac:dyDescent="0.25">
      <c r="A62" s="7"/>
      <c r="B62" s="7"/>
      <c r="C62" s="7"/>
      <c r="D62" s="7"/>
      <c r="E62" s="7" t="s">
        <v>711</v>
      </c>
      <c r="F62" s="7"/>
      <c r="G62" s="7"/>
      <c r="H62" s="7"/>
      <c r="I62" s="7"/>
      <c r="J62" s="7"/>
      <c r="K62" s="7"/>
      <c r="L62" s="9" t="s">
        <v>357</v>
      </c>
      <c r="M62" s="241">
        <v>2.9</v>
      </c>
      <c r="N62" s="7"/>
      <c r="O62" s="241">
        <v>2.2000000000000002</v>
      </c>
      <c r="P62" s="7"/>
      <c r="Q62" s="241">
        <v>1.9</v>
      </c>
      <c r="R62" s="7"/>
      <c r="S62" s="241">
        <v>1.9</v>
      </c>
      <c r="T62" s="7"/>
      <c r="U62" s="241">
        <v>1.5</v>
      </c>
      <c r="V62" s="7"/>
      <c r="W62" s="241">
        <v>2.1</v>
      </c>
      <c r="X62" s="7"/>
      <c r="Y62" s="241">
        <v>3.2</v>
      </c>
      <c r="Z62" s="7"/>
      <c r="AA62" s="238" t="s">
        <v>85</v>
      </c>
      <c r="AB62" s="241">
        <v>1.2</v>
      </c>
      <c r="AC62" s="7"/>
    </row>
    <row r="63" spans="1:29" ht="16.5" customHeight="1" x14ac:dyDescent="0.25">
      <c r="A63" s="7"/>
      <c r="B63" s="7"/>
      <c r="C63" s="7"/>
      <c r="D63" s="7" t="s">
        <v>734</v>
      </c>
      <c r="E63" s="7"/>
      <c r="F63" s="7"/>
      <c r="G63" s="7"/>
      <c r="H63" s="7"/>
      <c r="I63" s="7"/>
      <c r="J63" s="7"/>
      <c r="K63" s="7"/>
      <c r="L63" s="9" t="s">
        <v>357</v>
      </c>
      <c r="M63" s="240">
        <v>89</v>
      </c>
      <c r="N63" s="243">
        <v>3.7</v>
      </c>
      <c r="O63" s="240">
        <v>85.8</v>
      </c>
      <c r="P63" s="243">
        <v>3.6</v>
      </c>
      <c r="Q63" s="240">
        <v>85.2</v>
      </c>
      <c r="R63" s="243">
        <v>3.4</v>
      </c>
      <c r="S63" s="240">
        <v>88.4</v>
      </c>
      <c r="T63" s="243">
        <v>3.4</v>
      </c>
      <c r="U63" s="240">
        <v>89.8</v>
      </c>
      <c r="V63" s="243">
        <v>2.2999999999999998</v>
      </c>
      <c r="W63" s="240">
        <v>89.1</v>
      </c>
      <c r="X63" s="243">
        <v>3.4</v>
      </c>
      <c r="Y63" s="240">
        <v>89.4</v>
      </c>
      <c r="Z63" s="243">
        <v>5.3</v>
      </c>
      <c r="AA63" s="238" t="s">
        <v>85</v>
      </c>
      <c r="AB63" s="240">
        <v>88</v>
      </c>
      <c r="AC63" s="243">
        <v>1.7</v>
      </c>
    </row>
    <row r="64" spans="1:29" ht="16.5" customHeight="1" x14ac:dyDescent="0.25">
      <c r="A64" s="14"/>
      <c r="B64" s="14"/>
      <c r="C64" s="14"/>
      <c r="D64" s="14"/>
      <c r="E64" s="14" t="s">
        <v>711</v>
      </c>
      <c r="F64" s="14"/>
      <c r="G64" s="14"/>
      <c r="H64" s="14"/>
      <c r="I64" s="14"/>
      <c r="J64" s="14"/>
      <c r="K64" s="14"/>
      <c r="L64" s="15" t="s">
        <v>357</v>
      </c>
      <c r="M64" s="242">
        <v>2.1</v>
      </c>
      <c r="N64" s="14"/>
      <c r="O64" s="242">
        <v>2.2000000000000002</v>
      </c>
      <c r="P64" s="14"/>
      <c r="Q64" s="242">
        <v>2</v>
      </c>
      <c r="R64" s="14"/>
      <c r="S64" s="242">
        <v>1.9</v>
      </c>
      <c r="T64" s="14"/>
      <c r="U64" s="242">
        <v>1.3</v>
      </c>
      <c r="V64" s="14"/>
      <c r="W64" s="242">
        <v>2</v>
      </c>
      <c r="X64" s="14"/>
      <c r="Y64" s="242">
        <v>3</v>
      </c>
      <c r="Z64" s="14"/>
      <c r="AA64" s="239" t="s">
        <v>85</v>
      </c>
      <c r="AB64" s="242">
        <v>1</v>
      </c>
      <c r="AC64" s="14"/>
    </row>
    <row r="65" spans="1:29" ht="4.5" customHeight="1" x14ac:dyDescent="0.25">
      <c r="A65" s="25"/>
      <c r="B65" s="25"/>
      <c r="C65" s="2"/>
      <c r="D65" s="2"/>
      <c r="E65" s="2"/>
      <c r="F65" s="2"/>
      <c r="G65" s="2"/>
      <c r="H65" s="2"/>
      <c r="I65" s="2"/>
      <c r="J65" s="2"/>
      <c r="K65" s="2"/>
      <c r="L65" s="2"/>
      <c r="M65" s="2"/>
      <c r="N65" s="2"/>
      <c r="O65" s="2"/>
      <c r="P65" s="2"/>
      <c r="Q65" s="2"/>
      <c r="R65" s="2"/>
      <c r="S65" s="2"/>
      <c r="T65" s="2"/>
      <c r="U65" s="2"/>
      <c r="V65" s="2"/>
      <c r="W65" s="2"/>
      <c r="X65" s="2"/>
      <c r="Y65" s="2"/>
      <c r="Z65" s="2"/>
      <c r="AA65" s="2"/>
      <c r="AB65" s="2"/>
      <c r="AC65" s="2"/>
    </row>
    <row r="66" spans="1:29" ht="16.5" customHeight="1" x14ac:dyDescent="0.25">
      <c r="A66" s="25"/>
      <c r="B66" s="25"/>
      <c r="C66" s="351" t="s">
        <v>793</v>
      </c>
      <c r="D66" s="351"/>
      <c r="E66" s="351"/>
      <c r="F66" s="351"/>
      <c r="G66" s="351"/>
      <c r="H66" s="351"/>
      <c r="I66" s="351"/>
      <c r="J66" s="351"/>
      <c r="K66" s="351"/>
      <c r="L66" s="351"/>
      <c r="M66" s="351"/>
      <c r="N66" s="351"/>
      <c r="O66" s="351"/>
      <c r="P66" s="351"/>
      <c r="Q66" s="351"/>
      <c r="R66" s="351"/>
      <c r="S66" s="351"/>
      <c r="T66" s="351"/>
      <c r="U66" s="351"/>
      <c r="V66" s="351"/>
      <c r="W66" s="351"/>
      <c r="X66" s="351"/>
      <c r="Y66" s="351"/>
      <c r="Z66" s="351"/>
      <c r="AA66" s="351"/>
      <c r="AB66" s="351"/>
      <c r="AC66" s="351"/>
    </row>
    <row r="67" spans="1:29" ht="4.5" customHeight="1" x14ac:dyDescent="0.25">
      <c r="A67" s="25"/>
      <c r="B67" s="25"/>
      <c r="C67" s="2"/>
      <c r="D67" s="2"/>
      <c r="E67" s="2"/>
      <c r="F67" s="2"/>
      <c r="G67" s="2"/>
      <c r="H67" s="2"/>
      <c r="I67" s="2"/>
      <c r="J67" s="2"/>
      <c r="K67" s="2"/>
      <c r="L67" s="2"/>
      <c r="M67" s="2"/>
      <c r="N67" s="2"/>
      <c r="O67" s="2"/>
      <c r="P67" s="2"/>
      <c r="Q67" s="2"/>
      <c r="R67" s="2"/>
      <c r="S67" s="2"/>
      <c r="T67" s="2"/>
      <c r="U67" s="2"/>
      <c r="V67" s="2"/>
      <c r="W67" s="2"/>
      <c r="X67" s="2"/>
      <c r="Y67" s="2"/>
      <c r="Z67" s="2"/>
      <c r="AA67" s="2"/>
      <c r="AB67" s="2"/>
      <c r="AC67" s="2"/>
    </row>
    <row r="68" spans="1:29" ht="29.4" customHeight="1" x14ac:dyDescent="0.25">
      <c r="A68" s="131"/>
      <c r="B68" s="131"/>
      <c r="C68" s="351" t="s">
        <v>547</v>
      </c>
      <c r="D68" s="351"/>
      <c r="E68" s="351"/>
      <c r="F68" s="351"/>
      <c r="G68" s="351"/>
      <c r="H68" s="351"/>
      <c r="I68" s="351"/>
      <c r="J68" s="351"/>
      <c r="K68" s="351"/>
      <c r="L68" s="351"/>
      <c r="M68" s="351"/>
      <c r="N68" s="351"/>
      <c r="O68" s="351"/>
      <c r="P68" s="351"/>
      <c r="Q68" s="351"/>
      <c r="R68" s="351"/>
      <c r="S68" s="351"/>
      <c r="T68" s="351"/>
      <c r="U68" s="351"/>
      <c r="V68" s="351"/>
      <c r="W68" s="351"/>
      <c r="X68" s="351"/>
      <c r="Y68" s="351"/>
      <c r="Z68" s="351"/>
      <c r="AA68" s="351"/>
      <c r="AB68" s="351"/>
      <c r="AC68" s="351"/>
    </row>
    <row r="69" spans="1:29" ht="16.5" customHeight="1" x14ac:dyDescent="0.25">
      <c r="A69" s="131"/>
      <c r="B69" s="131"/>
      <c r="C69" s="351" t="s">
        <v>472</v>
      </c>
      <c r="D69" s="351"/>
      <c r="E69" s="351"/>
      <c r="F69" s="351"/>
      <c r="G69" s="351"/>
      <c r="H69" s="351"/>
      <c r="I69" s="351"/>
      <c r="J69" s="351"/>
      <c r="K69" s="351"/>
      <c r="L69" s="351"/>
      <c r="M69" s="351"/>
      <c r="N69" s="351"/>
      <c r="O69" s="351"/>
      <c r="P69" s="351"/>
      <c r="Q69" s="351"/>
      <c r="R69" s="351"/>
      <c r="S69" s="351"/>
      <c r="T69" s="351"/>
      <c r="U69" s="351"/>
      <c r="V69" s="351"/>
      <c r="W69" s="351"/>
      <c r="X69" s="351"/>
      <c r="Y69" s="351"/>
      <c r="Z69" s="351"/>
      <c r="AA69" s="351"/>
      <c r="AB69" s="351"/>
      <c r="AC69" s="351"/>
    </row>
    <row r="70" spans="1:29" ht="4.5" customHeight="1" x14ac:dyDescent="0.25">
      <c r="A70" s="25"/>
      <c r="B70" s="25"/>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1:29" ht="29.4" customHeight="1" x14ac:dyDescent="0.25">
      <c r="A71" s="25" t="s">
        <v>87</v>
      </c>
      <c r="B71" s="25"/>
      <c r="C71" s="351" t="s">
        <v>737</v>
      </c>
      <c r="D71" s="351"/>
      <c r="E71" s="351"/>
      <c r="F71" s="351"/>
      <c r="G71" s="351"/>
      <c r="H71" s="351"/>
      <c r="I71" s="351"/>
      <c r="J71" s="351"/>
      <c r="K71" s="351"/>
      <c r="L71" s="351"/>
      <c r="M71" s="351"/>
      <c r="N71" s="351"/>
      <c r="O71" s="351"/>
      <c r="P71" s="351"/>
      <c r="Q71" s="351"/>
      <c r="R71" s="351"/>
      <c r="S71" s="351"/>
      <c r="T71" s="351"/>
      <c r="U71" s="351"/>
      <c r="V71" s="351"/>
      <c r="W71" s="351"/>
      <c r="X71" s="351"/>
      <c r="Y71" s="351"/>
      <c r="Z71" s="351"/>
      <c r="AA71" s="351"/>
      <c r="AB71" s="351"/>
      <c r="AC71" s="351"/>
    </row>
    <row r="72" spans="1:29" ht="42.45" customHeight="1" x14ac:dyDescent="0.25">
      <c r="A72" s="25" t="s">
        <v>88</v>
      </c>
      <c r="B72" s="25"/>
      <c r="C72" s="351" t="s">
        <v>738</v>
      </c>
      <c r="D72" s="351"/>
      <c r="E72" s="351"/>
      <c r="F72" s="351"/>
      <c r="G72" s="351"/>
      <c r="H72" s="351"/>
      <c r="I72" s="351"/>
      <c r="J72" s="351"/>
      <c r="K72" s="351"/>
      <c r="L72" s="351"/>
      <c r="M72" s="351"/>
      <c r="N72" s="351"/>
      <c r="O72" s="351"/>
      <c r="P72" s="351"/>
      <c r="Q72" s="351"/>
      <c r="R72" s="351"/>
      <c r="S72" s="351"/>
      <c r="T72" s="351"/>
      <c r="U72" s="351"/>
      <c r="V72" s="351"/>
      <c r="W72" s="351"/>
      <c r="X72" s="351"/>
      <c r="Y72" s="351"/>
      <c r="Z72" s="351"/>
      <c r="AA72" s="351"/>
      <c r="AB72" s="351"/>
      <c r="AC72" s="351"/>
    </row>
    <row r="73" spans="1:29" ht="42.45" customHeight="1" x14ac:dyDescent="0.25">
      <c r="A73" s="25" t="s">
        <v>89</v>
      </c>
      <c r="B73" s="25"/>
      <c r="C73" s="351" t="s">
        <v>739</v>
      </c>
      <c r="D73" s="351"/>
      <c r="E73" s="351"/>
      <c r="F73" s="351"/>
      <c r="G73" s="351"/>
      <c r="H73" s="351"/>
      <c r="I73" s="351"/>
      <c r="J73" s="351"/>
      <c r="K73" s="351"/>
      <c r="L73" s="351"/>
      <c r="M73" s="351"/>
      <c r="N73" s="351"/>
      <c r="O73" s="351"/>
      <c r="P73" s="351"/>
      <c r="Q73" s="351"/>
      <c r="R73" s="351"/>
      <c r="S73" s="351"/>
      <c r="T73" s="351"/>
      <c r="U73" s="351"/>
      <c r="V73" s="351"/>
      <c r="W73" s="351"/>
      <c r="X73" s="351"/>
      <c r="Y73" s="351"/>
      <c r="Z73" s="351"/>
      <c r="AA73" s="351"/>
      <c r="AB73" s="351"/>
      <c r="AC73" s="351"/>
    </row>
    <row r="74" spans="1:29" ht="55.2" customHeight="1" x14ac:dyDescent="0.25">
      <c r="A74" s="25" t="s">
        <v>90</v>
      </c>
      <c r="B74" s="25"/>
      <c r="C74" s="351" t="s">
        <v>794</v>
      </c>
      <c r="D74" s="351"/>
      <c r="E74" s="351"/>
      <c r="F74" s="351"/>
      <c r="G74" s="351"/>
      <c r="H74" s="351"/>
      <c r="I74" s="351"/>
      <c r="J74" s="351"/>
      <c r="K74" s="351"/>
      <c r="L74" s="351"/>
      <c r="M74" s="351"/>
      <c r="N74" s="351"/>
      <c r="O74" s="351"/>
      <c r="P74" s="351"/>
      <c r="Q74" s="351"/>
      <c r="R74" s="351"/>
      <c r="S74" s="351"/>
      <c r="T74" s="351"/>
      <c r="U74" s="351"/>
      <c r="V74" s="351"/>
      <c r="W74" s="351"/>
      <c r="X74" s="351"/>
      <c r="Y74" s="351"/>
      <c r="Z74" s="351"/>
      <c r="AA74" s="351"/>
      <c r="AB74" s="351"/>
      <c r="AC74" s="351"/>
    </row>
    <row r="75" spans="1:29" ht="55.2" customHeight="1" x14ac:dyDescent="0.25">
      <c r="A75" s="25" t="s">
        <v>91</v>
      </c>
      <c r="B75" s="25"/>
      <c r="C75" s="351" t="s">
        <v>795</v>
      </c>
      <c r="D75" s="351"/>
      <c r="E75" s="351"/>
      <c r="F75" s="351"/>
      <c r="G75" s="351"/>
      <c r="H75" s="351"/>
      <c r="I75" s="351"/>
      <c r="J75" s="351"/>
      <c r="K75" s="351"/>
      <c r="L75" s="351"/>
      <c r="M75" s="351"/>
      <c r="N75" s="351"/>
      <c r="O75" s="351"/>
      <c r="P75" s="351"/>
      <c r="Q75" s="351"/>
      <c r="R75" s="351"/>
      <c r="S75" s="351"/>
      <c r="T75" s="351"/>
      <c r="U75" s="351"/>
      <c r="V75" s="351"/>
      <c r="W75" s="351"/>
      <c r="X75" s="351"/>
      <c r="Y75" s="351"/>
      <c r="Z75" s="351"/>
      <c r="AA75" s="351"/>
      <c r="AB75" s="351"/>
      <c r="AC75" s="351"/>
    </row>
    <row r="76" spans="1:29" ht="4.5" customHeight="1" x14ac:dyDescent="0.25"/>
    <row r="77" spans="1:29" ht="16.5" customHeight="1" x14ac:dyDescent="0.25">
      <c r="A77" s="26" t="s">
        <v>112</v>
      </c>
      <c r="B77" s="25"/>
      <c r="C77" s="25"/>
      <c r="D77" s="25"/>
      <c r="E77" s="351" t="s">
        <v>796</v>
      </c>
      <c r="F77" s="351"/>
      <c r="G77" s="351"/>
      <c r="H77" s="351"/>
      <c r="I77" s="351"/>
      <c r="J77" s="351"/>
      <c r="K77" s="351"/>
      <c r="L77" s="351"/>
      <c r="M77" s="351"/>
      <c r="N77" s="351"/>
      <c r="O77" s="351"/>
      <c r="P77" s="351"/>
      <c r="Q77" s="351"/>
      <c r="R77" s="351"/>
      <c r="S77" s="351"/>
      <c r="T77" s="351"/>
      <c r="U77" s="351"/>
      <c r="V77" s="351"/>
      <c r="W77" s="351"/>
      <c r="X77" s="351"/>
      <c r="Y77" s="351"/>
      <c r="Z77" s="351"/>
      <c r="AA77" s="351"/>
      <c r="AB77" s="351"/>
      <c r="AC77" s="351"/>
    </row>
  </sheetData>
  <mergeCells count="19">
    <mergeCell ref="C73:AC73"/>
    <mergeCell ref="C74:AC74"/>
    <mergeCell ref="C75:AC75"/>
    <mergeCell ref="E77:AC77"/>
    <mergeCell ref="C66:AC66"/>
    <mergeCell ref="C68:AC68"/>
    <mergeCell ref="C69:AC69"/>
    <mergeCell ref="C71:AC71"/>
    <mergeCell ref="C72:AC72"/>
    <mergeCell ref="W2:X2"/>
    <mergeCell ref="Y2:Z2"/>
    <mergeCell ref="AB2:AC2"/>
    <mergeCell ref="D53:K53"/>
    <mergeCell ref="K1:AC1"/>
    <mergeCell ref="M2:N2"/>
    <mergeCell ref="O2:P2"/>
    <mergeCell ref="Q2:R2"/>
    <mergeCell ref="S2:T2"/>
    <mergeCell ref="U2:V2"/>
  </mergeCells>
  <pageMargins left="0.7" right="0.7" top="0.75" bottom="0.75" header="0.3" footer="0.3"/>
  <pageSetup paperSize="9" fitToHeight="0" orientation="landscape" useFirstPageNumber="1" horizontalDpi="300" verticalDpi="300" r:id="rId1"/>
  <headerFooter scaleWithDoc="0" alignWithMargins="0">
    <oddHeader>&amp;C&amp;"Arial,Regular"&amp;8TABLE 18A.35</oddHeader>
    <oddFooter>&amp;L&amp;8&amp;G 
&amp;"Arial,Regular"REPORT ON
GOVERNMENT
SERVICES  202106&amp;C &amp;R&amp;8&amp;G&amp;"Arial,Regular" 
HOUSING
&amp;"Arial,Regular"PAGE &amp;"Arial,Bold"&amp;P&amp;"Arial,Regular" of TABLE 18A.35</oddFooter>
  </headerFooter>
  <legacyDrawingHF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pageSetUpPr fitToPage="1"/>
  </sheetPr>
  <dimension ref="A1:AD36"/>
  <sheetViews>
    <sheetView showGridLines="0" workbookViewId="0"/>
  </sheetViews>
  <sheetFormatPr defaultColWidth="11.44140625" defaultRowHeight="13.2" x14ac:dyDescent="0.25"/>
  <cols>
    <col min="1" max="10" width="1.88671875" customWidth="1"/>
    <col min="11" max="11" width="8.6640625" customWidth="1"/>
    <col min="12" max="12" width="5.44140625" customWidth="1"/>
    <col min="13" max="13" width="5" customWidth="1"/>
    <col min="14" max="14" width="6" customWidth="1"/>
    <col min="15" max="15" width="5" customWidth="1"/>
    <col min="16" max="16" width="6" customWidth="1"/>
    <col min="17" max="17" width="5" customWidth="1"/>
    <col min="18" max="18" width="6" customWidth="1"/>
    <col min="19" max="19" width="5" customWidth="1"/>
    <col min="20" max="20" width="6" customWidth="1"/>
    <col min="21" max="21" width="5" customWidth="1"/>
    <col min="22" max="22" width="6" customWidth="1"/>
    <col min="23" max="23" width="5" customWidth="1"/>
    <col min="24" max="24" width="6" customWidth="1"/>
    <col min="25" max="25" width="5" customWidth="1"/>
    <col min="26" max="26" width="6" customWidth="1"/>
    <col min="27" max="27" width="5" customWidth="1"/>
    <col min="28" max="28" width="6" customWidth="1"/>
    <col min="29" max="29" width="5" customWidth="1"/>
    <col min="30" max="30" width="6" customWidth="1"/>
  </cols>
  <sheetData>
    <row r="1" spans="1:30" ht="17.399999999999999" customHeight="1" x14ac:dyDescent="0.25">
      <c r="A1" s="8" t="s">
        <v>797</v>
      </c>
      <c r="B1" s="8"/>
      <c r="C1" s="8"/>
      <c r="D1" s="8"/>
      <c r="E1" s="8"/>
      <c r="F1" s="8"/>
      <c r="G1" s="8"/>
      <c r="H1" s="8"/>
      <c r="I1" s="8"/>
      <c r="J1" s="8"/>
      <c r="K1" s="355" t="s">
        <v>798</v>
      </c>
      <c r="L1" s="356"/>
      <c r="M1" s="356"/>
      <c r="N1" s="356"/>
      <c r="O1" s="356"/>
      <c r="P1" s="356"/>
      <c r="Q1" s="356"/>
      <c r="R1" s="356"/>
      <c r="S1" s="356"/>
      <c r="T1" s="356"/>
      <c r="U1" s="356"/>
      <c r="V1" s="356"/>
      <c r="W1" s="356"/>
      <c r="X1" s="356"/>
      <c r="Y1" s="356"/>
      <c r="Z1" s="356"/>
      <c r="AA1" s="356"/>
      <c r="AB1" s="356"/>
      <c r="AC1" s="356"/>
      <c r="AD1" s="356"/>
    </row>
    <row r="2" spans="1:30" ht="16.5" customHeight="1" x14ac:dyDescent="0.25">
      <c r="A2" s="11"/>
      <c r="B2" s="11"/>
      <c r="C2" s="11"/>
      <c r="D2" s="11"/>
      <c r="E2" s="11"/>
      <c r="F2" s="11"/>
      <c r="G2" s="11"/>
      <c r="H2" s="11"/>
      <c r="I2" s="11"/>
      <c r="J2" s="11"/>
      <c r="K2" s="11"/>
      <c r="L2" s="12" t="s">
        <v>61</v>
      </c>
      <c r="M2" s="359" t="s">
        <v>799</v>
      </c>
      <c r="N2" s="360"/>
      <c r="O2" s="359" t="s">
        <v>800</v>
      </c>
      <c r="P2" s="360"/>
      <c r="Q2" s="359" t="s">
        <v>801</v>
      </c>
      <c r="R2" s="360"/>
      <c r="S2" s="359" t="s">
        <v>802</v>
      </c>
      <c r="T2" s="360"/>
      <c r="U2" s="359" t="s">
        <v>803</v>
      </c>
      <c r="V2" s="360"/>
      <c r="W2" s="359" t="s">
        <v>804</v>
      </c>
      <c r="X2" s="360"/>
      <c r="Y2" s="359" t="s">
        <v>805</v>
      </c>
      <c r="Z2" s="360"/>
      <c r="AA2" s="359" t="s">
        <v>806</v>
      </c>
      <c r="AB2" s="360"/>
      <c r="AC2" s="359" t="s">
        <v>807</v>
      </c>
      <c r="AD2" s="360"/>
    </row>
    <row r="3" spans="1:30" ht="16.5" customHeight="1" x14ac:dyDescent="0.25">
      <c r="A3" s="7" t="s">
        <v>808</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5">
      <c r="A4" s="7"/>
      <c r="B4" s="7" t="s">
        <v>146</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5">
      <c r="A5" s="7"/>
      <c r="B5" s="7"/>
      <c r="C5" s="7" t="s">
        <v>708</v>
      </c>
      <c r="D5" s="7"/>
      <c r="E5" s="7"/>
      <c r="F5" s="7"/>
      <c r="G5" s="7"/>
      <c r="H5" s="7"/>
      <c r="I5" s="7"/>
      <c r="J5" s="7"/>
      <c r="K5" s="7"/>
      <c r="L5" s="9" t="s">
        <v>357</v>
      </c>
      <c r="M5" s="245">
        <v>75.900000000000006</v>
      </c>
      <c r="N5" s="248">
        <v>3.7</v>
      </c>
      <c r="O5" s="245">
        <v>82</v>
      </c>
      <c r="P5" s="248">
        <v>3</v>
      </c>
      <c r="Q5" s="245">
        <v>86.2</v>
      </c>
      <c r="R5" s="248">
        <v>2.1</v>
      </c>
      <c r="S5" s="245">
        <v>80.2</v>
      </c>
      <c r="T5" s="248">
        <v>3.2</v>
      </c>
      <c r="U5" s="245">
        <v>81.5</v>
      </c>
      <c r="V5" s="248">
        <v>3.4</v>
      </c>
      <c r="W5" s="245">
        <v>85.5</v>
      </c>
      <c r="X5" s="248">
        <v>3.1</v>
      </c>
      <c r="Y5" s="245">
        <v>80.2</v>
      </c>
      <c r="Z5" s="248">
        <v>3.4</v>
      </c>
      <c r="AA5" s="245">
        <v>81.099999999999994</v>
      </c>
      <c r="AB5" s="248">
        <v>3.3</v>
      </c>
      <c r="AC5" s="245">
        <v>80.3</v>
      </c>
      <c r="AD5" s="248">
        <v>1.6</v>
      </c>
    </row>
    <row r="6" spans="1:30" ht="16.5" customHeight="1" x14ac:dyDescent="0.25">
      <c r="A6" s="7"/>
      <c r="B6" s="7"/>
      <c r="C6" s="7"/>
      <c r="D6" s="7" t="s">
        <v>711</v>
      </c>
      <c r="E6" s="7"/>
      <c r="F6" s="7"/>
      <c r="G6" s="7"/>
      <c r="H6" s="7"/>
      <c r="I6" s="7"/>
      <c r="J6" s="7"/>
      <c r="K6" s="7"/>
      <c r="L6" s="9" t="s">
        <v>357</v>
      </c>
      <c r="M6" s="246">
        <v>2.5</v>
      </c>
      <c r="N6" s="7"/>
      <c r="O6" s="246">
        <v>1.8</v>
      </c>
      <c r="P6" s="7"/>
      <c r="Q6" s="246">
        <v>1.3</v>
      </c>
      <c r="R6" s="7"/>
      <c r="S6" s="246">
        <v>2</v>
      </c>
      <c r="T6" s="7"/>
      <c r="U6" s="246">
        <v>2.1</v>
      </c>
      <c r="V6" s="7"/>
      <c r="W6" s="246">
        <v>1.8</v>
      </c>
      <c r="X6" s="7"/>
      <c r="Y6" s="246">
        <v>2.2000000000000002</v>
      </c>
      <c r="Z6" s="7"/>
      <c r="AA6" s="246">
        <v>2.1</v>
      </c>
      <c r="AB6" s="7"/>
      <c r="AC6" s="246">
        <v>1</v>
      </c>
      <c r="AD6" s="7"/>
    </row>
    <row r="7" spans="1:30" ht="29.4" customHeight="1" x14ac:dyDescent="0.25">
      <c r="A7" s="7"/>
      <c r="B7" s="7"/>
      <c r="C7" s="357" t="s">
        <v>206</v>
      </c>
      <c r="D7" s="357"/>
      <c r="E7" s="357"/>
      <c r="F7" s="357"/>
      <c r="G7" s="357"/>
      <c r="H7" s="357"/>
      <c r="I7" s="357"/>
      <c r="J7" s="357"/>
      <c r="K7" s="357"/>
      <c r="L7" s="9" t="s">
        <v>357</v>
      </c>
      <c r="M7" s="245">
        <v>63.8</v>
      </c>
      <c r="N7" s="244">
        <v>13.4</v>
      </c>
      <c r="O7" s="245">
        <v>57.5</v>
      </c>
      <c r="P7" s="244">
        <v>15.3</v>
      </c>
      <c r="Q7" s="245">
        <v>80.2</v>
      </c>
      <c r="R7" s="248">
        <v>7.1</v>
      </c>
      <c r="S7" s="245">
        <v>66.900000000000006</v>
      </c>
      <c r="T7" s="248">
        <v>8.6</v>
      </c>
      <c r="U7" s="245">
        <v>70.5</v>
      </c>
      <c r="V7" s="244">
        <v>14.3</v>
      </c>
      <c r="W7" s="245">
        <v>82.2</v>
      </c>
      <c r="X7" s="244">
        <v>10.4</v>
      </c>
      <c r="Y7" s="245">
        <v>76</v>
      </c>
      <c r="Z7" s="244">
        <v>16.8</v>
      </c>
      <c r="AA7" s="245">
        <v>76</v>
      </c>
      <c r="AB7" s="248">
        <v>5.9</v>
      </c>
      <c r="AC7" s="245">
        <v>68.5</v>
      </c>
      <c r="AD7" s="248">
        <v>5.5</v>
      </c>
    </row>
    <row r="8" spans="1:30" ht="16.5" customHeight="1" x14ac:dyDescent="0.25">
      <c r="A8" s="7"/>
      <c r="B8" s="7"/>
      <c r="C8" s="7"/>
      <c r="D8" s="7" t="s">
        <v>711</v>
      </c>
      <c r="E8" s="7"/>
      <c r="F8" s="7"/>
      <c r="G8" s="7"/>
      <c r="H8" s="7"/>
      <c r="I8" s="7"/>
      <c r="J8" s="7"/>
      <c r="K8" s="7"/>
      <c r="L8" s="9" t="s">
        <v>357</v>
      </c>
      <c r="M8" s="245">
        <v>10.7</v>
      </c>
      <c r="N8" s="7"/>
      <c r="O8" s="245">
        <v>13.6</v>
      </c>
      <c r="P8" s="7"/>
      <c r="Q8" s="246">
        <v>4.5</v>
      </c>
      <c r="R8" s="7"/>
      <c r="S8" s="246">
        <v>6.5</v>
      </c>
      <c r="T8" s="7"/>
      <c r="U8" s="245">
        <v>10.3</v>
      </c>
      <c r="V8" s="7"/>
      <c r="W8" s="246">
        <v>6.5</v>
      </c>
      <c r="X8" s="7"/>
      <c r="Y8" s="245">
        <v>11.2</v>
      </c>
      <c r="Z8" s="7"/>
      <c r="AA8" s="246">
        <v>4</v>
      </c>
      <c r="AB8" s="7"/>
      <c r="AC8" s="246">
        <v>4.0999999999999996</v>
      </c>
      <c r="AD8" s="7"/>
    </row>
    <row r="9" spans="1:30" ht="29.4" customHeight="1" x14ac:dyDescent="0.25">
      <c r="A9" s="7"/>
      <c r="B9" s="7"/>
      <c r="C9" s="357" t="s">
        <v>809</v>
      </c>
      <c r="D9" s="357"/>
      <c r="E9" s="357"/>
      <c r="F9" s="357"/>
      <c r="G9" s="357"/>
      <c r="H9" s="357"/>
      <c r="I9" s="357"/>
      <c r="J9" s="357"/>
      <c r="K9" s="357"/>
      <c r="L9" s="9" t="s">
        <v>357</v>
      </c>
      <c r="M9" s="245">
        <v>70.7</v>
      </c>
      <c r="N9" s="248">
        <v>7.9</v>
      </c>
      <c r="O9" s="245">
        <v>80.3</v>
      </c>
      <c r="P9" s="248">
        <v>5.6</v>
      </c>
      <c r="Q9" s="245">
        <v>82.2</v>
      </c>
      <c r="R9" s="248">
        <v>4.3</v>
      </c>
      <c r="S9" s="245">
        <v>71.2</v>
      </c>
      <c r="T9" s="248">
        <v>7.2</v>
      </c>
      <c r="U9" s="245">
        <v>77.900000000000006</v>
      </c>
      <c r="V9" s="248">
        <v>6.7</v>
      </c>
      <c r="W9" s="245">
        <v>83.3</v>
      </c>
      <c r="X9" s="248">
        <v>6</v>
      </c>
      <c r="Y9" s="245">
        <v>82.3</v>
      </c>
      <c r="Z9" s="248">
        <v>6.7</v>
      </c>
      <c r="AA9" s="245">
        <v>77.900000000000006</v>
      </c>
      <c r="AB9" s="248">
        <v>7.2</v>
      </c>
      <c r="AC9" s="245">
        <v>76.5</v>
      </c>
      <c r="AD9" s="248">
        <v>3.2</v>
      </c>
    </row>
    <row r="10" spans="1:30" ht="16.5" customHeight="1" x14ac:dyDescent="0.25">
      <c r="A10" s="7"/>
      <c r="B10" s="7"/>
      <c r="C10" s="7"/>
      <c r="D10" s="7" t="s">
        <v>711</v>
      </c>
      <c r="E10" s="7"/>
      <c r="F10" s="7"/>
      <c r="G10" s="7"/>
      <c r="H10" s="7"/>
      <c r="I10" s="7"/>
      <c r="J10" s="7"/>
      <c r="K10" s="7"/>
      <c r="L10" s="9" t="s">
        <v>357</v>
      </c>
      <c r="M10" s="246">
        <v>5.7</v>
      </c>
      <c r="N10" s="7"/>
      <c r="O10" s="246">
        <v>3.6</v>
      </c>
      <c r="P10" s="7"/>
      <c r="Q10" s="246">
        <v>2.7</v>
      </c>
      <c r="R10" s="7"/>
      <c r="S10" s="246">
        <v>5.0999999999999996</v>
      </c>
      <c r="T10" s="7"/>
      <c r="U10" s="246">
        <v>4.4000000000000004</v>
      </c>
      <c r="V10" s="7"/>
      <c r="W10" s="246">
        <v>3.7</v>
      </c>
      <c r="X10" s="7"/>
      <c r="Y10" s="246">
        <v>4.2</v>
      </c>
      <c r="Z10" s="7"/>
      <c r="AA10" s="246">
        <v>4.7</v>
      </c>
      <c r="AB10" s="7"/>
      <c r="AC10" s="246">
        <v>2.1</v>
      </c>
      <c r="AD10" s="7"/>
    </row>
    <row r="11" spans="1:30" ht="16.5" customHeight="1" x14ac:dyDescent="0.25">
      <c r="A11" s="7"/>
      <c r="B11" s="7" t="s">
        <v>148</v>
      </c>
      <c r="C11" s="7"/>
      <c r="D11" s="7"/>
      <c r="E11" s="7"/>
      <c r="F11" s="7"/>
      <c r="G11" s="7"/>
      <c r="H11" s="7"/>
      <c r="I11" s="7"/>
      <c r="J11" s="7"/>
      <c r="K11" s="7"/>
      <c r="L11" s="9"/>
      <c r="M11" s="10"/>
      <c r="N11" s="7"/>
      <c r="O11" s="10"/>
      <c r="P11" s="7"/>
      <c r="Q11" s="10"/>
      <c r="R11" s="7"/>
      <c r="S11" s="10"/>
      <c r="T11" s="7"/>
      <c r="U11" s="10"/>
      <c r="V11" s="7"/>
      <c r="W11" s="10"/>
      <c r="X11" s="7"/>
      <c r="Y11" s="10"/>
      <c r="Z11" s="7"/>
      <c r="AA11" s="10"/>
      <c r="AB11" s="7"/>
      <c r="AC11" s="10"/>
      <c r="AD11" s="7"/>
    </row>
    <row r="12" spans="1:30" ht="16.5" customHeight="1" x14ac:dyDescent="0.25">
      <c r="A12" s="7"/>
      <c r="B12" s="7"/>
      <c r="C12" s="7" t="s">
        <v>708</v>
      </c>
      <c r="D12" s="7"/>
      <c r="E12" s="7"/>
      <c r="F12" s="7"/>
      <c r="G12" s="7"/>
      <c r="H12" s="7"/>
      <c r="I12" s="7"/>
      <c r="J12" s="7"/>
      <c r="K12" s="7"/>
      <c r="L12" s="9" t="s">
        <v>357</v>
      </c>
      <c r="M12" s="245">
        <v>73.900000000000006</v>
      </c>
      <c r="N12" s="248">
        <v>3.6</v>
      </c>
      <c r="O12" s="245">
        <v>82.4</v>
      </c>
      <c r="P12" s="248">
        <v>3.2</v>
      </c>
      <c r="Q12" s="245">
        <v>85.7</v>
      </c>
      <c r="R12" s="248">
        <v>2.8</v>
      </c>
      <c r="S12" s="245">
        <v>80.3</v>
      </c>
      <c r="T12" s="248">
        <v>3</v>
      </c>
      <c r="U12" s="245">
        <v>84</v>
      </c>
      <c r="V12" s="248">
        <v>3.2</v>
      </c>
      <c r="W12" s="245">
        <v>82.5</v>
      </c>
      <c r="X12" s="248">
        <v>2.8</v>
      </c>
      <c r="Y12" s="245">
        <v>81.099999999999994</v>
      </c>
      <c r="Z12" s="248">
        <v>2.8</v>
      </c>
      <c r="AA12" s="245">
        <v>81.8</v>
      </c>
      <c r="AB12" s="248">
        <v>2.9</v>
      </c>
      <c r="AC12" s="245">
        <v>79.900000000000006</v>
      </c>
      <c r="AD12" s="248">
        <v>1.6</v>
      </c>
    </row>
    <row r="13" spans="1:30" ht="16.5" customHeight="1" x14ac:dyDescent="0.25">
      <c r="A13" s="7"/>
      <c r="B13" s="7"/>
      <c r="C13" s="7"/>
      <c r="D13" s="7" t="s">
        <v>711</v>
      </c>
      <c r="E13" s="7"/>
      <c r="F13" s="7"/>
      <c r="G13" s="7"/>
      <c r="H13" s="7"/>
      <c r="I13" s="7"/>
      <c r="J13" s="7"/>
      <c r="K13" s="7"/>
      <c r="L13" s="9" t="s">
        <v>357</v>
      </c>
      <c r="M13" s="246">
        <v>2.5</v>
      </c>
      <c r="N13" s="7"/>
      <c r="O13" s="246">
        <v>2</v>
      </c>
      <c r="P13" s="7"/>
      <c r="Q13" s="246">
        <v>1.6</v>
      </c>
      <c r="R13" s="7"/>
      <c r="S13" s="246">
        <v>1.9</v>
      </c>
      <c r="T13" s="7"/>
      <c r="U13" s="246">
        <v>1.9</v>
      </c>
      <c r="V13" s="7"/>
      <c r="W13" s="246">
        <v>1.7</v>
      </c>
      <c r="X13" s="7"/>
      <c r="Y13" s="246">
        <v>1.8</v>
      </c>
      <c r="Z13" s="7"/>
      <c r="AA13" s="246">
        <v>1.8</v>
      </c>
      <c r="AB13" s="7"/>
      <c r="AC13" s="246">
        <v>1</v>
      </c>
      <c r="AD13" s="7"/>
    </row>
    <row r="14" spans="1:30" ht="29.4" customHeight="1" x14ac:dyDescent="0.25">
      <c r="A14" s="7"/>
      <c r="B14" s="7"/>
      <c r="C14" s="357" t="s">
        <v>206</v>
      </c>
      <c r="D14" s="357"/>
      <c r="E14" s="357"/>
      <c r="F14" s="357"/>
      <c r="G14" s="357"/>
      <c r="H14" s="357"/>
      <c r="I14" s="357"/>
      <c r="J14" s="357"/>
      <c r="K14" s="357"/>
      <c r="L14" s="9" t="s">
        <v>357</v>
      </c>
      <c r="M14" s="245">
        <v>61.2</v>
      </c>
      <c r="N14" s="244">
        <v>13</v>
      </c>
      <c r="O14" s="245">
        <v>77.5</v>
      </c>
      <c r="P14" s="244">
        <v>15.9</v>
      </c>
      <c r="Q14" s="245">
        <v>75.5</v>
      </c>
      <c r="R14" s="244">
        <v>11.9</v>
      </c>
      <c r="S14" s="245">
        <v>71</v>
      </c>
      <c r="T14" s="248">
        <v>9.6999999999999993</v>
      </c>
      <c r="U14" s="245">
        <v>75.2</v>
      </c>
      <c r="V14" s="244">
        <v>17.399999999999999</v>
      </c>
      <c r="W14" s="245">
        <v>78</v>
      </c>
      <c r="X14" s="248">
        <v>9.9</v>
      </c>
      <c r="Y14" s="245">
        <v>71.099999999999994</v>
      </c>
      <c r="Z14" s="244">
        <v>13.3</v>
      </c>
      <c r="AA14" s="245">
        <v>78.900000000000006</v>
      </c>
      <c r="AB14" s="248">
        <v>6.1</v>
      </c>
      <c r="AC14" s="245">
        <v>69.400000000000006</v>
      </c>
      <c r="AD14" s="248">
        <v>6.2</v>
      </c>
    </row>
    <row r="15" spans="1:30" ht="16.5" customHeight="1" x14ac:dyDescent="0.25">
      <c r="A15" s="7"/>
      <c r="B15" s="7"/>
      <c r="C15" s="7"/>
      <c r="D15" s="7" t="s">
        <v>711</v>
      </c>
      <c r="E15" s="7"/>
      <c r="F15" s="7"/>
      <c r="G15" s="7"/>
      <c r="H15" s="7"/>
      <c r="I15" s="7"/>
      <c r="J15" s="7"/>
      <c r="K15" s="7"/>
      <c r="L15" s="9" t="s">
        <v>357</v>
      </c>
      <c r="M15" s="245">
        <v>10.8</v>
      </c>
      <c r="N15" s="7"/>
      <c r="O15" s="245">
        <v>10.4</v>
      </c>
      <c r="P15" s="7"/>
      <c r="Q15" s="246">
        <v>8</v>
      </c>
      <c r="R15" s="7"/>
      <c r="S15" s="246">
        <v>6.9</v>
      </c>
      <c r="T15" s="7"/>
      <c r="U15" s="245">
        <v>11.8</v>
      </c>
      <c r="V15" s="7"/>
      <c r="W15" s="246">
        <v>6.5</v>
      </c>
      <c r="X15" s="7"/>
      <c r="Y15" s="246">
        <v>9.5</v>
      </c>
      <c r="Z15" s="7"/>
      <c r="AA15" s="246">
        <v>3.9</v>
      </c>
      <c r="AB15" s="7"/>
      <c r="AC15" s="246">
        <v>4.5</v>
      </c>
      <c r="AD15" s="7"/>
    </row>
    <row r="16" spans="1:30" ht="29.4" customHeight="1" x14ac:dyDescent="0.25">
      <c r="A16" s="7"/>
      <c r="B16" s="7"/>
      <c r="C16" s="357" t="s">
        <v>809</v>
      </c>
      <c r="D16" s="357"/>
      <c r="E16" s="357"/>
      <c r="F16" s="357"/>
      <c r="G16" s="357"/>
      <c r="H16" s="357"/>
      <c r="I16" s="357"/>
      <c r="J16" s="357"/>
      <c r="K16" s="357"/>
      <c r="L16" s="9" t="s">
        <v>357</v>
      </c>
      <c r="M16" s="245">
        <v>67.599999999999994</v>
      </c>
      <c r="N16" s="248">
        <v>7.1</v>
      </c>
      <c r="O16" s="245">
        <v>71.099999999999994</v>
      </c>
      <c r="P16" s="248">
        <v>7.8</v>
      </c>
      <c r="Q16" s="245">
        <v>81.5</v>
      </c>
      <c r="R16" s="248">
        <v>6.1</v>
      </c>
      <c r="S16" s="245">
        <v>79.5</v>
      </c>
      <c r="T16" s="248">
        <v>6.3</v>
      </c>
      <c r="U16" s="245">
        <v>80.900000000000006</v>
      </c>
      <c r="V16" s="248">
        <v>6.9</v>
      </c>
      <c r="W16" s="245">
        <v>80.2</v>
      </c>
      <c r="X16" s="248">
        <v>5.4</v>
      </c>
      <c r="Y16" s="245">
        <v>74.400000000000006</v>
      </c>
      <c r="Z16" s="248">
        <v>6.7</v>
      </c>
      <c r="AA16" s="245">
        <v>75.599999999999994</v>
      </c>
      <c r="AB16" s="248">
        <v>6.7</v>
      </c>
      <c r="AC16" s="245">
        <v>73.5</v>
      </c>
      <c r="AD16" s="248">
        <v>3.5</v>
      </c>
    </row>
    <row r="17" spans="1:30" ht="16.5" customHeight="1" x14ac:dyDescent="0.25">
      <c r="A17" s="7"/>
      <c r="B17" s="7"/>
      <c r="C17" s="7"/>
      <c r="D17" s="7" t="s">
        <v>711</v>
      </c>
      <c r="E17" s="7"/>
      <c r="F17" s="7"/>
      <c r="G17" s="7"/>
      <c r="H17" s="7"/>
      <c r="I17" s="7"/>
      <c r="J17" s="7"/>
      <c r="K17" s="7"/>
      <c r="L17" s="9" t="s">
        <v>357</v>
      </c>
      <c r="M17" s="246">
        <v>5.4</v>
      </c>
      <c r="N17" s="7"/>
      <c r="O17" s="246">
        <v>5.6</v>
      </c>
      <c r="P17" s="7"/>
      <c r="Q17" s="246">
        <v>3.8</v>
      </c>
      <c r="R17" s="7"/>
      <c r="S17" s="246">
        <v>4</v>
      </c>
      <c r="T17" s="7"/>
      <c r="U17" s="246">
        <v>4.3</v>
      </c>
      <c r="V17" s="7"/>
      <c r="W17" s="246">
        <v>3.5</v>
      </c>
      <c r="X17" s="7"/>
      <c r="Y17" s="246">
        <v>4.5999999999999996</v>
      </c>
      <c r="Z17" s="7"/>
      <c r="AA17" s="246">
        <v>4.5</v>
      </c>
      <c r="AB17" s="7"/>
      <c r="AC17" s="246">
        <v>2.4</v>
      </c>
      <c r="AD17" s="7"/>
    </row>
    <row r="18" spans="1:30" ht="16.5" customHeight="1" x14ac:dyDescent="0.25">
      <c r="A18" s="7"/>
      <c r="B18" s="7" t="s">
        <v>150</v>
      </c>
      <c r="C18" s="7"/>
      <c r="D18" s="7"/>
      <c r="E18" s="7"/>
      <c r="F18" s="7"/>
      <c r="G18" s="7"/>
      <c r="H18" s="7"/>
      <c r="I18" s="7"/>
      <c r="J18" s="7"/>
      <c r="K18" s="7"/>
      <c r="L18" s="9"/>
      <c r="M18" s="10"/>
      <c r="N18" s="7"/>
      <c r="O18" s="10"/>
      <c r="P18" s="7"/>
      <c r="Q18" s="10"/>
      <c r="R18" s="7"/>
      <c r="S18" s="10"/>
      <c r="T18" s="7"/>
      <c r="U18" s="10"/>
      <c r="V18" s="7"/>
      <c r="W18" s="10"/>
      <c r="X18" s="7"/>
      <c r="Y18" s="10"/>
      <c r="Z18" s="7"/>
      <c r="AA18" s="10"/>
      <c r="AB18" s="7"/>
      <c r="AC18" s="10"/>
      <c r="AD18" s="7"/>
    </row>
    <row r="19" spans="1:30" ht="16.5" customHeight="1" x14ac:dyDescent="0.25">
      <c r="A19" s="7"/>
      <c r="B19" s="7"/>
      <c r="C19" s="7" t="s">
        <v>708</v>
      </c>
      <c r="D19" s="7"/>
      <c r="E19" s="7"/>
      <c r="F19" s="7"/>
      <c r="G19" s="7"/>
      <c r="H19" s="7"/>
      <c r="I19" s="7"/>
      <c r="J19" s="7"/>
      <c r="K19" s="7"/>
      <c r="L19" s="9" t="s">
        <v>357</v>
      </c>
      <c r="M19" s="245">
        <v>76.2</v>
      </c>
      <c r="N19" s="248">
        <v>1.3</v>
      </c>
      <c r="O19" s="245">
        <v>83.7</v>
      </c>
      <c r="P19" s="248">
        <v>3</v>
      </c>
      <c r="Q19" s="245">
        <v>87.3</v>
      </c>
      <c r="R19" s="248">
        <v>2.8</v>
      </c>
      <c r="S19" s="245">
        <v>81.7</v>
      </c>
      <c r="T19" s="248">
        <v>2.9</v>
      </c>
      <c r="U19" s="245">
        <v>84.5</v>
      </c>
      <c r="V19" s="248">
        <v>2.8</v>
      </c>
      <c r="W19" s="245">
        <v>80.599999999999994</v>
      </c>
      <c r="X19" s="248">
        <v>3.4</v>
      </c>
      <c r="Y19" s="245">
        <v>75.2</v>
      </c>
      <c r="Z19" s="248">
        <v>3.8</v>
      </c>
      <c r="AA19" s="245">
        <v>82.3</v>
      </c>
      <c r="AB19" s="248">
        <v>3.4</v>
      </c>
      <c r="AC19" s="245">
        <v>81.099999999999994</v>
      </c>
      <c r="AD19" s="248">
        <v>1</v>
      </c>
    </row>
    <row r="20" spans="1:30" ht="16.5" customHeight="1" x14ac:dyDescent="0.25">
      <c r="A20" s="7"/>
      <c r="B20" s="7"/>
      <c r="C20" s="7"/>
      <c r="D20" s="7" t="s">
        <v>711</v>
      </c>
      <c r="E20" s="7"/>
      <c r="F20" s="7"/>
      <c r="G20" s="7"/>
      <c r="H20" s="7"/>
      <c r="I20" s="7"/>
      <c r="J20" s="7"/>
      <c r="K20" s="7"/>
      <c r="L20" s="9" t="s">
        <v>357</v>
      </c>
      <c r="M20" s="246">
        <v>0.9</v>
      </c>
      <c r="N20" s="7"/>
      <c r="O20" s="246">
        <v>1.8</v>
      </c>
      <c r="P20" s="7"/>
      <c r="Q20" s="246">
        <v>1.6</v>
      </c>
      <c r="R20" s="7"/>
      <c r="S20" s="246">
        <v>1.8</v>
      </c>
      <c r="T20" s="7"/>
      <c r="U20" s="246">
        <v>1.7</v>
      </c>
      <c r="V20" s="7"/>
      <c r="W20" s="246">
        <v>2.2000000000000002</v>
      </c>
      <c r="X20" s="7"/>
      <c r="Y20" s="246">
        <v>2.6</v>
      </c>
      <c r="Z20" s="7"/>
      <c r="AA20" s="246">
        <v>2.1</v>
      </c>
      <c r="AB20" s="7"/>
      <c r="AC20" s="246">
        <v>0.6</v>
      </c>
      <c r="AD20" s="7"/>
    </row>
    <row r="21" spans="1:30" ht="29.4" customHeight="1" x14ac:dyDescent="0.25">
      <c r="A21" s="7"/>
      <c r="B21" s="7"/>
      <c r="C21" s="357" t="s">
        <v>206</v>
      </c>
      <c r="D21" s="357"/>
      <c r="E21" s="357"/>
      <c r="F21" s="357"/>
      <c r="G21" s="357"/>
      <c r="H21" s="357"/>
      <c r="I21" s="357"/>
      <c r="J21" s="357"/>
      <c r="K21" s="357"/>
      <c r="L21" s="9" t="s">
        <v>357</v>
      </c>
      <c r="M21" s="245">
        <v>62.4</v>
      </c>
      <c r="N21" s="248">
        <v>5.2</v>
      </c>
      <c r="O21" s="245">
        <v>62.2</v>
      </c>
      <c r="P21" s="244">
        <v>24</v>
      </c>
      <c r="Q21" s="245">
        <v>75.2</v>
      </c>
      <c r="R21" s="244">
        <v>12</v>
      </c>
      <c r="S21" s="245">
        <v>64.900000000000006</v>
      </c>
      <c r="T21" s="248">
        <v>8.5</v>
      </c>
      <c r="U21" s="245">
        <v>80.099999999999994</v>
      </c>
      <c r="V21" s="244">
        <v>17.5</v>
      </c>
      <c r="W21" s="245">
        <v>72.5</v>
      </c>
      <c r="X21" s="244">
        <v>12.3</v>
      </c>
      <c r="Y21" s="245">
        <v>48</v>
      </c>
      <c r="Z21" s="244">
        <v>19.7</v>
      </c>
      <c r="AA21" s="245">
        <v>73.2</v>
      </c>
      <c r="AB21" s="248">
        <v>8</v>
      </c>
      <c r="AC21" s="245">
        <v>67.2</v>
      </c>
      <c r="AD21" s="248">
        <v>4.3</v>
      </c>
    </row>
    <row r="22" spans="1:30" ht="16.5" customHeight="1" x14ac:dyDescent="0.25">
      <c r="A22" s="7"/>
      <c r="B22" s="7"/>
      <c r="C22" s="7"/>
      <c r="D22" s="7" t="s">
        <v>711</v>
      </c>
      <c r="E22" s="7"/>
      <c r="F22" s="7"/>
      <c r="G22" s="7"/>
      <c r="H22" s="7"/>
      <c r="I22" s="7"/>
      <c r="J22" s="7"/>
      <c r="K22" s="7"/>
      <c r="L22" s="9" t="s">
        <v>357</v>
      </c>
      <c r="M22" s="246">
        <v>4.3</v>
      </c>
      <c r="N22" s="7"/>
      <c r="O22" s="245">
        <v>19.7</v>
      </c>
      <c r="P22" s="7"/>
      <c r="Q22" s="246">
        <v>8.1</v>
      </c>
      <c r="R22" s="7"/>
      <c r="S22" s="246">
        <v>6.7</v>
      </c>
      <c r="T22" s="7"/>
      <c r="U22" s="245">
        <v>11.1</v>
      </c>
      <c r="V22" s="7"/>
      <c r="W22" s="246">
        <v>8.6</v>
      </c>
      <c r="X22" s="7"/>
      <c r="Y22" s="245">
        <v>20.9</v>
      </c>
      <c r="Z22" s="7"/>
      <c r="AA22" s="246">
        <v>5.6</v>
      </c>
      <c r="AB22" s="7"/>
      <c r="AC22" s="246">
        <v>3.2</v>
      </c>
      <c r="AD22" s="7"/>
    </row>
    <row r="23" spans="1:30" ht="29.4" customHeight="1" x14ac:dyDescent="0.25">
      <c r="A23" s="7"/>
      <c r="B23" s="7"/>
      <c r="C23" s="357" t="s">
        <v>809</v>
      </c>
      <c r="D23" s="357"/>
      <c r="E23" s="357"/>
      <c r="F23" s="357"/>
      <c r="G23" s="357"/>
      <c r="H23" s="357"/>
      <c r="I23" s="357"/>
      <c r="J23" s="357"/>
      <c r="K23" s="357"/>
      <c r="L23" s="9" t="s">
        <v>357</v>
      </c>
      <c r="M23" s="245">
        <v>69.5</v>
      </c>
      <c r="N23" s="248">
        <v>2.6</v>
      </c>
      <c r="O23" s="245">
        <v>78.400000000000006</v>
      </c>
      <c r="P23" s="248">
        <v>6.3</v>
      </c>
      <c r="Q23" s="245">
        <v>81.900000000000006</v>
      </c>
      <c r="R23" s="248">
        <v>6.1</v>
      </c>
      <c r="S23" s="245">
        <v>80.2</v>
      </c>
      <c r="T23" s="248">
        <v>5.9</v>
      </c>
      <c r="U23" s="245">
        <v>79.099999999999994</v>
      </c>
      <c r="V23" s="248">
        <v>6.3</v>
      </c>
      <c r="W23" s="245">
        <v>82.5</v>
      </c>
      <c r="X23" s="248">
        <v>5.9</v>
      </c>
      <c r="Y23" s="245">
        <v>60.4</v>
      </c>
      <c r="Z23" s="248">
        <v>9.6999999999999993</v>
      </c>
      <c r="AA23" s="245">
        <v>79.400000000000006</v>
      </c>
      <c r="AB23" s="248">
        <v>7.1</v>
      </c>
      <c r="AC23" s="245">
        <v>75.599999999999994</v>
      </c>
      <c r="AD23" s="248">
        <v>2.1</v>
      </c>
    </row>
    <row r="24" spans="1:30" ht="16.5" customHeight="1" x14ac:dyDescent="0.25">
      <c r="A24" s="14"/>
      <c r="B24" s="14"/>
      <c r="C24" s="14"/>
      <c r="D24" s="14" t="s">
        <v>711</v>
      </c>
      <c r="E24" s="14"/>
      <c r="F24" s="14"/>
      <c r="G24" s="14"/>
      <c r="H24" s="14"/>
      <c r="I24" s="14"/>
      <c r="J24" s="14"/>
      <c r="K24" s="14"/>
      <c r="L24" s="15" t="s">
        <v>357</v>
      </c>
      <c r="M24" s="247">
        <v>1.9</v>
      </c>
      <c r="N24" s="14"/>
      <c r="O24" s="247">
        <v>4.0999999999999996</v>
      </c>
      <c r="P24" s="14"/>
      <c r="Q24" s="247">
        <v>3.8</v>
      </c>
      <c r="R24" s="14"/>
      <c r="S24" s="247">
        <v>3.8</v>
      </c>
      <c r="T24" s="14"/>
      <c r="U24" s="247">
        <v>4</v>
      </c>
      <c r="V24" s="14"/>
      <c r="W24" s="247">
        <v>3.6</v>
      </c>
      <c r="X24" s="14"/>
      <c r="Y24" s="247">
        <v>8.1999999999999993</v>
      </c>
      <c r="Z24" s="14"/>
      <c r="AA24" s="247">
        <v>4.5</v>
      </c>
      <c r="AB24" s="14"/>
      <c r="AC24" s="247">
        <v>1.4</v>
      </c>
      <c r="AD24" s="14"/>
    </row>
    <row r="25" spans="1:30" ht="4.5" customHeight="1" x14ac:dyDescent="0.25">
      <c r="A25" s="25"/>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row>
    <row r="26" spans="1:30" ht="16.5" customHeight="1" x14ac:dyDescent="0.25">
      <c r="A26" s="25"/>
      <c r="B26" s="25"/>
      <c r="C26" s="351" t="s">
        <v>810</v>
      </c>
      <c r="D26" s="351"/>
      <c r="E26" s="351"/>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row>
    <row r="27" spans="1:30" ht="4.5" customHeight="1" x14ac:dyDescent="0.25">
      <c r="A27" s="25"/>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row>
    <row r="28" spans="1:30" ht="16.5" customHeight="1" x14ac:dyDescent="0.25">
      <c r="A28" s="132"/>
      <c r="B28" s="132"/>
      <c r="C28" s="351" t="s">
        <v>736</v>
      </c>
      <c r="D28" s="351"/>
      <c r="E28" s="351"/>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row>
    <row r="29" spans="1:30" ht="16.5" customHeight="1" x14ac:dyDescent="0.25">
      <c r="A29" s="132"/>
      <c r="B29" s="132"/>
      <c r="C29" s="351" t="s">
        <v>455</v>
      </c>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row>
    <row r="30" spans="1:30" ht="4.5" customHeight="1" x14ac:dyDescent="0.25">
      <c r="A30" s="25"/>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row>
    <row r="31" spans="1:30" ht="29.4" customHeight="1" x14ac:dyDescent="0.25">
      <c r="A31" s="25" t="s">
        <v>87</v>
      </c>
      <c r="B31" s="25"/>
      <c r="C31" s="351" t="s">
        <v>737</v>
      </c>
      <c r="D31" s="351"/>
      <c r="E31" s="351"/>
      <c r="F31" s="351"/>
      <c r="G31" s="351"/>
      <c r="H31" s="351"/>
      <c r="I31" s="351"/>
      <c r="J31" s="351"/>
      <c r="K31" s="351"/>
      <c r="L31" s="351"/>
      <c r="M31" s="351"/>
      <c r="N31" s="351"/>
      <c r="O31" s="351"/>
      <c r="P31" s="351"/>
      <c r="Q31" s="351"/>
      <c r="R31" s="351"/>
      <c r="S31" s="351"/>
      <c r="T31" s="351"/>
      <c r="U31" s="351"/>
      <c r="V31" s="351"/>
      <c r="W31" s="351"/>
      <c r="X31" s="351"/>
      <c r="Y31" s="351"/>
      <c r="Z31" s="351"/>
      <c r="AA31" s="351"/>
      <c r="AB31" s="351"/>
      <c r="AC31" s="351"/>
      <c r="AD31" s="351"/>
    </row>
    <row r="32" spans="1:30" ht="55.2" customHeight="1" x14ac:dyDescent="0.25">
      <c r="A32" s="25" t="s">
        <v>88</v>
      </c>
      <c r="B32" s="25"/>
      <c r="C32" s="351" t="s">
        <v>811</v>
      </c>
      <c r="D32" s="351"/>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row>
    <row r="33" spans="1:30" ht="42.45" customHeight="1" x14ac:dyDescent="0.25">
      <c r="A33" s="25" t="s">
        <v>89</v>
      </c>
      <c r="B33" s="25"/>
      <c r="C33" s="351" t="s">
        <v>738</v>
      </c>
      <c r="D33" s="351"/>
      <c r="E33" s="351"/>
      <c r="F33" s="351"/>
      <c r="G33" s="351"/>
      <c r="H33" s="351"/>
      <c r="I33" s="351"/>
      <c r="J33" s="351"/>
      <c r="K33" s="351"/>
      <c r="L33" s="351"/>
      <c r="M33" s="351"/>
      <c r="N33" s="351"/>
      <c r="O33" s="351"/>
      <c r="P33" s="351"/>
      <c r="Q33" s="351"/>
      <c r="R33" s="351"/>
      <c r="S33" s="351"/>
      <c r="T33" s="351"/>
      <c r="U33" s="351"/>
      <c r="V33" s="351"/>
      <c r="W33" s="351"/>
      <c r="X33" s="351"/>
      <c r="Y33" s="351"/>
      <c r="Z33" s="351"/>
      <c r="AA33" s="351"/>
      <c r="AB33" s="351"/>
      <c r="AC33" s="351"/>
      <c r="AD33" s="351"/>
    </row>
    <row r="34" spans="1:30" ht="42.45" customHeight="1" x14ac:dyDescent="0.25">
      <c r="A34" s="25" t="s">
        <v>90</v>
      </c>
      <c r="B34" s="25"/>
      <c r="C34" s="351" t="s">
        <v>739</v>
      </c>
      <c r="D34" s="351"/>
      <c r="E34" s="351"/>
      <c r="F34" s="351"/>
      <c r="G34" s="351"/>
      <c r="H34" s="351"/>
      <c r="I34" s="351"/>
      <c r="J34" s="351"/>
      <c r="K34" s="351"/>
      <c r="L34" s="351"/>
      <c r="M34" s="351"/>
      <c r="N34" s="351"/>
      <c r="O34" s="351"/>
      <c r="P34" s="351"/>
      <c r="Q34" s="351"/>
      <c r="R34" s="351"/>
      <c r="S34" s="351"/>
      <c r="T34" s="351"/>
      <c r="U34" s="351"/>
      <c r="V34" s="351"/>
      <c r="W34" s="351"/>
      <c r="X34" s="351"/>
      <c r="Y34" s="351"/>
      <c r="Z34" s="351"/>
      <c r="AA34" s="351"/>
      <c r="AB34" s="351"/>
      <c r="AC34" s="351"/>
      <c r="AD34" s="351"/>
    </row>
    <row r="35" spans="1:30" ht="4.5" customHeight="1" x14ac:dyDescent="0.25"/>
    <row r="36" spans="1:30" ht="16.5" customHeight="1" x14ac:dyDescent="0.25">
      <c r="A36" s="26" t="s">
        <v>112</v>
      </c>
      <c r="B36" s="25"/>
      <c r="C36" s="25"/>
      <c r="D36" s="25"/>
      <c r="E36" s="351" t="s">
        <v>812</v>
      </c>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row>
  </sheetData>
  <mergeCells count="24">
    <mergeCell ref="C32:AD32"/>
    <mergeCell ref="C33:AD33"/>
    <mergeCell ref="C34:AD34"/>
    <mergeCell ref="E36:AD36"/>
    <mergeCell ref="K1:AD1"/>
    <mergeCell ref="C26:AD26"/>
    <mergeCell ref="C28:AD28"/>
    <mergeCell ref="C29:AD29"/>
    <mergeCell ref="C31:AD31"/>
    <mergeCell ref="C9:K9"/>
    <mergeCell ref="C14:K14"/>
    <mergeCell ref="C16:K16"/>
    <mergeCell ref="C21:K21"/>
    <mergeCell ref="C23:K23"/>
    <mergeCell ref="W2:X2"/>
    <mergeCell ref="Y2:Z2"/>
    <mergeCell ref="AA2:AB2"/>
    <mergeCell ref="AC2:AD2"/>
    <mergeCell ref="C7:K7"/>
    <mergeCell ref="M2:N2"/>
    <mergeCell ref="O2:P2"/>
    <mergeCell ref="Q2:R2"/>
    <mergeCell ref="S2:T2"/>
    <mergeCell ref="U2:V2"/>
  </mergeCells>
  <pageMargins left="0.7" right="0.7" top="0.75" bottom="0.75" header="0.3" footer="0.3"/>
  <pageSetup paperSize="9" fitToHeight="0" orientation="landscape" useFirstPageNumber="1" horizontalDpi="300" verticalDpi="300" r:id="rId1"/>
  <headerFooter scaleWithDoc="0" alignWithMargins="0">
    <oddHeader>&amp;C&amp;"Arial,Regular"&amp;8TABLE 18A.36</oddHeader>
    <oddFooter>&amp;L&amp;8&amp;G 
&amp;"Arial,Regular"REPORT ON
GOVERNMENT
SERVICES  202106&amp;C &amp;R&amp;8&amp;G&amp;"Arial,Regular" 
HOUSING
&amp;"Arial,Regular"PAGE &amp;"Arial,Bold"&amp;P&amp;"Arial,Regular" of TABLE 18A.36</oddFooter>
  </headerFooter>
  <legacyDrawingHF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pageSetUpPr fitToPage="1"/>
  </sheetPr>
  <dimension ref="A1:Z33"/>
  <sheetViews>
    <sheetView showGridLines="0" workbookViewId="0"/>
  </sheetViews>
  <sheetFormatPr defaultColWidth="11.44140625" defaultRowHeight="13.2" x14ac:dyDescent="0.25"/>
  <cols>
    <col min="1" max="10" width="1.88671875" customWidth="1"/>
    <col min="11" max="11" width="9.44140625" customWidth="1"/>
    <col min="12" max="12" width="5.44140625" customWidth="1"/>
    <col min="13" max="13" width="5.6640625" customWidth="1"/>
    <col min="14" max="14" width="6" customWidth="1"/>
    <col min="15" max="16" width="5.6640625" customWidth="1"/>
    <col min="17" max="17" width="6" customWidth="1"/>
    <col min="18" max="19" width="5.6640625" customWidth="1"/>
    <col min="20" max="20" width="6" customWidth="1"/>
    <col min="21" max="21" width="5.6640625" customWidth="1"/>
    <col min="22" max="22" width="6" customWidth="1"/>
    <col min="23" max="25" width="5.6640625" customWidth="1"/>
    <col min="26" max="26" width="6" customWidth="1"/>
  </cols>
  <sheetData>
    <row r="1" spans="1:26" ht="17.399999999999999" customHeight="1" x14ac:dyDescent="0.25">
      <c r="A1" s="8" t="s">
        <v>813</v>
      </c>
      <c r="B1" s="8"/>
      <c r="C1" s="8"/>
      <c r="D1" s="8"/>
      <c r="E1" s="8"/>
      <c r="F1" s="8"/>
      <c r="G1" s="8"/>
      <c r="H1" s="8"/>
      <c r="I1" s="8"/>
      <c r="J1" s="8"/>
      <c r="K1" s="355" t="s">
        <v>814</v>
      </c>
      <c r="L1" s="356"/>
      <c r="M1" s="356"/>
      <c r="N1" s="356"/>
      <c r="O1" s="356"/>
      <c r="P1" s="356"/>
      <c r="Q1" s="356"/>
      <c r="R1" s="356"/>
      <c r="S1" s="356"/>
      <c r="T1" s="356"/>
      <c r="U1" s="356"/>
      <c r="V1" s="356"/>
      <c r="W1" s="356"/>
      <c r="X1" s="356"/>
      <c r="Y1" s="356"/>
      <c r="Z1" s="356"/>
    </row>
    <row r="2" spans="1:26" ht="16.5" customHeight="1" x14ac:dyDescent="0.25">
      <c r="A2" s="11"/>
      <c r="B2" s="11"/>
      <c r="C2" s="11"/>
      <c r="D2" s="11"/>
      <c r="E2" s="11"/>
      <c r="F2" s="11"/>
      <c r="G2" s="11"/>
      <c r="H2" s="11"/>
      <c r="I2" s="11"/>
      <c r="J2" s="11"/>
      <c r="K2" s="11"/>
      <c r="L2" s="12" t="s">
        <v>61</v>
      </c>
      <c r="M2" s="359" t="s">
        <v>815</v>
      </c>
      <c r="N2" s="360"/>
      <c r="O2" s="12" t="s">
        <v>816</v>
      </c>
      <c r="P2" s="359" t="s">
        <v>817</v>
      </c>
      <c r="Q2" s="360"/>
      <c r="R2" s="12" t="s">
        <v>818</v>
      </c>
      <c r="S2" s="359" t="s">
        <v>819</v>
      </c>
      <c r="T2" s="360"/>
      <c r="U2" s="359" t="s">
        <v>820</v>
      </c>
      <c r="V2" s="360"/>
      <c r="W2" s="12" t="s">
        <v>821</v>
      </c>
      <c r="X2" s="12" t="s">
        <v>822</v>
      </c>
      <c r="Y2" s="359" t="s">
        <v>823</v>
      </c>
      <c r="Z2" s="360"/>
    </row>
    <row r="3" spans="1:26" ht="16.5" customHeight="1" x14ac:dyDescent="0.25">
      <c r="A3" s="7" t="s">
        <v>808</v>
      </c>
      <c r="B3" s="7"/>
      <c r="C3" s="7"/>
      <c r="D3" s="7"/>
      <c r="E3" s="7"/>
      <c r="F3" s="7"/>
      <c r="G3" s="7"/>
      <c r="H3" s="7"/>
      <c r="I3" s="7"/>
      <c r="J3" s="7"/>
      <c r="K3" s="7"/>
      <c r="L3" s="9"/>
      <c r="M3" s="10"/>
      <c r="N3" s="7"/>
      <c r="O3" s="9"/>
      <c r="P3" s="10"/>
      <c r="Q3" s="7"/>
      <c r="R3" s="9"/>
      <c r="S3" s="10"/>
      <c r="T3" s="7"/>
      <c r="U3" s="10"/>
      <c r="V3" s="7"/>
      <c r="W3" s="9"/>
      <c r="X3" s="9"/>
      <c r="Y3" s="10"/>
      <c r="Z3" s="7"/>
    </row>
    <row r="4" spans="1:26" ht="16.5" customHeight="1" x14ac:dyDescent="0.25">
      <c r="A4" s="7"/>
      <c r="B4" s="7" t="s">
        <v>146</v>
      </c>
      <c r="C4" s="7"/>
      <c r="D4" s="7"/>
      <c r="E4" s="7"/>
      <c r="F4" s="7"/>
      <c r="G4" s="7"/>
      <c r="H4" s="7"/>
      <c r="I4" s="7"/>
      <c r="J4" s="7"/>
      <c r="K4" s="7"/>
      <c r="L4" s="9"/>
      <c r="M4" s="10"/>
      <c r="N4" s="7"/>
      <c r="O4" s="9"/>
      <c r="P4" s="10"/>
      <c r="Q4" s="7"/>
      <c r="R4" s="9"/>
      <c r="S4" s="10"/>
      <c r="T4" s="7"/>
      <c r="U4" s="10"/>
      <c r="V4" s="7"/>
      <c r="W4" s="9"/>
      <c r="X4" s="9"/>
      <c r="Y4" s="10"/>
      <c r="Z4" s="7"/>
    </row>
    <row r="5" spans="1:26" ht="16.5" customHeight="1" x14ac:dyDescent="0.25">
      <c r="A5" s="7"/>
      <c r="B5" s="7"/>
      <c r="C5" s="7" t="s">
        <v>708</v>
      </c>
      <c r="D5" s="7"/>
      <c r="E5" s="7"/>
      <c r="F5" s="7"/>
      <c r="G5" s="7"/>
      <c r="H5" s="7"/>
      <c r="I5" s="7"/>
      <c r="J5" s="7"/>
      <c r="K5" s="7"/>
      <c r="L5" s="9" t="s">
        <v>357</v>
      </c>
      <c r="M5" s="253">
        <v>63.2</v>
      </c>
      <c r="N5" s="257">
        <v>4.0999999999999996</v>
      </c>
      <c r="O5" s="251" t="s">
        <v>76</v>
      </c>
      <c r="P5" s="253">
        <v>90.5</v>
      </c>
      <c r="Q5" s="257">
        <v>2.5</v>
      </c>
      <c r="R5" s="251" t="s">
        <v>76</v>
      </c>
      <c r="S5" s="253">
        <v>64.8</v>
      </c>
      <c r="T5" s="257">
        <v>5.6</v>
      </c>
      <c r="U5" s="253">
        <v>74.3</v>
      </c>
      <c r="V5" s="250">
        <v>10.6</v>
      </c>
      <c r="W5" s="251" t="s">
        <v>76</v>
      </c>
      <c r="X5" s="251" t="s">
        <v>85</v>
      </c>
      <c r="Y5" s="253">
        <v>73.2</v>
      </c>
      <c r="Z5" s="257">
        <v>2.4</v>
      </c>
    </row>
    <row r="6" spans="1:26" ht="16.5" customHeight="1" x14ac:dyDescent="0.25">
      <c r="A6" s="7"/>
      <c r="B6" s="7"/>
      <c r="C6" s="7"/>
      <c r="D6" s="7" t="s">
        <v>711</v>
      </c>
      <c r="E6" s="7"/>
      <c r="F6" s="7"/>
      <c r="G6" s="7"/>
      <c r="H6" s="7"/>
      <c r="I6" s="7"/>
      <c r="J6" s="7"/>
      <c r="K6" s="7"/>
      <c r="L6" s="9" t="s">
        <v>357</v>
      </c>
      <c r="M6" s="255">
        <v>3.3</v>
      </c>
      <c r="N6" s="7"/>
      <c r="O6" s="251" t="s">
        <v>76</v>
      </c>
      <c r="P6" s="255">
        <v>1.4</v>
      </c>
      <c r="Q6" s="7"/>
      <c r="R6" s="251" t="s">
        <v>76</v>
      </c>
      <c r="S6" s="255">
        <v>4.4000000000000004</v>
      </c>
      <c r="T6" s="7"/>
      <c r="U6" s="255">
        <v>7.2</v>
      </c>
      <c r="V6" s="7"/>
      <c r="W6" s="251" t="s">
        <v>76</v>
      </c>
      <c r="X6" s="251" t="s">
        <v>85</v>
      </c>
      <c r="Y6" s="255">
        <v>1.7</v>
      </c>
      <c r="Z6" s="7"/>
    </row>
    <row r="7" spans="1:26" ht="29.4" customHeight="1" x14ac:dyDescent="0.25">
      <c r="A7" s="7"/>
      <c r="B7" s="7"/>
      <c r="C7" s="357" t="s">
        <v>824</v>
      </c>
      <c r="D7" s="357"/>
      <c r="E7" s="357"/>
      <c r="F7" s="357"/>
      <c r="G7" s="357"/>
      <c r="H7" s="357"/>
      <c r="I7" s="357"/>
      <c r="J7" s="357"/>
      <c r="K7" s="357"/>
      <c r="L7" s="9" t="s">
        <v>357</v>
      </c>
      <c r="M7" s="253">
        <v>51.2</v>
      </c>
      <c r="N7" s="250">
        <v>12.3</v>
      </c>
      <c r="O7" s="251" t="s">
        <v>76</v>
      </c>
      <c r="P7" s="253">
        <v>86.8</v>
      </c>
      <c r="Q7" s="257">
        <v>7.3</v>
      </c>
      <c r="R7" s="251" t="s">
        <v>76</v>
      </c>
      <c r="S7" s="253">
        <v>57.7</v>
      </c>
      <c r="T7" s="250">
        <v>12.8</v>
      </c>
      <c r="U7" s="253">
        <v>53.4</v>
      </c>
      <c r="V7" s="250">
        <v>25.5</v>
      </c>
      <c r="W7" s="251" t="s">
        <v>76</v>
      </c>
      <c r="X7" s="251" t="s">
        <v>85</v>
      </c>
      <c r="Y7" s="253">
        <v>65.7</v>
      </c>
      <c r="Z7" s="257">
        <v>6.6</v>
      </c>
    </row>
    <row r="8" spans="1:26" ht="16.5" customHeight="1" x14ac:dyDescent="0.25">
      <c r="A8" s="7"/>
      <c r="B8" s="7"/>
      <c r="C8" s="7"/>
      <c r="D8" s="7" t="s">
        <v>711</v>
      </c>
      <c r="E8" s="7"/>
      <c r="F8" s="7"/>
      <c r="G8" s="7"/>
      <c r="H8" s="7"/>
      <c r="I8" s="7"/>
      <c r="J8" s="7"/>
      <c r="K8" s="7"/>
      <c r="L8" s="9" t="s">
        <v>357</v>
      </c>
      <c r="M8" s="253">
        <v>12.1</v>
      </c>
      <c r="N8" s="7"/>
      <c r="O8" s="251" t="s">
        <v>76</v>
      </c>
      <c r="P8" s="255">
        <v>4.3</v>
      </c>
      <c r="Q8" s="7"/>
      <c r="R8" s="251" t="s">
        <v>76</v>
      </c>
      <c r="S8" s="253">
        <v>11.2</v>
      </c>
      <c r="T8" s="7"/>
      <c r="U8" s="253">
        <v>24.2</v>
      </c>
      <c r="V8" s="7"/>
      <c r="W8" s="251" t="s">
        <v>76</v>
      </c>
      <c r="X8" s="251" t="s">
        <v>85</v>
      </c>
      <c r="Y8" s="255">
        <v>5.0999999999999996</v>
      </c>
      <c r="Z8" s="7"/>
    </row>
    <row r="9" spans="1:26" ht="16.5" customHeight="1" x14ac:dyDescent="0.25">
      <c r="A9" s="7"/>
      <c r="B9" s="7" t="s">
        <v>148</v>
      </c>
      <c r="C9" s="7"/>
      <c r="D9" s="7"/>
      <c r="E9" s="7"/>
      <c r="F9" s="7"/>
      <c r="G9" s="7"/>
      <c r="H9" s="7"/>
      <c r="I9" s="7"/>
      <c r="J9" s="7"/>
      <c r="K9" s="7"/>
      <c r="L9" s="9"/>
      <c r="M9" s="10"/>
      <c r="N9" s="7"/>
      <c r="O9" s="9"/>
      <c r="P9" s="10"/>
      <c r="Q9" s="7"/>
      <c r="R9" s="9"/>
      <c r="S9" s="10"/>
      <c r="T9" s="7"/>
      <c r="U9" s="10"/>
      <c r="V9" s="7"/>
      <c r="W9" s="9"/>
      <c r="X9" s="9"/>
      <c r="Y9" s="10"/>
      <c r="Z9" s="7"/>
    </row>
    <row r="10" spans="1:26" ht="16.5" customHeight="1" x14ac:dyDescent="0.25">
      <c r="A10" s="7"/>
      <c r="B10" s="7"/>
      <c r="C10" s="7" t="s">
        <v>708</v>
      </c>
      <c r="D10" s="7"/>
      <c r="E10" s="7"/>
      <c r="F10" s="7"/>
      <c r="G10" s="7"/>
      <c r="H10" s="7"/>
      <c r="I10" s="7"/>
      <c r="J10" s="7"/>
      <c r="K10" s="7"/>
      <c r="L10" s="9" t="s">
        <v>357</v>
      </c>
      <c r="M10" s="253">
        <v>66.8</v>
      </c>
      <c r="N10" s="257">
        <v>4.0999999999999996</v>
      </c>
      <c r="O10" s="251" t="s">
        <v>76</v>
      </c>
      <c r="P10" s="253">
        <v>89.8</v>
      </c>
      <c r="Q10" s="257">
        <v>2.7</v>
      </c>
      <c r="R10" s="251" t="s">
        <v>76</v>
      </c>
      <c r="S10" s="253">
        <v>67.3</v>
      </c>
      <c r="T10" s="257">
        <v>5</v>
      </c>
      <c r="U10" s="253">
        <v>84.1</v>
      </c>
      <c r="V10" s="257">
        <v>9.1999999999999993</v>
      </c>
      <c r="W10" s="251" t="s">
        <v>76</v>
      </c>
      <c r="X10" s="251" t="s">
        <v>85</v>
      </c>
      <c r="Y10" s="253">
        <v>75</v>
      </c>
      <c r="Z10" s="257">
        <v>2.4</v>
      </c>
    </row>
    <row r="11" spans="1:26" ht="16.5" customHeight="1" x14ac:dyDescent="0.25">
      <c r="A11" s="7"/>
      <c r="B11" s="7"/>
      <c r="C11" s="7"/>
      <c r="D11" s="7" t="s">
        <v>711</v>
      </c>
      <c r="E11" s="7"/>
      <c r="F11" s="7"/>
      <c r="G11" s="7"/>
      <c r="H11" s="7"/>
      <c r="I11" s="7"/>
      <c r="J11" s="7"/>
      <c r="K11" s="7"/>
      <c r="L11" s="9" t="s">
        <v>357</v>
      </c>
      <c r="M11" s="255">
        <v>3.1</v>
      </c>
      <c r="N11" s="7"/>
      <c r="O11" s="251" t="s">
        <v>76</v>
      </c>
      <c r="P11" s="255">
        <v>1.5</v>
      </c>
      <c r="Q11" s="7"/>
      <c r="R11" s="251" t="s">
        <v>76</v>
      </c>
      <c r="S11" s="255">
        <v>3.8</v>
      </c>
      <c r="T11" s="7"/>
      <c r="U11" s="255">
        <v>5.6</v>
      </c>
      <c r="V11" s="7"/>
      <c r="W11" s="251" t="s">
        <v>76</v>
      </c>
      <c r="X11" s="251" t="s">
        <v>85</v>
      </c>
      <c r="Y11" s="255">
        <v>1.6</v>
      </c>
      <c r="Z11" s="7"/>
    </row>
    <row r="12" spans="1:26" ht="29.4" customHeight="1" x14ac:dyDescent="0.25">
      <c r="A12" s="7"/>
      <c r="B12" s="7"/>
      <c r="C12" s="357" t="s">
        <v>824</v>
      </c>
      <c r="D12" s="357"/>
      <c r="E12" s="357"/>
      <c r="F12" s="357"/>
      <c r="G12" s="357"/>
      <c r="H12" s="357"/>
      <c r="I12" s="357"/>
      <c r="J12" s="357"/>
      <c r="K12" s="357"/>
      <c r="L12" s="9" t="s">
        <v>357</v>
      </c>
      <c r="M12" s="253">
        <v>67.099999999999994</v>
      </c>
      <c r="N12" s="250">
        <v>14.3</v>
      </c>
      <c r="O12" s="251" t="s">
        <v>76</v>
      </c>
      <c r="P12" s="253">
        <v>81.7</v>
      </c>
      <c r="Q12" s="250">
        <v>12.3</v>
      </c>
      <c r="R12" s="251" t="s">
        <v>76</v>
      </c>
      <c r="S12" s="253">
        <v>66.8</v>
      </c>
      <c r="T12" s="250">
        <v>10.9</v>
      </c>
      <c r="U12" s="249">
        <v>56.7</v>
      </c>
      <c r="V12" s="250">
        <v>33.5</v>
      </c>
      <c r="W12" s="251" t="s">
        <v>76</v>
      </c>
      <c r="X12" s="251" t="s">
        <v>85</v>
      </c>
      <c r="Y12" s="253">
        <v>70.3</v>
      </c>
      <c r="Z12" s="257">
        <v>7.4</v>
      </c>
    </row>
    <row r="13" spans="1:26" ht="16.5" customHeight="1" x14ac:dyDescent="0.25">
      <c r="A13" s="7"/>
      <c r="B13" s="7"/>
      <c r="C13" s="7"/>
      <c r="D13" s="7" t="s">
        <v>711</v>
      </c>
      <c r="E13" s="7"/>
      <c r="F13" s="7"/>
      <c r="G13" s="7"/>
      <c r="H13" s="7"/>
      <c r="I13" s="7"/>
      <c r="J13" s="7"/>
      <c r="K13" s="7"/>
      <c r="L13" s="9" t="s">
        <v>357</v>
      </c>
      <c r="M13" s="253">
        <v>10.8</v>
      </c>
      <c r="N13" s="7"/>
      <c r="O13" s="251" t="s">
        <v>76</v>
      </c>
      <c r="P13" s="255">
        <v>7.7</v>
      </c>
      <c r="Q13" s="7"/>
      <c r="R13" s="251" t="s">
        <v>76</v>
      </c>
      <c r="S13" s="255">
        <v>8.3000000000000007</v>
      </c>
      <c r="T13" s="7"/>
      <c r="U13" s="253">
        <v>29.9</v>
      </c>
      <c r="V13" s="7"/>
      <c r="W13" s="251" t="s">
        <v>76</v>
      </c>
      <c r="X13" s="251" t="s">
        <v>85</v>
      </c>
      <c r="Y13" s="255">
        <v>5.3</v>
      </c>
      <c r="Z13" s="7"/>
    </row>
    <row r="14" spans="1:26" ht="16.5" customHeight="1" x14ac:dyDescent="0.25">
      <c r="A14" s="7"/>
      <c r="B14" s="7" t="s">
        <v>150</v>
      </c>
      <c r="C14" s="7"/>
      <c r="D14" s="7"/>
      <c r="E14" s="7"/>
      <c r="F14" s="7"/>
      <c r="G14" s="7"/>
      <c r="H14" s="7"/>
      <c r="I14" s="7"/>
      <c r="J14" s="7"/>
      <c r="K14" s="7"/>
      <c r="L14" s="9"/>
      <c r="M14" s="10"/>
      <c r="N14" s="7"/>
      <c r="O14" s="9"/>
      <c r="P14" s="10"/>
      <c r="Q14" s="7"/>
      <c r="R14" s="9"/>
      <c r="S14" s="10"/>
      <c r="T14" s="7"/>
      <c r="U14" s="10"/>
      <c r="V14" s="7"/>
      <c r="W14" s="9"/>
      <c r="X14" s="9"/>
      <c r="Y14" s="10"/>
      <c r="Z14" s="7"/>
    </row>
    <row r="15" spans="1:26" ht="16.5" customHeight="1" x14ac:dyDescent="0.25">
      <c r="A15" s="7"/>
      <c r="B15" s="7"/>
      <c r="C15" s="7" t="s">
        <v>708</v>
      </c>
      <c r="D15" s="7"/>
      <c r="E15" s="7"/>
      <c r="F15" s="7"/>
      <c r="G15" s="7"/>
      <c r="H15" s="7"/>
      <c r="I15" s="7"/>
      <c r="J15" s="7"/>
      <c r="K15" s="7"/>
      <c r="L15" s="9" t="s">
        <v>357</v>
      </c>
      <c r="M15" s="253">
        <v>65.5</v>
      </c>
      <c r="N15" s="257">
        <v>4.2</v>
      </c>
      <c r="O15" s="251" t="s">
        <v>76</v>
      </c>
      <c r="P15" s="253">
        <v>80.3</v>
      </c>
      <c r="Q15" s="257">
        <v>3.5</v>
      </c>
      <c r="R15" s="251" t="s">
        <v>76</v>
      </c>
      <c r="S15" s="253">
        <v>62.5</v>
      </c>
      <c r="T15" s="257">
        <v>5.7</v>
      </c>
      <c r="U15" s="253">
        <v>77.099999999999994</v>
      </c>
      <c r="V15" s="257">
        <v>9.1</v>
      </c>
      <c r="W15" s="251" t="s">
        <v>76</v>
      </c>
      <c r="X15" s="251" t="s">
        <v>85</v>
      </c>
      <c r="Y15" s="253">
        <v>70.2</v>
      </c>
      <c r="Z15" s="257">
        <v>2.5</v>
      </c>
    </row>
    <row r="16" spans="1:26" ht="16.5" customHeight="1" x14ac:dyDescent="0.25">
      <c r="A16" s="7"/>
      <c r="B16" s="7"/>
      <c r="C16" s="7"/>
      <c r="D16" s="7" t="s">
        <v>711</v>
      </c>
      <c r="E16" s="7"/>
      <c r="F16" s="7"/>
      <c r="G16" s="7"/>
      <c r="H16" s="7"/>
      <c r="I16" s="7"/>
      <c r="J16" s="7"/>
      <c r="K16" s="7"/>
      <c r="L16" s="9" t="s">
        <v>357</v>
      </c>
      <c r="M16" s="255">
        <v>3.2</v>
      </c>
      <c r="N16" s="7"/>
      <c r="O16" s="251" t="s">
        <v>76</v>
      </c>
      <c r="P16" s="255">
        <v>2.2000000000000002</v>
      </c>
      <c r="Q16" s="7"/>
      <c r="R16" s="251" t="s">
        <v>76</v>
      </c>
      <c r="S16" s="255">
        <v>4.7</v>
      </c>
      <c r="T16" s="7"/>
      <c r="U16" s="255">
        <v>6</v>
      </c>
      <c r="V16" s="7"/>
      <c r="W16" s="251" t="s">
        <v>76</v>
      </c>
      <c r="X16" s="251" t="s">
        <v>85</v>
      </c>
      <c r="Y16" s="255">
        <v>1.8</v>
      </c>
      <c r="Z16" s="7"/>
    </row>
    <row r="17" spans="1:26" ht="29.4" customHeight="1" x14ac:dyDescent="0.25">
      <c r="A17" s="7"/>
      <c r="B17" s="7"/>
      <c r="C17" s="357" t="s">
        <v>824</v>
      </c>
      <c r="D17" s="357"/>
      <c r="E17" s="357"/>
      <c r="F17" s="357"/>
      <c r="G17" s="357"/>
      <c r="H17" s="357"/>
      <c r="I17" s="357"/>
      <c r="J17" s="357"/>
      <c r="K17" s="357"/>
      <c r="L17" s="9" t="s">
        <v>357</v>
      </c>
      <c r="M17" s="253">
        <v>55.6</v>
      </c>
      <c r="N17" s="250">
        <v>13.1</v>
      </c>
      <c r="O17" s="251" t="s">
        <v>76</v>
      </c>
      <c r="P17" s="253">
        <v>78.8</v>
      </c>
      <c r="Q17" s="250">
        <v>10.3</v>
      </c>
      <c r="R17" s="251" t="s">
        <v>76</v>
      </c>
      <c r="S17" s="253">
        <v>66.400000000000006</v>
      </c>
      <c r="T17" s="250">
        <v>11.1</v>
      </c>
      <c r="U17" s="253">
        <v>64.8</v>
      </c>
      <c r="V17" s="250">
        <v>22.9</v>
      </c>
      <c r="W17" s="251" t="s">
        <v>76</v>
      </c>
      <c r="X17" s="251" t="s">
        <v>85</v>
      </c>
      <c r="Y17" s="253">
        <v>65.900000000000006</v>
      </c>
      <c r="Z17" s="257">
        <v>6.8</v>
      </c>
    </row>
    <row r="18" spans="1:26" ht="16.5" customHeight="1" x14ac:dyDescent="0.25">
      <c r="A18" s="14"/>
      <c r="B18" s="14"/>
      <c r="C18" s="14"/>
      <c r="D18" s="14" t="s">
        <v>711</v>
      </c>
      <c r="E18" s="14"/>
      <c r="F18" s="14"/>
      <c r="G18" s="14"/>
      <c r="H18" s="14"/>
      <c r="I18" s="14"/>
      <c r="J18" s="14"/>
      <c r="K18" s="14"/>
      <c r="L18" s="15" t="s">
        <v>357</v>
      </c>
      <c r="M18" s="254">
        <v>12</v>
      </c>
      <c r="N18" s="14"/>
      <c r="O18" s="252" t="s">
        <v>76</v>
      </c>
      <c r="P18" s="256">
        <v>6.6</v>
      </c>
      <c r="Q18" s="14"/>
      <c r="R18" s="252" t="s">
        <v>76</v>
      </c>
      <c r="S18" s="256">
        <v>8.5</v>
      </c>
      <c r="T18" s="14"/>
      <c r="U18" s="254">
        <v>17.899999999999999</v>
      </c>
      <c r="V18" s="14"/>
      <c r="W18" s="252" t="s">
        <v>76</v>
      </c>
      <c r="X18" s="252" t="s">
        <v>85</v>
      </c>
      <c r="Y18" s="256">
        <v>5.2</v>
      </c>
      <c r="Z18" s="14"/>
    </row>
    <row r="19" spans="1:26" ht="4.5" customHeight="1" x14ac:dyDescent="0.25">
      <c r="A19" s="25"/>
      <c r="B19" s="25"/>
      <c r="C19" s="2"/>
      <c r="D19" s="2"/>
      <c r="E19" s="2"/>
      <c r="F19" s="2"/>
      <c r="G19" s="2"/>
      <c r="H19" s="2"/>
      <c r="I19" s="2"/>
      <c r="J19" s="2"/>
      <c r="K19" s="2"/>
      <c r="L19" s="2"/>
      <c r="M19" s="2"/>
      <c r="N19" s="2"/>
      <c r="O19" s="2"/>
      <c r="P19" s="2"/>
      <c r="Q19" s="2"/>
      <c r="R19" s="2"/>
      <c r="S19" s="2"/>
      <c r="T19" s="2"/>
      <c r="U19" s="2"/>
      <c r="V19" s="2"/>
      <c r="W19" s="2"/>
      <c r="X19" s="2"/>
      <c r="Y19" s="2"/>
      <c r="Z19" s="2"/>
    </row>
    <row r="20" spans="1:26" ht="16.5" customHeight="1" x14ac:dyDescent="0.25">
      <c r="A20" s="25"/>
      <c r="B20" s="25"/>
      <c r="C20" s="351" t="s">
        <v>826</v>
      </c>
      <c r="D20" s="351"/>
      <c r="E20" s="351"/>
      <c r="F20" s="351"/>
      <c r="G20" s="351"/>
      <c r="H20" s="351"/>
      <c r="I20" s="351"/>
      <c r="J20" s="351"/>
      <c r="K20" s="351"/>
      <c r="L20" s="351"/>
      <c r="M20" s="351"/>
      <c r="N20" s="351"/>
      <c r="O20" s="351"/>
      <c r="P20" s="351"/>
      <c r="Q20" s="351"/>
      <c r="R20" s="351"/>
      <c r="S20" s="351"/>
      <c r="T20" s="351"/>
      <c r="U20" s="351"/>
      <c r="V20" s="351"/>
      <c r="W20" s="351"/>
      <c r="X20" s="351"/>
      <c r="Y20" s="351"/>
      <c r="Z20" s="351"/>
    </row>
    <row r="21" spans="1:26" ht="4.5" customHeight="1" x14ac:dyDescent="0.25">
      <c r="A21" s="25"/>
      <c r="B21" s="25"/>
      <c r="C21" s="2"/>
      <c r="D21" s="2"/>
      <c r="E21" s="2"/>
      <c r="F21" s="2"/>
      <c r="G21" s="2"/>
      <c r="H21" s="2"/>
      <c r="I21" s="2"/>
      <c r="J21" s="2"/>
      <c r="K21" s="2"/>
      <c r="L21" s="2"/>
      <c r="M21" s="2"/>
      <c r="N21" s="2"/>
      <c r="O21" s="2"/>
      <c r="P21" s="2"/>
      <c r="Q21" s="2"/>
      <c r="R21" s="2"/>
      <c r="S21" s="2"/>
      <c r="T21" s="2"/>
      <c r="U21" s="2"/>
      <c r="V21" s="2"/>
      <c r="W21" s="2"/>
      <c r="X21" s="2"/>
      <c r="Y21" s="2"/>
      <c r="Z21" s="2"/>
    </row>
    <row r="22" spans="1:26" ht="16.5" customHeight="1" x14ac:dyDescent="0.25">
      <c r="A22" s="132"/>
      <c r="B22" s="132"/>
      <c r="C22" s="351" t="s">
        <v>736</v>
      </c>
      <c r="D22" s="351"/>
      <c r="E22" s="351"/>
      <c r="F22" s="351"/>
      <c r="G22" s="351"/>
      <c r="H22" s="351"/>
      <c r="I22" s="351"/>
      <c r="J22" s="351"/>
      <c r="K22" s="351"/>
      <c r="L22" s="351"/>
      <c r="M22" s="351"/>
      <c r="N22" s="351"/>
      <c r="O22" s="351"/>
      <c r="P22" s="351"/>
      <c r="Q22" s="351"/>
      <c r="R22" s="351"/>
      <c r="S22" s="351"/>
      <c r="T22" s="351"/>
      <c r="U22" s="351"/>
      <c r="V22" s="351"/>
      <c r="W22" s="351"/>
      <c r="X22" s="351"/>
      <c r="Y22" s="351"/>
      <c r="Z22" s="351"/>
    </row>
    <row r="23" spans="1:26" ht="16.5" customHeight="1" x14ac:dyDescent="0.25">
      <c r="A23" s="131"/>
      <c r="B23" s="131"/>
      <c r="C23" s="351" t="s">
        <v>472</v>
      </c>
      <c r="D23" s="351"/>
      <c r="E23" s="351"/>
      <c r="F23" s="351"/>
      <c r="G23" s="351"/>
      <c r="H23" s="351"/>
      <c r="I23" s="351"/>
      <c r="J23" s="351"/>
      <c r="K23" s="351"/>
      <c r="L23" s="351"/>
      <c r="M23" s="351"/>
      <c r="N23" s="351"/>
      <c r="O23" s="351"/>
      <c r="P23" s="351"/>
      <c r="Q23" s="351"/>
      <c r="R23" s="351"/>
      <c r="S23" s="351"/>
      <c r="T23" s="351"/>
      <c r="U23" s="351"/>
      <c r="V23" s="351"/>
      <c r="W23" s="351"/>
      <c r="X23" s="351"/>
      <c r="Y23" s="351"/>
      <c r="Z23" s="351"/>
    </row>
    <row r="24" spans="1:26" ht="4.5" customHeight="1" x14ac:dyDescent="0.25">
      <c r="A24" s="25"/>
      <c r="B24" s="25"/>
      <c r="C24" s="2"/>
      <c r="D24" s="2"/>
      <c r="E24" s="2"/>
      <c r="F24" s="2"/>
      <c r="G24" s="2"/>
      <c r="H24" s="2"/>
      <c r="I24" s="2"/>
      <c r="J24" s="2"/>
      <c r="K24" s="2"/>
      <c r="L24" s="2"/>
      <c r="M24" s="2"/>
      <c r="N24" s="2"/>
      <c r="O24" s="2"/>
      <c r="P24" s="2"/>
      <c r="Q24" s="2"/>
      <c r="R24" s="2"/>
      <c r="S24" s="2"/>
      <c r="T24" s="2"/>
      <c r="U24" s="2"/>
      <c r="V24" s="2"/>
      <c r="W24" s="2"/>
      <c r="X24" s="2"/>
      <c r="Y24" s="2"/>
      <c r="Z24" s="2"/>
    </row>
    <row r="25" spans="1:26" ht="29.4" customHeight="1" x14ac:dyDescent="0.25">
      <c r="A25" s="25" t="s">
        <v>87</v>
      </c>
      <c r="B25" s="25"/>
      <c r="C25" s="351" t="s">
        <v>737</v>
      </c>
      <c r="D25" s="351"/>
      <c r="E25" s="351"/>
      <c r="F25" s="351"/>
      <c r="G25" s="351"/>
      <c r="H25" s="351"/>
      <c r="I25" s="351"/>
      <c r="J25" s="351"/>
      <c r="K25" s="351"/>
      <c r="L25" s="351"/>
      <c r="M25" s="351"/>
      <c r="N25" s="351"/>
      <c r="O25" s="351"/>
      <c r="P25" s="351"/>
      <c r="Q25" s="351"/>
      <c r="R25" s="351"/>
      <c r="S25" s="351"/>
      <c r="T25" s="351"/>
      <c r="U25" s="351"/>
      <c r="V25" s="351"/>
      <c r="W25" s="351"/>
      <c r="X25" s="351"/>
      <c r="Y25" s="351"/>
      <c r="Z25" s="351"/>
    </row>
    <row r="26" spans="1:26" ht="68.099999999999994" customHeight="1" x14ac:dyDescent="0.25">
      <c r="A26" s="25" t="s">
        <v>88</v>
      </c>
      <c r="B26" s="25"/>
      <c r="C26" s="351" t="s">
        <v>811</v>
      </c>
      <c r="D26" s="351"/>
      <c r="E26" s="351"/>
      <c r="F26" s="351"/>
      <c r="G26" s="351"/>
      <c r="H26" s="351"/>
      <c r="I26" s="351"/>
      <c r="J26" s="351"/>
      <c r="K26" s="351"/>
      <c r="L26" s="351"/>
      <c r="M26" s="351"/>
      <c r="N26" s="351"/>
      <c r="O26" s="351"/>
      <c r="P26" s="351"/>
      <c r="Q26" s="351"/>
      <c r="R26" s="351"/>
      <c r="S26" s="351"/>
      <c r="T26" s="351"/>
      <c r="U26" s="351"/>
      <c r="V26" s="351"/>
      <c r="W26" s="351"/>
      <c r="X26" s="351"/>
      <c r="Y26" s="351"/>
      <c r="Z26" s="351"/>
    </row>
    <row r="27" spans="1:26" ht="42.45" customHeight="1" x14ac:dyDescent="0.25">
      <c r="A27" s="25" t="s">
        <v>89</v>
      </c>
      <c r="B27" s="25"/>
      <c r="C27" s="351" t="s">
        <v>778</v>
      </c>
      <c r="D27" s="351"/>
      <c r="E27" s="351"/>
      <c r="F27" s="351"/>
      <c r="G27" s="351"/>
      <c r="H27" s="351"/>
      <c r="I27" s="351"/>
      <c r="J27" s="351"/>
      <c r="K27" s="351"/>
      <c r="L27" s="351"/>
      <c r="M27" s="351"/>
      <c r="N27" s="351"/>
      <c r="O27" s="351"/>
      <c r="P27" s="351"/>
      <c r="Q27" s="351"/>
      <c r="R27" s="351"/>
      <c r="S27" s="351"/>
      <c r="T27" s="351"/>
      <c r="U27" s="351"/>
      <c r="V27" s="351"/>
      <c r="W27" s="351"/>
      <c r="X27" s="351"/>
      <c r="Y27" s="351"/>
      <c r="Z27" s="351"/>
    </row>
    <row r="28" spans="1:26" ht="42.45" customHeight="1" x14ac:dyDescent="0.25">
      <c r="A28" s="25" t="s">
        <v>90</v>
      </c>
      <c r="B28" s="25"/>
      <c r="C28" s="351" t="s">
        <v>738</v>
      </c>
      <c r="D28" s="351"/>
      <c r="E28" s="351"/>
      <c r="F28" s="351"/>
      <c r="G28" s="351"/>
      <c r="H28" s="351"/>
      <c r="I28" s="351"/>
      <c r="J28" s="351"/>
      <c r="K28" s="351"/>
      <c r="L28" s="351"/>
      <c r="M28" s="351"/>
      <c r="N28" s="351"/>
      <c r="O28" s="351"/>
      <c r="P28" s="351"/>
      <c r="Q28" s="351"/>
      <c r="R28" s="351"/>
      <c r="S28" s="351"/>
      <c r="T28" s="351"/>
      <c r="U28" s="351"/>
      <c r="V28" s="351"/>
      <c r="W28" s="351"/>
      <c r="X28" s="351"/>
      <c r="Y28" s="351"/>
      <c r="Z28" s="351"/>
    </row>
    <row r="29" spans="1:26" ht="42.45" customHeight="1" x14ac:dyDescent="0.25">
      <c r="A29" s="25" t="s">
        <v>91</v>
      </c>
      <c r="B29" s="25"/>
      <c r="C29" s="351" t="s">
        <v>739</v>
      </c>
      <c r="D29" s="351"/>
      <c r="E29" s="351"/>
      <c r="F29" s="351"/>
      <c r="G29" s="351"/>
      <c r="H29" s="351"/>
      <c r="I29" s="351"/>
      <c r="J29" s="351"/>
      <c r="K29" s="351"/>
      <c r="L29" s="351"/>
      <c r="M29" s="351"/>
      <c r="N29" s="351"/>
      <c r="O29" s="351"/>
      <c r="P29" s="351"/>
      <c r="Q29" s="351"/>
      <c r="R29" s="351"/>
      <c r="S29" s="351"/>
      <c r="T29" s="351"/>
      <c r="U29" s="351"/>
      <c r="V29" s="351"/>
      <c r="W29" s="351"/>
      <c r="X29" s="351"/>
      <c r="Y29" s="351"/>
      <c r="Z29" s="351"/>
    </row>
    <row r="30" spans="1:26" ht="42.45" customHeight="1" x14ac:dyDescent="0.25">
      <c r="A30" s="25" t="s">
        <v>92</v>
      </c>
      <c r="B30" s="25"/>
      <c r="C30" s="351" t="s">
        <v>827</v>
      </c>
      <c r="D30" s="351"/>
      <c r="E30" s="351"/>
      <c r="F30" s="351"/>
      <c r="G30" s="351"/>
      <c r="H30" s="351"/>
      <c r="I30" s="351"/>
      <c r="J30" s="351"/>
      <c r="K30" s="351"/>
      <c r="L30" s="351"/>
      <c r="M30" s="351"/>
      <c r="N30" s="351"/>
      <c r="O30" s="351"/>
      <c r="P30" s="351"/>
      <c r="Q30" s="351"/>
      <c r="R30" s="351"/>
      <c r="S30" s="351"/>
      <c r="T30" s="351"/>
      <c r="U30" s="351"/>
      <c r="V30" s="351"/>
      <c r="W30" s="351"/>
      <c r="X30" s="351"/>
      <c r="Y30" s="351"/>
      <c r="Z30" s="351"/>
    </row>
    <row r="31" spans="1:26" ht="16.5" customHeight="1" x14ac:dyDescent="0.25">
      <c r="A31" s="25" t="s">
        <v>825</v>
      </c>
      <c r="B31" s="25"/>
      <c r="C31" s="351" t="s">
        <v>828</v>
      </c>
      <c r="D31" s="351"/>
      <c r="E31" s="351"/>
      <c r="F31" s="351"/>
      <c r="G31" s="351"/>
      <c r="H31" s="351"/>
      <c r="I31" s="351"/>
      <c r="J31" s="351"/>
      <c r="K31" s="351"/>
      <c r="L31" s="351"/>
      <c r="M31" s="351"/>
      <c r="N31" s="351"/>
      <c r="O31" s="351"/>
      <c r="P31" s="351"/>
      <c r="Q31" s="351"/>
      <c r="R31" s="351"/>
      <c r="S31" s="351"/>
      <c r="T31" s="351"/>
      <c r="U31" s="351"/>
      <c r="V31" s="351"/>
      <c r="W31" s="351"/>
      <c r="X31" s="351"/>
      <c r="Y31" s="351"/>
      <c r="Z31" s="351"/>
    </row>
    <row r="32" spans="1:26" ht="4.5" customHeight="1" x14ac:dyDescent="0.25"/>
    <row r="33" spans="1:26" ht="16.5" customHeight="1" x14ac:dyDescent="0.25">
      <c r="A33" s="26" t="s">
        <v>112</v>
      </c>
      <c r="B33" s="25"/>
      <c r="C33" s="25"/>
      <c r="D33" s="25"/>
      <c r="E33" s="351" t="s">
        <v>829</v>
      </c>
      <c r="F33" s="351"/>
      <c r="G33" s="351"/>
      <c r="H33" s="351"/>
      <c r="I33" s="351"/>
      <c r="J33" s="351"/>
      <c r="K33" s="351"/>
      <c r="L33" s="351"/>
      <c r="M33" s="351"/>
      <c r="N33" s="351"/>
      <c r="O33" s="351"/>
      <c r="P33" s="351"/>
      <c r="Q33" s="351"/>
      <c r="R33" s="351"/>
      <c r="S33" s="351"/>
      <c r="T33" s="351"/>
      <c r="U33" s="351"/>
      <c r="V33" s="351"/>
      <c r="W33" s="351"/>
      <c r="X33" s="351"/>
      <c r="Y33" s="351"/>
      <c r="Z33" s="351"/>
    </row>
  </sheetData>
  <mergeCells count="20">
    <mergeCell ref="C28:Z28"/>
    <mergeCell ref="C29:Z29"/>
    <mergeCell ref="C30:Z30"/>
    <mergeCell ref="C31:Z31"/>
    <mergeCell ref="E33:Z33"/>
    <mergeCell ref="C22:Z22"/>
    <mergeCell ref="C23:Z23"/>
    <mergeCell ref="C25:Z25"/>
    <mergeCell ref="C26:Z26"/>
    <mergeCell ref="C27:Z27"/>
    <mergeCell ref="C7:K7"/>
    <mergeCell ref="C12:K12"/>
    <mergeCell ref="C17:K17"/>
    <mergeCell ref="K1:Z1"/>
    <mergeCell ref="C20:Z20"/>
    <mergeCell ref="M2:N2"/>
    <mergeCell ref="P2:Q2"/>
    <mergeCell ref="S2:T2"/>
    <mergeCell ref="U2:V2"/>
    <mergeCell ref="Y2:Z2"/>
  </mergeCells>
  <pageMargins left="0.7" right="0.7" top="0.75" bottom="0.75" header="0.3" footer="0.3"/>
  <pageSetup paperSize="9" fitToHeight="0" orientation="landscape" useFirstPageNumber="1" horizontalDpi="300" verticalDpi="300" r:id="rId1"/>
  <headerFooter scaleWithDoc="0" alignWithMargins="0">
    <oddHeader>&amp;C&amp;"Arial,Regular"&amp;8TABLE 18A.37</oddHeader>
    <oddFooter>&amp;L&amp;8&amp;G 
&amp;"Arial,Regular"REPORT ON
GOVERNMENT
SERVICES  202106&amp;C &amp;R&amp;8&amp;G&amp;"Arial,Regular" 
HOUSING
&amp;"Arial,Regular"PAGE &amp;"Arial,Bold"&amp;P&amp;"Arial,Regular" of TABLE 18A.37</oddFooter>
  </headerFooter>
  <legacyDrawingHF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pageSetUpPr fitToPage="1"/>
  </sheetPr>
  <dimension ref="A1:AC37"/>
  <sheetViews>
    <sheetView showGridLines="0" workbookViewId="0"/>
  </sheetViews>
  <sheetFormatPr defaultColWidth="11.44140625" defaultRowHeight="13.2" x14ac:dyDescent="0.25"/>
  <cols>
    <col min="1" max="10" width="1.88671875" customWidth="1"/>
    <col min="11" max="11" width="8.6640625" customWidth="1"/>
    <col min="12" max="12" width="5.44140625" customWidth="1"/>
    <col min="13" max="29" width="6" customWidth="1"/>
  </cols>
  <sheetData>
    <row r="1" spans="1:29" ht="17.399999999999999" customHeight="1" x14ac:dyDescent="0.25">
      <c r="A1" s="8" t="s">
        <v>830</v>
      </c>
      <c r="B1" s="8"/>
      <c r="C1" s="8"/>
      <c r="D1" s="8"/>
      <c r="E1" s="8"/>
      <c r="F1" s="8"/>
      <c r="G1" s="8"/>
      <c r="H1" s="8"/>
      <c r="I1" s="8"/>
      <c r="J1" s="8"/>
      <c r="K1" s="355" t="s">
        <v>831</v>
      </c>
      <c r="L1" s="356"/>
      <c r="M1" s="356"/>
      <c r="N1" s="356"/>
      <c r="O1" s="356"/>
      <c r="P1" s="356"/>
      <c r="Q1" s="356"/>
      <c r="R1" s="356"/>
      <c r="S1" s="356"/>
      <c r="T1" s="356"/>
      <c r="U1" s="356"/>
      <c r="V1" s="356"/>
      <c r="W1" s="356"/>
      <c r="X1" s="356"/>
      <c r="Y1" s="356"/>
      <c r="Z1" s="356"/>
      <c r="AA1" s="356"/>
      <c r="AB1" s="356"/>
      <c r="AC1" s="356"/>
    </row>
    <row r="2" spans="1:29" ht="16.5" customHeight="1" x14ac:dyDescent="0.25">
      <c r="A2" s="11"/>
      <c r="B2" s="11"/>
      <c r="C2" s="11"/>
      <c r="D2" s="11"/>
      <c r="E2" s="11"/>
      <c r="F2" s="11"/>
      <c r="G2" s="11"/>
      <c r="H2" s="11"/>
      <c r="I2" s="11"/>
      <c r="J2" s="11"/>
      <c r="K2" s="11"/>
      <c r="L2" s="12" t="s">
        <v>61</v>
      </c>
      <c r="M2" s="359" t="s">
        <v>832</v>
      </c>
      <c r="N2" s="360"/>
      <c r="O2" s="359" t="s">
        <v>833</v>
      </c>
      <c r="P2" s="360"/>
      <c r="Q2" s="359" t="s">
        <v>834</v>
      </c>
      <c r="R2" s="360"/>
      <c r="S2" s="359" t="s">
        <v>835</v>
      </c>
      <c r="T2" s="360"/>
      <c r="U2" s="359" t="s">
        <v>836</v>
      </c>
      <c r="V2" s="360"/>
      <c r="W2" s="359" t="s">
        <v>837</v>
      </c>
      <c r="X2" s="360"/>
      <c r="Y2" s="359" t="s">
        <v>838</v>
      </c>
      <c r="Z2" s="360"/>
      <c r="AA2" s="12" t="s">
        <v>839</v>
      </c>
      <c r="AB2" s="359" t="s">
        <v>840</v>
      </c>
      <c r="AC2" s="360"/>
    </row>
    <row r="3" spans="1:29" ht="16.5" customHeight="1" x14ac:dyDescent="0.25">
      <c r="A3" s="7" t="s">
        <v>808</v>
      </c>
      <c r="B3" s="7"/>
      <c r="C3" s="7"/>
      <c r="D3" s="7"/>
      <c r="E3" s="7"/>
      <c r="F3" s="7"/>
      <c r="G3" s="7"/>
      <c r="H3" s="7"/>
      <c r="I3" s="7"/>
      <c r="J3" s="7"/>
      <c r="K3" s="7"/>
      <c r="L3" s="9"/>
      <c r="M3" s="10"/>
      <c r="N3" s="7"/>
      <c r="O3" s="10"/>
      <c r="P3" s="7"/>
      <c r="Q3" s="10"/>
      <c r="R3" s="7"/>
      <c r="S3" s="10"/>
      <c r="T3" s="7"/>
      <c r="U3" s="10"/>
      <c r="V3" s="7"/>
      <c r="W3" s="10"/>
      <c r="X3" s="7"/>
      <c r="Y3" s="10"/>
      <c r="Z3" s="7"/>
      <c r="AA3" s="9"/>
      <c r="AB3" s="10"/>
      <c r="AC3" s="7"/>
    </row>
    <row r="4" spans="1:29" ht="16.5" customHeight="1" x14ac:dyDescent="0.25">
      <c r="A4" s="7"/>
      <c r="B4" s="7" t="s">
        <v>146</v>
      </c>
      <c r="C4" s="7"/>
      <c r="D4" s="7"/>
      <c r="E4" s="7"/>
      <c r="F4" s="7"/>
      <c r="G4" s="7"/>
      <c r="H4" s="7"/>
      <c r="I4" s="7"/>
      <c r="J4" s="7"/>
      <c r="K4" s="7"/>
      <c r="L4" s="9"/>
      <c r="M4" s="10"/>
      <c r="N4" s="7"/>
      <c r="O4" s="10"/>
      <c r="P4" s="7"/>
      <c r="Q4" s="10"/>
      <c r="R4" s="7"/>
      <c r="S4" s="10"/>
      <c r="T4" s="7"/>
      <c r="U4" s="10"/>
      <c r="V4" s="7"/>
      <c r="W4" s="10"/>
      <c r="X4" s="7"/>
      <c r="Y4" s="10"/>
      <c r="Z4" s="7"/>
      <c r="AA4" s="9"/>
      <c r="AB4" s="10"/>
      <c r="AC4" s="7"/>
    </row>
    <row r="5" spans="1:29" ht="16.5" customHeight="1" x14ac:dyDescent="0.25">
      <c r="A5" s="7"/>
      <c r="B5" s="7"/>
      <c r="C5" s="7" t="s">
        <v>708</v>
      </c>
      <c r="D5" s="7"/>
      <c r="E5" s="7"/>
      <c r="F5" s="7"/>
      <c r="G5" s="7"/>
      <c r="H5" s="7"/>
      <c r="I5" s="7"/>
      <c r="J5" s="7"/>
      <c r="K5" s="7"/>
      <c r="L5" s="9" t="s">
        <v>357</v>
      </c>
      <c r="M5" s="265">
        <v>85.6</v>
      </c>
      <c r="N5" s="269">
        <v>3.8</v>
      </c>
      <c r="O5" s="265">
        <v>87.8</v>
      </c>
      <c r="P5" s="269">
        <v>3.1</v>
      </c>
      <c r="Q5" s="265">
        <v>88.8</v>
      </c>
      <c r="R5" s="269">
        <v>2.6</v>
      </c>
      <c r="S5" s="265">
        <v>92.9</v>
      </c>
      <c r="T5" s="269">
        <v>2.4</v>
      </c>
      <c r="U5" s="265">
        <v>87.6</v>
      </c>
      <c r="V5" s="269">
        <v>2.2999999999999998</v>
      </c>
      <c r="W5" s="265">
        <v>80</v>
      </c>
      <c r="X5" s="269">
        <v>3.8</v>
      </c>
      <c r="Y5" s="265">
        <v>81.900000000000006</v>
      </c>
      <c r="Z5" s="269">
        <v>5.7</v>
      </c>
      <c r="AA5" s="263" t="s">
        <v>85</v>
      </c>
      <c r="AB5" s="265">
        <v>87</v>
      </c>
      <c r="AC5" s="269">
        <v>1.7</v>
      </c>
    </row>
    <row r="6" spans="1:29" ht="16.5" customHeight="1" x14ac:dyDescent="0.25">
      <c r="A6" s="7"/>
      <c r="B6" s="7"/>
      <c r="C6" s="7"/>
      <c r="D6" s="7" t="s">
        <v>711</v>
      </c>
      <c r="E6" s="7"/>
      <c r="F6" s="7"/>
      <c r="G6" s="7"/>
      <c r="H6" s="7"/>
      <c r="I6" s="7"/>
      <c r="J6" s="7"/>
      <c r="K6" s="7"/>
      <c r="L6" s="9" t="s">
        <v>357</v>
      </c>
      <c r="M6" s="267">
        <v>2.2000000000000002</v>
      </c>
      <c r="N6" s="7"/>
      <c r="O6" s="267">
        <v>1.8</v>
      </c>
      <c r="P6" s="7"/>
      <c r="Q6" s="267">
        <v>1.5</v>
      </c>
      <c r="R6" s="7"/>
      <c r="S6" s="267">
        <v>1.3</v>
      </c>
      <c r="T6" s="7"/>
      <c r="U6" s="267">
        <v>1.3</v>
      </c>
      <c r="V6" s="7"/>
      <c r="W6" s="267">
        <v>2.4</v>
      </c>
      <c r="X6" s="7"/>
      <c r="Y6" s="267">
        <v>3.5</v>
      </c>
      <c r="Z6" s="7"/>
      <c r="AA6" s="263" t="s">
        <v>85</v>
      </c>
      <c r="AB6" s="267">
        <v>1</v>
      </c>
      <c r="AC6" s="7"/>
    </row>
    <row r="7" spans="1:29" ht="29.4" customHeight="1" x14ac:dyDescent="0.25">
      <c r="A7" s="7"/>
      <c r="B7" s="7"/>
      <c r="C7" s="357" t="s">
        <v>206</v>
      </c>
      <c r="D7" s="357"/>
      <c r="E7" s="357"/>
      <c r="F7" s="357"/>
      <c r="G7" s="357"/>
      <c r="H7" s="357"/>
      <c r="I7" s="357"/>
      <c r="J7" s="357"/>
      <c r="K7" s="357"/>
      <c r="L7" s="9" t="s">
        <v>357</v>
      </c>
      <c r="M7" s="265">
        <v>83.1</v>
      </c>
      <c r="N7" s="261">
        <v>12.5</v>
      </c>
      <c r="O7" s="265">
        <v>77</v>
      </c>
      <c r="P7" s="261">
        <v>23</v>
      </c>
      <c r="Q7" s="265">
        <v>73.8</v>
      </c>
      <c r="R7" s="269">
        <v>9.6999999999999993</v>
      </c>
      <c r="S7" s="265">
        <v>89.2</v>
      </c>
      <c r="T7" s="261">
        <v>10.8</v>
      </c>
      <c r="U7" s="265">
        <v>69</v>
      </c>
      <c r="V7" s="261">
        <v>14</v>
      </c>
      <c r="W7" s="265">
        <v>72.900000000000006</v>
      </c>
      <c r="X7" s="261">
        <v>11.8</v>
      </c>
      <c r="Y7" s="260">
        <v>62.5</v>
      </c>
      <c r="Z7" s="261">
        <v>33.799999999999997</v>
      </c>
      <c r="AA7" s="263" t="s">
        <v>85</v>
      </c>
      <c r="AB7" s="265">
        <v>79.2</v>
      </c>
      <c r="AC7" s="269">
        <v>6.7</v>
      </c>
    </row>
    <row r="8" spans="1:29" ht="16.5" customHeight="1" x14ac:dyDescent="0.25">
      <c r="A8" s="7"/>
      <c r="B8" s="7"/>
      <c r="C8" s="7"/>
      <c r="D8" s="7" t="s">
        <v>711</v>
      </c>
      <c r="E8" s="7"/>
      <c r="F8" s="7"/>
      <c r="G8" s="7"/>
      <c r="H8" s="7"/>
      <c r="I8" s="7"/>
      <c r="J8" s="7"/>
      <c r="K8" s="7"/>
      <c r="L8" s="9" t="s">
        <v>357</v>
      </c>
      <c r="M8" s="267">
        <v>7.7</v>
      </c>
      <c r="N8" s="7"/>
      <c r="O8" s="265">
        <v>15.7</v>
      </c>
      <c r="P8" s="7"/>
      <c r="Q8" s="267">
        <v>6.7</v>
      </c>
      <c r="R8" s="7"/>
      <c r="S8" s="267">
        <v>6.6</v>
      </c>
      <c r="T8" s="7"/>
      <c r="U8" s="265">
        <v>10.3</v>
      </c>
      <c r="V8" s="7"/>
      <c r="W8" s="267">
        <v>8.1999999999999993</v>
      </c>
      <c r="X8" s="7"/>
      <c r="Y8" s="265">
        <v>27.4</v>
      </c>
      <c r="Z8" s="7"/>
      <c r="AA8" s="263" t="s">
        <v>85</v>
      </c>
      <c r="AB8" s="267">
        <v>4.3</v>
      </c>
      <c r="AC8" s="7"/>
    </row>
    <row r="9" spans="1:29" ht="29.4" customHeight="1" x14ac:dyDescent="0.25">
      <c r="A9" s="7"/>
      <c r="B9" s="7"/>
      <c r="C9" s="357" t="s">
        <v>809</v>
      </c>
      <c r="D9" s="357"/>
      <c r="E9" s="357"/>
      <c r="F9" s="357"/>
      <c r="G9" s="357"/>
      <c r="H9" s="357"/>
      <c r="I9" s="357"/>
      <c r="J9" s="357"/>
      <c r="K9" s="357"/>
      <c r="L9" s="9" t="s">
        <v>357</v>
      </c>
      <c r="M9" s="265">
        <v>75.2</v>
      </c>
      <c r="N9" s="269">
        <v>9.6</v>
      </c>
      <c r="O9" s="265">
        <v>86.6</v>
      </c>
      <c r="P9" s="269">
        <v>6.5</v>
      </c>
      <c r="Q9" s="265">
        <v>84.8</v>
      </c>
      <c r="R9" s="269">
        <v>5.6</v>
      </c>
      <c r="S9" s="265">
        <v>90.6</v>
      </c>
      <c r="T9" s="269">
        <v>5.4</v>
      </c>
      <c r="U9" s="265">
        <v>83.1</v>
      </c>
      <c r="V9" s="269">
        <v>5.3</v>
      </c>
      <c r="W9" s="265">
        <v>73</v>
      </c>
      <c r="X9" s="269">
        <v>7.9</v>
      </c>
      <c r="Y9" s="265">
        <v>83.3</v>
      </c>
      <c r="Z9" s="269">
        <v>9.4</v>
      </c>
      <c r="AA9" s="263" t="s">
        <v>85</v>
      </c>
      <c r="AB9" s="265">
        <v>81.3</v>
      </c>
      <c r="AC9" s="269">
        <v>3.9</v>
      </c>
    </row>
    <row r="10" spans="1:29" ht="16.5" customHeight="1" x14ac:dyDescent="0.25">
      <c r="A10" s="7"/>
      <c r="B10" s="7"/>
      <c r="C10" s="7"/>
      <c r="D10" s="7" t="s">
        <v>711</v>
      </c>
      <c r="E10" s="7"/>
      <c r="F10" s="7"/>
      <c r="G10" s="7"/>
      <c r="H10" s="7"/>
      <c r="I10" s="7"/>
      <c r="J10" s="7"/>
      <c r="K10" s="7"/>
      <c r="L10" s="9" t="s">
        <v>357</v>
      </c>
      <c r="M10" s="267">
        <v>6.5</v>
      </c>
      <c r="N10" s="7"/>
      <c r="O10" s="267">
        <v>3.8</v>
      </c>
      <c r="P10" s="7"/>
      <c r="Q10" s="267">
        <v>3.3</v>
      </c>
      <c r="R10" s="7"/>
      <c r="S10" s="267">
        <v>3</v>
      </c>
      <c r="T10" s="7"/>
      <c r="U10" s="267">
        <v>3.3</v>
      </c>
      <c r="V10" s="7"/>
      <c r="W10" s="267">
        <v>5.5</v>
      </c>
      <c r="X10" s="7"/>
      <c r="Y10" s="267">
        <v>5.8</v>
      </c>
      <c r="Z10" s="7"/>
      <c r="AA10" s="263" t="s">
        <v>85</v>
      </c>
      <c r="AB10" s="267">
        <v>2.4</v>
      </c>
      <c r="AC10" s="7"/>
    </row>
    <row r="11" spans="1:29" ht="16.5" customHeight="1" x14ac:dyDescent="0.25">
      <c r="A11" s="7"/>
      <c r="B11" s="7" t="s">
        <v>148</v>
      </c>
      <c r="C11" s="7"/>
      <c r="D11" s="7"/>
      <c r="E11" s="7"/>
      <c r="F11" s="7"/>
      <c r="G11" s="7"/>
      <c r="H11" s="7"/>
      <c r="I11" s="7"/>
      <c r="J11" s="7"/>
      <c r="K11" s="7"/>
      <c r="L11" s="9"/>
      <c r="M11" s="10"/>
      <c r="N11" s="7"/>
      <c r="O11" s="10"/>
      <c r="P11" s="7"/>
      <c r="Q11" s="10"/>
      <c r="R11" s="7"/>
      <c r="S11" s="10"/>
      <c r="T11" s="7"/>
      <c r="U11" s="10"/>
      <c r="V11" s="7"/>
      <c r="W11" s="10"/>
      <c r="X11" s="7"/>
      <c r="Y11" s="10"/>
      <c r="Z11" s="7"/>
      <c r="AA11" s="9"/>
      <c r="AB11" s="10"/>
      <c r="AC11" s="7"/>
    </row>
    <row r="12" spans="1:29" ht="16.5" customHeight="1" x14ac:dyDescent="0.25">
      <c r="A12" s="7"/>
      <c r="B12" s="7"/>
      <c r="C12" s="7" t="s">
        <v>708</v>
      </c>
      <c r="D12" s="7"/>
      <c r="E12" s="7"/>
      <c r="F12" s="7"/>
      <c r="G12" s="7"/>
      <c r="H12" s="7"/>
      <c r="I12" s="7"/>
      <c r="J12" s="7"/>
      <c r="K12" s="7"/>
      <c r="L12" s="9" t="s">
        <v>357</v>
      </c>
      <c r="M12" s="265">
        <v>87.5</v>
      </c>
      <c r="N12" s="269">
        <v>2.7</v>
      </c>
      <c r="O12" s="265">
        <v>89.7</v>
      </c>
      <c r="P12" s="269">
        <v>2.9</v>
      </c>
      <c r="Q12" s="265">
        <v>89</v>
      </c>
      <c r="R12" s="269">
        <v>3.1</v>
      </c>
      <c r="S12" s="265">
        <v>87.4</v>
      </c>
      <c r="T12" s="269">
        <v>3.3</v>
      </c>
      <c r="U12" s="265">
        <v>91.1</v>
      </c>
      <c r="V12" s="269">
        <v>2.2999999999999998</v>
      </c>
      <c r="W12" s="265">
        <v>81.3</v>
      </c>
      <c r="X12" s="269">
        <v>3.2</v>
      </c>
      <c r="Y12" s="265">
        <v>91.9</v>
      </c>
      <c r="Z12" s="269">
        <v>3.7</v>
      </c>
      <c r="AA12" s="263" t="s">
        <v>85</v>
      </c>
      <c r="AB12" s="265">
        <v>87.9</v>
      </c>
      <c r="AC12" s="269">
        <v>1.4</v>
      </c>
    </row>
    <row r="13" spans="1:29" ht="16.5" customHeight="1" x14ac:dyDescent="0.25">
      <c r="A13" s="7"/>
      <c r="B13" s="7"/>
      <c r="C13" s="7"/>
      <c r="D13" s="7" t="s">
        <v>711</v>
      </c>
      <c r="E13" s="7"/>
      <c r="F13" s="7"/>
      <c r="G13" s="7"/>
      <c r="H13" s="7"/>
      <c r="I13" s="7"/>
      <c r="J13" s="7"/>
      <c r="K13" s="7"/>
      <c r="L13" s="9" t="s">
        <v>357</v>
      </c>
      <c r="M13" s="267">
        <v>1.6</v>
      </c>
      <c r="N13" s="7"/>
      <c r="O13" s="267">
        <v>1.7</v>
      </c>
      <c r="P13" s="7"/>
      <c r="Q13" s="267">
        <v>1.8</v>
      </c>
      <c r="R13" s="7"/>
      <c r="S13" s="267">
        <v>1.9</v>
      </c>
      <c r="T13" s="7"/>
      <c r="U13" s="267">
        <v>1.3</v>
      </c>
      <c r="V13" s="7"/>
      <c r="W13" s="267">
        <v>2</v>
      </c>
      <c r="X13" s="7"/>
      <c r="Y13" s="267">
        <v>2</v>
      </c>
      <c r="Z13" s="7"/>
      <c r="AA13" s="263" t="s">
        <v>85</v>
      </c>
      <c r="AB13" s="267">
        <v>0.8</v>
      </c>
      <c r="AC13" s="7"/>
    </row>
    <row r="14" spans="1:29" ht="29.4" customHeight="1" x14ac:dyDescent="0.25">
      <c r="A14" s="7"/>
      <c r="B14" s="7"/>
      <c r="C14" s="357" t="s">
        <v>206</v>
      </c>
      <c r="D14" s="357"/>
      <c r="E14" s="357"/>
      <c r="F14" s="357"/>
      <c r="G14" s="357"/>
      <c r="H14" s="357"/>
      <c r="I14" s="357"/>
      <c r="J14" s="357"/>
      <c r="K14" s="357"/>
      <c r="L14" s="9" t="s">
        <v>357</v>
      </c>
      <c r="M14" s="265">
        <v>79.599999999999994</v>
      </c>
      <c r="N14" s="261">
        <v>10.9</v>
      </c>
      <c r="O14" s="258">
        <v>100</v>
      </c>
      <c r="P14" s="259" t="s">
        <v>76</v>
      </c>
      <c r="Q14" s="265">
        <v>75.5</v>
      </c>
      <c r="R14" s="261">
        <v>11.3</v>
      </c>
      <c r="S14" s="265">
        <v>81.5</v>
      </c>
      <c r="T14" s="261">
        <v>14.7</v>
      </c>
      <c r="U14" s="265">
        <v>74</v>
      </c>
      <c r="V14" s="261">
        <v>22</v>
      </c>
      <c r="W14" s="265">
        <v>67.400000000000006</v>
      </c>
      <c r="X14" s="261">
        <v>10.4</v>
      </c>
      <c r="Y14" s="260">
        <v>60</v>
      </c>
      <c r="Z14" s="261">
        <v>40</v>
      </c>
      <c r="AA14" s="263" t="s">
        <v>85</v>
      </c>
      <c r="AB14" s="265">
        <v>77.099999999999994</v>
      </c>
      <c r="AC14" s="269">
        <v>6</v>
      </c>
    </row>
    <row r="15" spans="1:29" ht="16.5" customHeight="1" x14ac:dyDescent="0.25">
      <c r="A15" s="7"/>
      <c r="B15" s="7"/>
      <c r="C15" s="7"/>
      <c r="D15" s="7" t="s">
        <v>711</v>
      </c>
      <c r="E15" s="7"/>
      <c r="F15" s="7"/>
      <c r="G15" s="7"/>
      <c r="H15" s="7"/>
      <c r="I15" s="7"/>
      <c r="J15" s="7"/>
      <c r="K15" s="7"/>
      <c r="L15" s="9" t="s">
        <v>357</v>
      </c>
      <c r="M15" s="267">
        <v>7</v>
      </c>
      <c r="N15" s="7"/>
      <c r="O15" s="262" t="s">
        <v>76</v>
      </c>
      <c r="P15" s="7"/>
      <c r="Q15" s="267">
        <v>7.6</v>
      </c>
      <c r="R15" s="7"/>
      <c r="S15" s="267">
        <v>9.1999999999999993</v>
      </c>
      <c r="T15" s="7"/>
      <c r="U15" s="265">
        <v>15.1</v>
      </c>
      <c r="V15" s="7"/>
      <c r="W15" s="267">
        <v>7.8</v>
      </c>
      <c r="X15" s="7"/>
      <c r="Y15" s="265">
        <v>36.6</v>
      </c>
      <c r="Z15" s="7"/>
      <c r="AA15" s="263" t="s">
        <v>85</v>
      </c>
      <c r="AB15" s="267">
        <v>3.9</v>
      </c>
      <c r="AC15" s="7"/>
    </row>
    <row r="16" spans="1:29" ht="29.4" customHeight="1" x14ac:dyDescent="0.25">
      <c r="A16" s="7"/>
      <c r="B16" s="7"/>
      <c r="C16" s="357" t="s">
        <v>809</v>
      </c>
      <c r="D16" s="357"/>
      <c r="E16" s="357"/>
      <c r="F16" s="357"/>
      <c r="G16" s="357"/>
      <c r="H16" s="357"/>
      <c r="I16" s="357"/>
      <c r="J16" s="357"/>
      <c r="K16" s="357"/>
      <c r="L16" s="9" t="s">
        <v>357</v>
      </c>
      <c r="M16" s="265">
        <v>86.5</v>
      </c>
      <c r="N16" s="269">
        <v>5.7</v>
      </c>
      <c r="O16" s="265">
        <v>83.6</v>
      </c>
      <c r="P16" s="269">
        <v>7.4</v>
      </c>
      <c r="Q16" s="265">
        <v>87.6</v>
      </c>
      <c r="R16" s="269">
        <v>6.9</v>
      </c>
      <c r="S16" s="265">
        <v>85.4</v>
      </c>
      <c r="T16" s="269">
        <v>6.1</v>
      </c>
      <c r="U16" s="265">
        <v>88.2</v>
      </c>
      <c r="V16" s="269">
        <v>5.6</v>
      </c>
      <c r="W16" s="265">
        <v>76.2</v>
      </c>
      <c r="X16" s="269">
        <v>7</v>
      </c>
      <c r="Y16" s="265">
        <v>89.3</v>
      </c>
      <c r="Z16" s="269">
        <v>6.6</v>
      </c>
      <c r="AA16" s="263" t="s">
        <v>85</v>
      </c>
      <c r="AB16" s="265">
        <v>85.2</v>
      </c>
      <c r="AC16" s="269">
        <v>3</v>
      </c>
    </row>
    <row r="17" spans="1:29" ht="16.5" customHeight="1" x14ac:dyDescent="0.25">
      <c r="A17" s="7"/>
      <c r="B17" s="7"/>
      <c r="C17" s="7"/>
      <c r="D17" s="7" t="s">
        <v>711</v>
      </c>
      <c r="E17" s="7"/>
      <c r="F17" s="7"/>
      <c r="G17" s="7"/>
      <c r="H17" s="7"/>
      <c r="I17" s="7"/>
      <c r="J17" s="7"/>
      <c r="K17" s="7"/>
      <c r="L17" s="9" t="s">
        <v>357</v>
      </c>
      <c r="M17" s="267">
        <v>3.3</v>
      </c>
      <c r="N17" s="7"/>
      <c r="O17" s="267">
        <v>4.5</v>
      </c>
      <c r="P17" s="7"/>
      <c r="Q17" s="267">
        <v>4</v>
      </c>
      <c r="R17" s="7"/>
      <c r="S17" s="267">
        <v>3.6</v>
      </c>
      <c r="T17" s="7"/>
      <c r="U17" s="267">
        <v>3.2</v>
      </c>
      <c r="V17" s="7"/>
      <c r="W17" s="267">
        <v>4.7</v>
      </c>
      <c r="X17" s="7"/>
      <c r="Y17" s="267">
        <v>3.8</v>
      </c>
      <c r="Z17" s="7"/>
      <c r="AA17" s="263" t="s">
        <v>85</v>
      </c>
      <c r="AB17" s="267">
        <v>1.8</v>
      </c>
      <c r="AC17" s="7"/>
    </row>
    <row r="18" spans="1:29" ht="16.5" customHeight="1" x14ac:dyDescent="0.25">
      <c r="A18" s="7"/>
      <c r="B18" s="7" t="s">
        <v>150</v>
      </c>
      <c r="C18" s="7"/>
      <c r="D18" s="7"/>
      <c r="E18" s="7"/>
      <c r="F18" s="7"/>
      <c r="G18" s="7"/>
      <c r="H18" s="7"/>
      <c r="I18" s="7"/>
      <c r="J18" s="7"/>
      <c r="K18" s="7"/>
      <c r="L18" s="9"/>
      <c r="M18" s="10"/>
      <c r="N18" s="7"/>
      <c r="O18" s="10"/>
      <c r="P18" s="7"/>
      <c r="Q18" s="10"/>
      <c r="R18" s="7"/>
      <c r="S18" s="10"/>
      <c r="T18" s="7"/>
      <c r="U18" s="10"/>
      <c r="V18" s="7"/>
      <c r="W18" s="10"/>
      <c r="X18" s="7"/>
      <c r="Y18" s="10"/>
      <c r="Z18" s="7"/>
      <c r="AA18" s="9"/>
      <c r="AB18" s="10"/>
      <c r="AC18" s="7"/>
    </row>
    <row r="19" spans="1:29" ht="16.5" customHeight="1" x14ac:dyDescent="0.25">
      <c r="A19" s="7"/>
      <c r="B19" s="7"/>
      <c r="C19" s="7" t="s">
        <v>708</v>
      </c>
      <c r="D19" s="7"/>
      <c r="E19" s="7"/>
      <c r="F19" s="7"/>
      <c r="G19" s="7"/>
      <c r="H19" s="7"/>
      <c r="I19" s="7"/>
      <c r="J19" s="7"/>
      <c r="K19" s="7"/>
      <c r="L19" s="9" t="s">
        <v>357</v>
      </c>
      <c r="M19" s="265">
        <v>87</v>
      </c>
      <c r="N19" s="269">
        <v>2</v>
      </c>
      <c r="O19" s="265">
        <v>87.4</v>
      </c>
      <c r="P19" s="269">
        <v>3.4</v>
      </c>
      <c r="Q19" s="265">
        <v>93.1</v>
      </c>
      <c r="R19" s="269">
        <v>2.6</v>
      </c>
      <c r="S19" s="265">
        <v>93</v>
      </c>
      <c r="T19" s="269">
        <v>2.6</v>
      </c>
      <c r="U19" s="265">
        <v>84.7</v>
      </c>
      <c r="V19" s="269">
        <v>3.8</v>
      </c>
      <c r="W19" s="265">
        <v>80.599999999999994</v>
      </c>
      <c r="X19" s="269">
        <v>4.5</v>
      </c>
      <c r="Y19" s="265">
        <v>86.2</v>
      </c>
      <c r="Z19" s="269">
        <v>6.1</v>
      </c>
      <c r="AA19" s="263" t="s">
        <v>85</v>
      </c>
      <c r="AB19" s="265">
        <v>88.4</v>
      </c>
      <c r="AC19" s="269">
        <v>1.2</v>
      </c>
    </row>
    <row r="20" spans="1:29" ht="16.5" customHeight="1" x14ac:dyDescent="0.25">
      <c r="A20" s="7"/>
      <c r="B20" s="7"/>
      <c r="C20" s="7"/>
      <c r="D20" s="7" t="s">
        <v>711</v>
      </c>
      <c r="E20" s="7"/>
      <c r="F20" s="7"/>
      <c r="G20" s="7"/>
      <c r="H20" s="7"/>
      <c r="I20" s="7"/>
      <c r="J20" s="7"/>
      <c r="K20" s="7"/>
      <c r="L20" s="9" t="s">
        <v>357</v>
      </c>
      <c r="M20" s="267">
        <v>1.2</v>
      </c>
      <c r="N20" s="7"/>
      <c r="O20" s="267">
        <v>2</v>
      </c>
      <c r="P20" s="7"/>
      <c r="Q20" s="267">
        <v>1.4</v>
      </c>
      <c r="R20" s="7"/>
      <c r="S20" s="267">
        <v>1.4</v>
      </c>
      <c r="T20" s="7"/>
      <c r="U20" s="267">
        <v>2.2999999999999998</v>
      </c>
      <c r="V20" s="7"/>
      <c r="W20" s="267">
        <v>2.8</v>
      </c>
      <c r="X20" s="7"/>
      <c r="Y20" s="267">
        <v>3.6</v>
      </c>
      <c r="Z20" s="7"/>
      <c r="AA20" s="263" t="s">
        <v>85</v>
      </c>
      <c r="AB20" s="267">
        <v>0.7</v>
      </c>
      <c r="AC20" s="7"/>
    </row>
    <row r="21" spans="1:29" ht="29.4" customHeight="1" x14ac:dyDescent="0.25">
      <c r="A21" s="7"/>
      <c r="B21" s="7"/>
      <c r="C21" s="357" t="s">
        <v>206</v>
      </c>
      <c r="D21" s="357"/>
      <c r="E21" s="357"/>
      <c r="F21" s="357"/>
      <c r="G21" s="357"/>
      <c r="H21" s="357"/>
      <c r="I21" s="357"/>
      <c r="J21" s="357"/>
      <c r="K21" s="357"/>
      <c r="L21" s="9" t="s">
        <v>357</v>
      </c>
      <c r="M21" s="265">
        <v>81.8</v>
      </c>
      <c r="N21" s="269">
        <v>8.6999999999999993</v>
      </c>
      <c r="O21" s="265">
        <v>72.599999999999994</v>
      </c>
      <c r="P21" s="261">
        <v>26.6</v>
      </c>
      <c r="Q21" s="265">
        <v>94.6</v>
      </c>
      <c r="R21" s="269">
        <v>5.4</v>
      </c>
      <c r="S21" s="265">
        <v>63.9</v>
      </c>
      <c r="T21" s="261">
        <v>25.6</v>
      </c>
      <c r="U21" s="260">
        <v>66.7</v>
      </c>
      <c r="V21" s="261">
        <v>33.299999999999997</v>
      </c>
      <c r="W21" s="265">
        <v>71</v>
      </c>
      <c r="X21" s="261">
        <v>16.100000000000001</v>
      </c>
      <c r="Y21" s="265">
        <v>71.400000000000006</v>
      </c>
      <c r="Z21" s="261">
        <v>28.6</v>
      </c>
      <c r="AA21" s="263" t="s">
        <v>85</v>
      </c>
      <c r="AB21" s="265">
        <v>82.1</v>
      </c>
      <c r="AC21" s="269">
        <v>6</v>
      </c>
    </row>
    <row r="22" spans="1:29" ht="16.5" customHeight="1" x14ac:dyDescent="0.25">
      <c r="A22" s="7"/>
      <c r="B22" s="7"/>
      <c r="C22" s="7"/>
      <c r="D22" s="7" t="s">
        <v>711</v>
      </c>
      <c r="E22" s="7"/>
      <c r="F22" s="7"/>
      <c r="G22" s="7"/>
      <c r="H22" s="7"/>
      <c r="I22" s="7"/>
      <c r="J22" s="7"/>
      <c r="K22" s="7"/>
      <c r="L22" s="9" t="s">
        <v>357</v>
      </c>
      <c r="M22" s="267">
        <v>5.4</v>
      </c>
      <c r="N22" s="7"/>
      <c r="O22" s="265">
        <v>18.600000000000001</v>
      </c>
      <c r="P22" s="7"/>
      <c r="Q22" s="267">
        <v>4</v>
      </c>
      <c r="R22" s="7"/>
      <c r="S22" s="265">
        <v>20.3</v>
      </c>
      <c r="T22" s="7"/>
      <c r="U22" s="265">
        <v>40.9</v>
      </c>
      <c r="V22" s="7"/>
      <c r="W22" s="265">
        <v>11.5</v>
      </c>
      <c r="X22" s="7"/>
      <c r="Y22" s="265">
        <v>24</v>
      </c>
      <c r="Z22" s="7"/>
      <c r="AA22" s="263" t="s">
        <v>85</v>
      </c>
      <c r="AB22" s="267">
        <v>3.7</v>
      </c>
      <c r="AC22" s="7"/>
    </row>
    <row r="23" spans="1:29" ht="29.4" customHeight="1" x14ac:dyDescent="0.25">
      <c r="A23" s="7"/>
      <c r="B23" s="7"/>
      <c r="C23" s="357" t="s">
        <v>809</v>
      </c>
      <c r="D23" s="357"/>
      <c r="E23" s="357"/>
      <c r="F23" s="357"/>
      <c r="G23" s="357"/>
      <c r="H23" s="357"/>
      <c r="I23" s="357"/>
      <c r="J23" s="357"/>
      <c r="K23" s="357"/>
      <c r="L23" s="9" t="s">
        <v>357</v>
      </c>
      <c r="M23" s="265">
        <v>82.4</v>
      </c>
      <c r="N23" s="269">
        <v>4.5</v>
      </c>
      <c r="O23" s="265">
        <v>86.3</v>
      </c>
      <c r="P23" s="269">
        <v>6.7</v>
      </c>
      <c r="Q23" s="265">
        <v>90.1</v>
      </c>
      <c r="R23" s="269">
        <v>5.9</v>
      </c>
      <c r="S23" s="265">
        <v>92.1</v>
      </c>
      <c r="T23" s="269">
        <v>6.7</v>
      </c>
      <c r="U23" s="265">
        <v>75.8</v>
      </c>
      <c r="V23" s="269">
        <v>9</v>
      </c>
      <c r="W23" s="265">
        <v>78.900000000000006</v>
      </c>
      <c r="X23" s="269">
        <v>7.9</v>
      </c>
      <c r="Y23" s="265">
        <v>70.3</v>
      </c>
      <c r="Z23" s="261">
        <v>14.1</v>
      </c>
      <c r="AA23" s="263" t="s">
        <v>85</v>
      </c>
      <c r="AB23" s="265">
        <v>84.2</v>
      </c>
      <c r="AC23" s="269">
        <v>2.8</v>
      </c>
    </row>
    <row r="24" spans="1:29" ht="16.5" customHeight="1" x14ac:dyDescent="0.25">
      <c r="A24" s="14"/>
      <c r="B24" s="14"/>
      <c r="C24" s="14"/>
      <c r="D24" s="14" t="s">
        <v>711</v>
      </c>
      <c r="E24" s="14"/>
      <c r="F24" s="14"/>
      <c r="G24" s="14"/>
      <c r="H24" s="14"/>
      <c r="I24" s="14"/>
      <c r="J24" s="14"/>
      <c r="K24" s="14"/>
      <c r="L24" s="15" t="s">
        <v>357</v>
      </c>
      <c r="M24" s="268">
        <v>2.8</v>
      </c>
      <c r="N24" s="14"/>
      <c r="O24" s="268">
        <v>3.9</v>
      </c>
      <c r="P24" s="14"/>
      <c r="Q24" s="268">
        <v>3.3</v>
      </c>
      <c r="R24" s="14"/>
      <c r="S24" s="268">
        <v>3.7</v>
      </c>
      <c r="T24" s="14"/>
      <c r="U24" s="268">
        <v>6.1</v>
      </c>
      <c r="V24" s="14"/>
      <c r="W24" s="268">
        <v>5.0999999999999996</v>
      </c>
      <c r="X24" s="14"/>
      <c r="Y24" s="266">
        <v>10.199999999999999</v>
      </c>
      <c r="Z24" s="14"/>
      <c r="AA24" s="264" t="s">
        <v>85</v>
      </c>
      <c r="AB24" s="268">
        <v>1.7</v>
      </c>
      <c r="AC24" s="14"/>
    </row>
    <row r="25" spans="1:29" ht="4.5" customHeight="1" x14ac:dyDescent="0.25">
      <c r="A25" s="25"/>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row>
    <row r="26" spans="1:29" ht="16.5" customHeight="1" x14ac:dyDescent="0.25">
      <c r="A26" s="25"/>
      <c r="B26" s="25"/>
      <c r="C26" s="351" t="s">
        <v>841</v>
      </c>
      <c r="D26" s="351"/>
      <c r="E26" s="351"/>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row>
    <row r="27" spans="1:29" ht="4.5" customHeight="1" x14ac:dyDescent="0.25">
      <c r="A27" s="25"/>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row>
    <row r="28" spans="1:29" ht="16.5" customHeight="1" x14ac:dyDescent="0.25">
      <c r="A28" s="132"/>
      <c r="B28" s="132"/>
      <c r="C28" s="351" t="s">
        <v>736</v>
      </c>
      <c r="D28" s="351"/>
      <c r="E28" s="351"/>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row>
    <row r="29" spans="1:29" ht="16.5" customHeight="1" x14ac:dyDescent="0.25">
      <c r="A29" s="131"/>
      <c r="B29" s="131"/>
      <c r="C29" s="351" t="s">
        <v>472</v>
      </c>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row>
    <row r="30" spans="1:29" ht="4.5" customHeight="1" x14ac:dyDescent="0.25">
      <c r="A30" s="25"/>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row>
    <row r="31" spans="1:29" ht="29.4" customHeight="1" x14ac:dyDescent="0.25">
      <c r="A31" s="25" t="s">
        <v>87</v>
      </c>
      <c r="B31" s="25"/>
      <c r="C31" s="351" t="s">
        <v>737</v>
      </c>
      <c r="D31" s="351"/>
      <c r="E31" s="351"/>
      <c r="F31" s="351"/>
      <c r="G31" s="351"/>
      <c r="H31" s="351"/>
      <c r="I31" s="351"/>
      <c r="J31" s="351"/>
      <c r="K31" s="351"/>
      <c r="L31" s="351"/>
      <c r="M31" s="351"/>
      <c r="N31" s="351"/>
      <c r="O31" s="351"/>
      <c r="P31" s="351"/>
      <c r="Q31" s="351"/>
      <c r="R31" s="351"/>
      <c r="S31" s="351"/>
      <c r="T31" s="351"/>
      <c r="U31" s="351"/>
      <c r="V31" s="351"/>
      <c r="W31" s="351"/>
      <c r="X31" s="351"/>
      <c r="Y31" s="351"/>
      <c r="Z31" s="351"/>
      <c r="AA31" s="351"/>
      <c r="AB31" s="351"/>
      <c r="AC31" s="351"/>
    </row>
    <row r="32" spans="1:29" ht="55.2" customHeight="1" x14ac:dyDescent="0.25">
      <c r="A32" s="25" t="s">
        <v>88</v>
      </c>
      <c r="B32" s="25"/>
      <c r="C32" s="351" t="s">
        <v>811</v>
      </c>
      <c r="D32" s="351"/>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row>
    <row r="33" spans="1:29" ht="42.45" customHeight="1" x14ac:dyDescent="0.25">
      <c r="A33" s="25" t="s">
        <v>89</v>
      </c>
      <c r="B33" s="25"/>
      <c r="C33" s="351" t="s">
        <v>738</v>
      </c>
      <c r="D33" s="351"/>
      <c r="E33" s="351"/>
      <c r="F33" s="351"/>
      <c r="G33" s="351"/>
      <c r="H33" s="351"/>
      <c r="I33" s="351"/>
      <c r="J33" s="351"/>
      <c r="K33" s="351"/>
      <c r="L33" s="351"/>
      <c r="M33" s="351"/>
      <c r="N33" s="351"/>
      <c r="O33" s="351"/>
      <c r="P33" s="351"/>
      <c r="Q33" s="351"/>
      <c r="R33" s="351"/>
      <c r="S33" s="351"/>
      <c r="T33" s="351"/>
      <c r="U33" s="351"/>
      <c r="V33" s="351"/>
      <c r="W33" s="351"/>
      <c r="X33" s="351"/>
      <c r="Y33" s="351"/>
      <c r="Z33" s="351"/>
      <c r="AA33" s="351"/>
      <c r="AB33" s="351"/>
      <c r="AC33" s="351"/>
    </row>
    <row r="34" spans="1:29" ht="42.45" customHeight="1" x14ac:dyDescent="0.25">
      <c r="A34" s="25" t="s">
        <v>90</v>
      </c>
      <c r="B34" s="25"/>
      <c r="C34" s="351" t="s">
        <v>739</v>
      </c>
      <c r="D34" s="351"/>
      <c r="E34" s="351"/>
      <c r="F34" s="351"/>
      <c r="G34" s="351"/>
      <c r="H34" s="351"/>
      <c r="I34" s="351"/>
      <c r="J34" s="351"/>
      <c r="K34" s="351"/>
      <c r="L34" s="351"/>
      <c r="M34" s="351"/>
      <c r="N34" s="351"/>
      <c r="O34" s="351"/>
      <c r="P34" s="351"/>
      <c r="Q34" s="351"/>
      <c r="R34" s="351"/>
      <c r="S34" s="351"/>
      <c r="T34" s="351"/>
      <c r="U34" s="351"/>
      <c r="V34" s="351"/>
      <c r="W34" s="351"/>
      <c r="X34" s="351"/>
      <c r="Y34" s="351"/>
      <c r="Z34" s="351"/>
      <c r="AA34" s="351"/>
      <c r="AB34" s="351"/>
      <c r="AC34" s="351"/>
    </row>
    <row r="35" spans="1:29" ht="16.5" customHeight="1" x14ac:dyDescent="0.25">
      <c r="A35" s="25" t="s">
        <v>825</v>
      </c>
      <c r="B35" s="25"/>
      <c r="C35" s="351" t="s">
        <v>828</v>
      </c>
      <c r="D35" s="351"/>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row>
    <row r="36" spans="1:29" ht="4.5" customHeight="1" x14ac:dyDescent="0.25"/>
    <row r="37" spans="1:29" ht="16.5" customHeight="1" x14ac:dyDescent="0.25">
      <c r="A37" s="26" t="s">
        <v>112</v>
      </c>
      <c r="B37" s="25"/>
      <c r="C37" s="25"/>
      <c r="D37" s="25"/>
      <c r="E37" s="351" t="s">
        <v>842</v>
      </c>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row>
  </sheetData>
  <mergeCells count="24">
    <mergeCell ref="C33:AC33"/>
    <mergeCell ref="C34:AC34"/>
    <mergeCell ref="C35:AC35"/>
    <mergeCell ref="E37:AC37"/>
    <mergeCell ref="C26:AC26"/>
    <mergeCell ref="C28:AC28"/>
    <mergeCell ref="C29:AC29"/>
    <mergeCell ref="C31:AC31"/>
    <mergeCell ref="C32:AC32"/>
    <mergeCell ref="C14:K14"/>
    <mergeCell ref="C16:K16"/>
    <mergeCell ref="C21:K21"/>
    <mergeCell ref="C23:K23"/>
    <mergeCell ref="K1:AC1"/>
    <mergeCell ref="W2:X2"/>
    <mergeCell ref="Y2:Z2"/>
    <mergeCell ref="AB2:AC2"/>
    <mergeCell ref="C7:K7"/>
    <mergeCell ref="C9:K9"/>
    <mergeCell ref="M2:N2"/>
    <mergeCell ref="O2:P2"/>
    <mergeCell ref="Q2:R2"/>
    <mergeCell ref="S2:T2"/>
    <mergeCell ref="U2:V2"/>
  </mergeCells>
  <pageMargins left="0.7" right="0.7" top="0.75" bottom="0.75" header="0.3" footer="0.3"/>
  <pageSetup paperSize="9" scale="97" fitToHeight="0" orientation="landscape" useFirstPageNumber="1" horizontalDpi="300" verticalDpi="300" r:id="rId1"/>
  <headerFooter scaleWithDoc="0" alignWithMargins="0">
    <oddHeader>&amp;C&amp;"Arial,Regular"&amp;8TABLE 18A.38</oddHeader>
    <oddFooter>&amp;L&amp;8&amp;G 
&amp;"Arial,Regular"REPORT ON
GOVERNMENT
SERVICES  202106&amp;C &amp;R&amp;8&amp;G&amp;"Arial,Regular" 
HOUSING
&amp;"Arial,Regular"PAGE &amp;"Arial,Bold"&amp;P&amp;"Arial,Regular" of TABLE 18A.38</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U74"/>
  <sheetViews>
    <sheetView showGridLines="0" workbookViewId="0"/>
  </sheetViews>
  <sheetFormatPr defaultColWidth="11.44140625" defaultRowHeight="13.2" x14ac:dyDescent="0.25"/>
  <cols>
    <col min="1" max="11" width="1.88671875" customWidth="1"/>
    <col min="12" max="12" width="5.44140625" customWidth="1"/>
    <col min="13" max="21" width="9.33203125" customWidth="1"/>
  </cols>
  <sheetData>
    <row r="1" spans="1:21" ht="17.399999999999999" customHeight="1" x14ac:dyDescent="0.25">
      <c r="A1" s="8" t="s">
        <v>132</v>
      </c>
      <c r="B1" s="8"/>
      <c r="C1" s="8"/>
      <c r="D1" s="8"/>
      <c r="E1" s="8"/>
      <c r="F1" s="8"/>
      <c r="G1" s="8"/>
      <c r="H1" s="8"/>
      <c r="I1" s="8"/>
      <c r="J1" s="8"/>
      <c r="K1" s="355" t="s">
        <v>133</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134</v>
      </c>
      <c r="N2" s="13" t="s">
        <v>135</v>
      </c>
      <c r="O2" s="13" t="s">
        <v>136</v>
      </c>
      <c r="P2" s="13" t="s">
        <v>137</v>
      </c>
      <c r="Q2" s="13" t="s">
        <v>138</v>
      </c>
      <c r="R2" s="13" t="s">
        <v>139</v>
      </c>
      <c r="S2" s="13" t="s">
        <v>140</v>
      </c>
      <c r="T2" s="13" t="s">
        <v>141</v>
      </c>
      <c r="U2" s="13" t="s">
        <v>142</v>
      </c>
    </row>
    <row r="3" spans="1:21" ht="16.5" customHeight="1" x14ac:dyDescent="0.25">
      <c r="A3" s="7" t="s">
        <v>143</v>
      </c>
      <c r="B3" s="7"/>
      <c r="C3" s="7"/>
      <c r="D3" s="7"/>
      <c r="E3" s="7"/>
      <c r="F3" s="7"/>
      <c r="G3" s="7"/>
      <c r="H3" s="7"/>
      <c r="I3" s="7"/>
      <c r="J3" s="7"/>
      <c r="K3" s="7"/>
      <c r="L3" s="9"/>
      <c r="M3" s="10"/>
      <c r="N3" s="10"/>
      <c r="O3" s="10"/>
      <c r="P3" s="10"/>
      <c r="Q3" s="10"/>
      <c r="R3" s="10"/>
      <c r="S3" s="10"/>
      <c r="T3" s="10"/>
      <c r="U3" s="10"/>
    </row>
    <row r="4" spans="1:21" ht="16.5" customHeight="1" x14ac:dyDescent="0.25">
      <c r="A4" s="7"/>
      <c r="B4" s="7"/>
      <c r="C4" s="7" t="s">
        <v>144</v>
      </c>
      <c r="D4" s="7"/>
      <c r="E4" s="7"/>
      <c r="F4" s="7"/>
      <c r="G4" s="7"/>
      <c r="H4" s="7"/>
      <c r="I4" s="7"/>
      <c r="J4" s="7"/>
      <c r="K4" s="7"/>
      <c r="L4" s="9" t="s">
        <v>127</v>
      </c>
      <c r="M4" s="48">
        <v>96939</v>
      </c>
      <c r="N4" s="48">
        <v>64072</v>
      </c>
      <c r="O4" s="48">
        <v>51890</v>
      </c>
      <c r="P4" s="48">
        <v>32409</v>
      </c>
      <c r="Q4" s="48">
        <v>32147</v>
      </c>
      <c r="R4" s="45">
        <v>7050</v>
      </c>
      <c r="S4" s="48">
        <v>10985</v>
      </c>
      <c r="T4" s="45">
        <v>4911</v>
      </c>
      <c r="U4" s="47">
        <v>300403</v>
      </c>
    </row>
    <row r="5" spans="1:21" ht="16.5" customHeight="1" x14ac:dyDescent="0.25">
      <c r="A5" s="7"/>
      <c r="B5" s="7"/>
      <c r="C5" s="7" t="s">
        <v>145</v>
      </c>
      <c r="D5" s="7"/>
      <c r="E5" s="7"/>
      <c r="F5" s="7"/>
      <c r="G5" s="7"/>
      <c r="H5" s="7"/>
      <c r="I5" s="7"/>
      <c r="J5" s="7"/>
      <c r="K5" s="7"/>
      <c r="L5" s="9" t="s">
        <v>127</v>
      </c>
      <c r="M5" s="47">
        <v>100623</v>
      </c>
      <c r="N5" s="48">
        <v>64428</v>
      </c>
      <c r="O5" s="48">
        <v>51817</v>
      </c>
      <c r="P5" s="48">
        <v>32905</v>
      </c>
      <c r="Q5" s="48">
        <v>32472</v>
      </c>
      <c r="R5" s="45">
        <v>7037</v>
      </c>
      <c r="S5" s="48">
        <v>10955</v>
      </c>
      <c r="T5" s="45">
        <v>4954</v>
      </c>
      <c r="U5" s="47">
        <v>305191</v>
      </c>
    </row>
    <row r="6" spans="1:21" ht="16.5" customHeight="1" x14ac:dyDescent="0.25">
      <c r="A6" s="7"/>
      <c r="B6" s="7"/>
      <c r="C6" s="7" t="s">
        <v>146</v>
      </c>
      <c r="D6" s="7"/>
      <c r="E6" s="7"/>
      <c r="F6" s="7"/>
      <c r="G6" s="7"/>
      <c r="H6" s="7"/>
      <c r="I6" s="7"/>
      <c r="J6" s="7"/>
      <c r="K6" s="7"/>
      <c r="L6" s="9" t="s">
        <v>127</v>
      </c>
      <c r="M6" s="47">
        <v>111341</v>
      </c>
      <c r="N6" s="48">
        <v>64295</v>
      </c>
      <c r="O6" s="48">
        <v>51413</v>
      </c>
      <c r="P6" s="48">
        <v>33293</v>
      </c>
      <c r="Q6" s="48">
        <v>32686</v>
      </c>
      <c r="R6" s="45">
        <v>7005</v>
      </c>
      <c r="S6" s="48">
        <v>11181</v>
      </c>
      <c r="T6" s="45">
        <v>5017</v>
      </c>
      <c r="U6" s="47">
        <v>316231</v>
      </c>
    </row>
    <row r="7" spans="1:21" ht="16.5" customHeight="1" x14ac:dyDescent="0.25">
      <c r="A7" s="7"/>
      <c r="B7" s="7"/>
      <c r="C7" s="7" t="s">
        <v>147</v>
      </c>
      <c r="D7" s="7"/>
      <c r="E7" s="7"/>
      <c r="F7" s="7"/>
      <c r="G7" s="7"/>
      <c r="H7" s="7"/>
      <c r="I7" s="7"/>
      <c r="J7" s="7"/>
      <c r="K7" s="7"/>
      <c r="L7" s="9" t="s">
        <v>127</v>
      </c>
      <c r="M7" s="47">
        <v>110221</v>
      </c>
      <c r="N7" s="48">
        <v>64170</v>
      </c>
      <c r="O7" s="48">
        <v>51263</v>
      </c>
      <c r="P7" s="48">
        <v>33836</v>
      </c>
      <c r="Q7" s="48">
        <v>37281</v>
      </c>
      <c r="R7" s="45">
        <v>7065</v>
      </c>
      <c r="S7" s="48">
        <v>11077</v>
      </c>
      <c r="T7" s="45">
        <v>5000</v>
      </c>
      <c r="U7" s="47">
        <v>319913</v>
      </c>
    </row>
    <row r="8" spans="1:21" ht="16.5" customHeight="1" x14ac:dyDescent="0.25">
      <c r="A8" s="7"/>
      <c r="B8" s="7"/>
      <c r="C8" s="7" t="s">
        <v>148</v>
      </c>
      <c r="D8" s="7"/>
      <c r="E8" s="7"/>
      <c r="F8" s="7"/>
      <c r="G8" s="7"/>
      <c r="H8" s="7"/>
      <c r="I8" s="7"/>
      <c r="J8" s="7"/>
      <c r="K8" s="7"/>
      <c r="L8" s="9" t="s">
        <v>127</v>
      </c>
      <c r="M8" s="47">
        <v>110174</v>
      </c>
      <c r="N8" s="48">
        <v>64241</v>
      </c>
      <c r="O8" s="48">
        <v>51188</v>
      </c>
      <c r="P8" s="48">
        <v>33533</v>
      </c>
      <c r="Q8" s="48">
        <v>37852</v>
      </c>
      <c r="R8" s="45">
        <v>7166</v>
      </c>
      <c r="S8" s="48">
        <v>10917</v>
      </c>
      <c r="T8" s="45">
        <v>4970</v>
      </c>
      <c r="U8" s="47">
        <v>320041</v>
      </c>
    </row>
    <row r="9" spans="1:21" ht="16.5" customHeight="1" x14ac:dyDescent="0.25">
      <c r="A9" s="7"/>
      <c r="B9" s="7"/>
      <c r="C9" s="7" t="s">
        <v>149</v>
      </c>
      <c r="D9" s="7"/>
      <c r="E9" s="7"/>
      <c r="F9" s="7"/>
      <c r="G9" s="7"/>
      <c r="H9" s="7"/>
      <c r="I9" s="7"/>
      <c r="J9" s="7"/>
      <c r="K9" s="7"/>
      <c r="L9" s="9" t="s">
        <v>127</v>
      </c>
      <c r="M9" s="47">
        <v>110214</v>
      </c>
      <c r="N9" s="48">
        <v>64404</v>
      </c>
      <c r="O9" s="48">
        <v>51248</v>
      </c>
      <c r="P9" s="48">
        <v>33361</v>
      </c>
      <c r="Q9" s="48">
        <v>39428</v>
      </c>
      <c r="R9" s="45">
        <v>7234</v>
      </c>
      <c r="S9" s="48">
        <v>10833</v>
      </c>
      <c r="T9" s="45">
        <v>4905</v>
      </c>
      <c r="U9" s="47">
        <v>321627</v>
      </c>
    </row>
    <row r="10" spans="1:21" ht="16.5" customHeight="1" x14ac:dyDescent="0.25">
      <c r="A10" s="7"/>
      <c r="B10" s="7"/>
      <c r="C10" s="7" t="s">
        <v>150</v>
      </c>
      <c r="D10" s="7"/>
      <c r="E10" s="7"/>
      <c r="F10" s="7"/>
      <c r="G10" s="7"/>
      <c r="H10" s="7"/>
      <c r="I10" s="7"/>
      <c r="J10" s="7"/>
      <c r="K10" s="7"/>
      <c r="L10" s="9" t="s">
        <v>127</v>
      </c>
      <c r="M10" s="47">
        <v>110805</v>
      </c>
      <c r="N10" s="48">
        <v>64471</v>
      </c>
      <c r="O10" s="48">
        <v>51368</v>
      </c>
      <c r="P10" s="48">
        <v>33467</v>
      </c>
      <c r="Q10" s="48">
        <v>39422</v>
      </c>
      <c r="R10" s="45">
        <v>8413</v>
      </c>
      <c r="S10" s="48">
        <v>10848</v>
      </c>
      <c r="T10" s="45">
        <v>5009</v>
      </c>
      <c r="U10" s="47">
        <v>323803</v>
      </c>
    </row>
    <row r="11" spans="1:21" ht="16.5" customHeight="1" x14ac:dyDescent="0.25">
      <c r="A11" s="7"/>
      <c r="B11" s="7"/>
      <c r="C11" s="7" t="s">
        <v>151</v>
      </c>
      <c r="D11" s="7"/>
      <c r="E11" s="7"/>
      <c r="F11" s="7"/>
      <c r="G11" s="7"/>
      <c r="H11" s="7"/>
      <c r="I11" s="7"/>
      <c r="J11" s="7"/>
      <c r="K11" s="7"/>
      <c r="L11" s="9" t="s">
        <v>127</v>
      </c>
      <c r="M11" s="47">
        <v>111216</v>
      </c>
      <c r="N11" s="48">
        <v>64616</v>
      </c>
      <c r="O11" s="48">
        <v>51675</v>
      </c>
      <c r="P11" s="48">
        <v>33661</v>
      </c>
      <c r="Q11" s="48">
        <v>40018</v>
      </c>
      <c r="R11" s="48">
        <v>11139</v>
      </c>
      <c r="S11" s="48">
        <v>10956</v>
      </c>
      <c r="T11" s="45">
        <v>5059</v>
      </c>
      <c r="U11" s="47">
        <v>328340</v>
      </c>
    </row>
    <row r="12" spans="1:21" ht="16.5" customHeight="1" x14ac:dyDescent="0.25">
      <c r="A12" s="7"/>
      <c r="B12" s="7"/>
      <c r="C12" s="7" t="s">
        <v>152</v>
      </c>
      <c r="D12" s="7"/>
      <c r="E12" s="7"/>
      <c r="F12" s="7"/>
      <c r="G12" s="7"/>
      <c r="H12" s="7"/>
      <c r="I12" s="7"/>
      <c r="J12" s="7"/>
      <c r="K12" s="7"/>
      <c r="L12" s="9" t="s">
        <v>127</v>
      </c>
      <c r="M12" s="47">
        <v>112310</v>
      </c>
      <c r="N12" s="48">
        <v>64768</v>
      </c>
      <c r="O12" s="48">
        <v>51793</v>
      </c>
      <c r="P12" s="48">
        <v>33896</v>
      </c>
      <c r="Q12" s="48">
        <v>40906</v>
      </c>
      <c r="R12" s="48">
        <v>11203</v>
      </c>
      <c r="S12" s="48">
        <v>10950</v>
      </c>
      <c r="T12" s="45">
        <v>5080</v>
      </c>
      <c r="U12" s="47">
        <v>330906</v>
      </c>
    </row>
    <row r="13" spans="1:21" ht="16.5" customHeight="1" x14ac:dyDescent="0.25">
      <c r="A13" s="7"/>
      <c r="B13" s="7"/>
      <c r="C13" s="7" t="s">
        <v>153</v>
      </c>
      <c r="D13" s="7"/>
      <c r="E13" s="7"/>
      <c r="F13" s="7"/>
      <c r="G13" s="7"/>
      <c r="H13" s="7"/>
      <c r="I13" s="7"/>
      <c r="J13" s="7"/>
      <c r="K13" s="7"/>
      <c r="L13" s="9" t="s">
        <v>127</v>
      </c>
      <c r="M13" s="47">
        <v>111547</v>
      </c>
      <c r="N13" s="48">
        <v>64941</v>
      </c>
      <c r="O13" s="48">
        <v>51976</v>
      </c>
      <c r="P13" s="48">
        <v>33840</v>
      </c>
      <c r="Q13" s="48">
        <v>41638</v>
      </c>
      <c r="R13" s="48">
        <v>11316</v>
      </c>
      <c r="S13" s="48">
        <v>11063</v>
      </c>
      <c r="T13" s="45">
        <v>5050</v>
      </c>
      <c r="U13" s="47">
        <v>331371</v>
      </c>
    </row>
    <row r="14" spans="1:21" ht="16.5" customHeight="1" x14ac:dyDescent="0.25">
      <c r="A14" s="7" t="s">
        <v>154</v>
      </c>
      <c r="B14" s="7"/>
      <c r="C14" s="7"/>
      <c r="D14" s="7"/>
      <c r="E14" s="7"/>
      <c r="F14" s="7"/>
      <c r="G14" s="7"/>
      <c r="H14" s="7"/>
      <c r="I14" s="7"/>
      <c r="J14" s="7"/>
      <c r="K14" s="7"/>
      <c r="L14" s="9"/>
      <c r="M14" s="10"/>
      <c r="N14" s="10"/>
      <c r="O14" s="10"/>
      <c r="P14" s="10"/>
      <c r="Q14" s="10"/>
      <c r="R14" s="10"/>
      <c r="S14" s="10"/>
      <c r="T14" s="10"/>
      <c r="U14" s="10"/>
    </row>
    <row r="15" spans="1:21" ht="16.5" customHeight="1" x14ac:dyDescent="0.25">
      <c r="A15" s="7"/>
      <c r="B15" s="7"/>
      <c r="C15" s="7" t="s">
        <v>144</v>
      </c>
      <c r="D15" s="7"/>
      <c r="E15" s="7"/>
      <c r="F15" s="7"/>
      <c r="G15" s="7"/>
      <c r="H15" s="7"/>
      <c r="I15" s="7"/>
      <c r="J15" s="7"/>
      <c r="K15" s="7"/>
      <c r="L15" s="9" t="s">
        <v>127</v>
      </c>
      <c r="M15" s="45">
        <v>4560</v>
      </c>
      <c r="N15" s="42" t="s">
        <v>76</v>
      </c>
      <c r="O15" s="45">
        <v>3242</v>
      </c>
      <c r="P15" s="42" t="s">
        <v>76</v>
      </c>
      <c r="Q15" s="45">
        <v>1388</v>
      </c>
      <c r="R15" s="43">
        <v>218</v>
      </c>
      <c r="S15" s="42" t="s">
        <v>76</v>
      </c>
      <c r="T15" s="45">
        <v>5231</v>
      </c>
      <c r="U15" s="48">
        <v>14639</v>
      </c>
    </row>
    <row r="16" spans="1:21" ht="16.5" customHeight="1" x14ac:dyDescent="0.25">
      <c r="A16" s="7"/>
      <c r="B16" s="7"/>
      <c r="C16" s="7" t="s">
        <v>145</v>
      </c>
      <c r="D16" s="7"/>
      <c r="E16" s="7"/>
      <c r="F16" s="7"/>
      <c r="G16" s="7"/>
      <c r="H16" s="7"/>
      <c r="I16" s="7"/>
      <c r="J16" s="7"/>
      <c r="K16" s="7"/>
      <c r="L16" s="9" t="s">
        <v>127</v>
      </c>
      <c r="M16" s="45">
        <v>4591</v>
      </c>
      <c r="N16" s="42" t="s">
        <v>76</v>
      </c>
      <c r="O16" s="45">
        <v>3271</v>
      </c>
      <c r="P16" s="42" t="s">
        <v>76</v>
      </c>
      <c r="Q16" s="45">
        <v>1414</v>
      </c>
      <c r="R16" s="43">
        <v>218</v>
      </c>
      <c r="S16" s="42" t="s">
        <v>76</v>
      </c>
      <c r="T16" s="45">
        <v>5168</v>
      </c>
      <c r="U16" s="48">
        <v>14662</v>
      </c>
    </row>
    <row r="17" spans="1:21" ht="16.5" customHeight="1" x14ac:dyDescent="0.25">
      <c r="A17" s="7"/>
      <c r="B17" s="7"/>
      <c r="C17" s="7" t="s">
        <v>146</v>
      </c>
      <c r="D17" s="7"/>
      <c r="E17" s="7"/>
      <c r="F17" s="7"/>
      <c r="G17" s="7"/>
      <c r="H17" s="7"/>
      <c r="I17" s="7"/>
      <c r="J17" s="7"/>
      <c r="K17" s="7"/>
      <c r="L17" s="9" t="s">
        <v>127</v>
      </c>
      <c r="M17" s="45">
        <v>4603</v>
      </c>
      <c r="N17" s="42" t="s">
        <v>76</v>
      </c>
      <c r="O17" s="45">
        <v>3292</v>
      </c>
      <c r="P17" s="42" t="s">
        <v>76</v>
      </c>
      <c r="Q17" s="45">
        <v>1449</v>
      </c>
      <c r="R17" s="43">
        <v>222</v>
      </c>
      <c r="S17" s="42" t="s">
        <v>76</v>
      </c>
      <c r="T17" s="45">
        <v>5120</v>
      </c>
      <c r="U17" s="48">
        <v>14686</v>
      </c>
    </row>
    <row r="18" spans="1:21" ht="16.5" customHeight="1" x14ac:dyDescent="0.25">
      <c r="A18" s="7"/>
      <c r="B18" s="7"/>
      <c r="C18" s="7" t="s">
        <v>147</v>
      </c>
      <c r="D18" s="7"/>
      <c r="E18" s="7"/>
      <c r="F18" s="7"/>
      <c r="G18" s="7"/>
      <c r="H18" s="7"/>
      <c r="I18" s="7"/>
      <c r="J18" s="7"/>
      <c r="K18" s="7"/>
      <c r="L18" s="9" t="s">
        <v>127</v>
      </c>
      <c r="M18" s="45">
        <v>4608</v>
      </c>
      <c r="N18" s="42" t="s">
        <v>76</v>
      </c>
      <c r="O18" s="45">
        <v>3324</v>
      </c>
      <c r="P18" s="42" t="s">
        <v>76</v>
      </c>
      <c r="Q18" s="45">
        <v>1734</v>
      </c>
      <c r="R18" s="43">
        <v>223</v>
      </c>
      <c r="S18" s="42" t="s">
        <v>76</v>
      </c>
      <c r="T18" s="45">
        <v>5032</v>
      </c>
      <c r="U18" s="48">
        <v>14921</v>
      </c>
    </row>
    <row r="19" spans="1:21" ht="16.5" customHeight="1" x14ac:dyDescent="0.25">
      <c r="A19" s="7"/>
      <c r="B19" s="7"/>
      <c r="C19" s="7" t="s">
        <v>148</v>
      </c>
      <c r="D19" s="7"/>
      <c r="E19" s="7"/>
      <c r="F19" s="7"/>
      <c r="G19" s="7"/>
      <c r="H19" s="7"/>
      <c r="I19" s="7"/>
      <c r="J19" s="7"/>
      <c r="K19" s="7"/>
      <c r="L19" s="9" t="s">
        <v>127</v>
      </c>
      <c r="M19" s="45">
        <v>4613</v>
      </c>
      <c r="N19" s="42" t="s">
        <v>76</v>
      </c>
      <c r="O19" s="45">
        <v>3344</v>
      </c>
      <c r="P19" s="42" t="s">
        <v>76</v>
      </c>
      <c r="Q19" s="45">
        <v>1769</v>
      </c>
      <c r="R19" s="43">
        <v>223</v>
      </c>
      <c r="S19" s="42" t="s">
        <v>76</v>
      </c>
      <c r="T19" s="42" t="s">
        <v>85</v>
      </c>
      <c r="U19" s="45">
        <v>9949</v>
      </c>
    </row>
    <row r="20" spans="1:21" ht="16.5" customHeight="1" x14ac:dyDescent="0.25">
      <c r="A20" s="7"/>
      <c r="B20" s="7"/>
      <c r="C20" s="7" t="s">
        <v>149</v>
      </c>
      <c r="D20" s="7"/>
      <c r="E20" s="7"/>
      <c r="F20" s="7"/>
      <c r="G20" s="7"/>
      <c r="H20" s="7"/>
      <c r="I20" s="7"/>
      <c r="J20" s="7"/>
      <c r="K20" s="7"/>
      <c r="L20" s="9" t="s">
        <v>127</v>
      </c>
      <c r="M20" s="45">
        <v>4641</v>
      </c>
      <c r="N20" s="42" t="s">
        <v>76</v>
      </c>
      <c r="O20" s="45">
        <v>3355</v>
      </c>
      <c r="P20" s="42" t="s">
        <v>76</v>
      </c>
      <c r="Q20" s="45">
        <v>1817</v>
      </c>
      <c r="R20" s="43">
        <v>222</v>
      </c>
      <c r="S20" s="42" t="s">
        <v>76</v>
      </c>
      <c r="T20" s="42" t="s">
        <v>85</v>
      </c>
      <c r="U20" s="48">
        <v>10035</v>
      </c>
    </row>
    <row r="21" spans="1:21" ht="16.5" customHeight="1" x14ac:dyDescent="0.25">
      <c r="A21" s="7"/>
      <c r="B21" s="7"/>
      <c r="C21" s="7" t="s">
        <v>150</v>
      </c>
      <c r="D21" s="7"/>
      <c r="E21" s="7"/>
      <c r="F21" s="7"/>
      <c r="G21" s="7"/>
      <c r="H21" s="7"/>
      <c r="I21" s="7"/>
      <c r="J21" s="7"/>
      <c r="K21" s="7"/>
      <c r="L21" s="9" t="s">
        <v>127</v>
      </c>
      <c r="M21" s="45">
        <v>4632</v>
      </c>
      <c r="N21" s="42" t="s">
        <v>76</v>
      </c>
      <c r="O21" s="45">
        <v>3383</v>
      </c>
      <c r="P21" s="42" t="s">
        <v>76</v>
      </c>
      <c r="Q21" s="45">
        <v>1815</v>
      </c>
      <c r="R21" s="43">
        <v>283</v>
      </c>
      <c r="S21" s="42" t="s">
        <v>76</v>
      </c>
      <c r="T21" s="42" t="s">
        <v>85</v>
      </c>
      <c r="U21" s="48">
        <v>10113</v>
      </c>
    </row>
    <row r="22" spans="1:21" ht="16.5" customHeight="1" x14ac:dyDescent="0.25">
      <c r="A22" s="7"/>
      <c r="B22" s="7"/>
      <c r="C22" s="7" t="s">
        <v>151</v>
      </c>
      <c r="D22" s="7"/>
      <c r="E22" s="7"/>
      <c r="F22" s="7"/>
      <c r="G22" s="7"/>
      <c r="H22" s="7"/>
      <c r="I22" s="7"/>
      <c r="J22" s="7"/>
      <c r="K22" s="7"/>
      <c r="L22" s="9" t="s">
        <v>127</v>
      </c>
      <c r="M22" s="45">
        <v>4540</v>
      </c>
      <c r="N22" s="42" t="s">
        <v>76</v>
      </c>
      <c r="O22" s="45">
        <v>3405</v>
      </c>
      <c r="P22" s="42" t="s">
        <v>76</v>
      </c>
      <c r="Q22" s="45">
        <v>1803</v>
      </c>
      <c r="R22" s="43">
        <v>336</v>
      </c>
      <c r="S22" s="42" t="s">
        <v>76</v>
      </c>
      <c r="T22" s="42" t="s">
        <v>85</v>
      </c>
      <c r="U22" s="48">
        <v>10084</v>
      </c>
    </row>
    <row r="23" spans="1:21" ht="16.5" customHeight="1" x14ac:dyDescent="0.25">
      <c r="A23" s="7"/>
      <c r="B23" s="7"/>
      <c r="C23" s="7" t="s">
        <v>152</v>
      </c>
      <c r="D23" s="7"/>
      <c r="E23" s="7"/>
      <c r="F23" s="7"/>
      <c r="G23" s="7"/>
      <c r="H23" s="7"/>
      <c r="I23" s="7"/>
      <c r="J23" s="7"/>
      <c r="K23" s="7"/>
      <c r="L23" s="9" t="s">
        <v>127</v>
      </c>
      <c r="M23" s="45">
        <v>4478</v>
      </c>
      <c r="N23" s="42" t="s">
        <v>76</v>
      </c>
      <c r="O23" s="45">
        <v>3394</v>
      </c>
      <c r="P23" s="42" t="s">
        <v>76</v>
      </c>
      <c r="Q23" s="45">
        <v>1830</v>
      </c>
      <c r="R23" s="43">
        <v>345</v>
      </c>
      <c r="S23" s="42" t="s">
        <v>76</v>
      </c>
      <c r="T23" s="42" t="s">
        <v>85</v>
      </c>
      <c r="U23" s="48">
        <v>10047</v>
      </c>
    </row>
    <row r="24" spans="1:21" ht="16.5" customHeight="1" x14ac:dyDescent="0.25">
      <c r="A24" s="7"/>
      <c r="B24" s="7"/>
      <c r="C24" s="7" t="s">
        <v>153</v>
      </c>
      <c r="D24" s="7"/>
      <c r="E24" s="7"/>
      <c r="F24" s="7"/>
      <c r="G24" s="7"/>
      <c r="H24" s="7"/>
      <c r="I24" s="7"/>
      <c r="J24" s="7"/>
      <c r="K24" s="7"/>
      <c r="L24" s="9" t="s">
        <v>127</v>
      </c>
      <c r="M24" s="45">
        <v>4238</v>
      </c>
      <c r="N24" s="42" t="s">
        <v>76</v>
      </c>
      <c r="O24" s="45">
        <v>3388</v>
      </c>
      <c r="P24" s="42" t="s">
        <v>76</v>
      </c>
      <c r="Q24" s="45">
        <v>1848</v>
      </c>
      <c r="R24" s="43">
        <v>346</v>
      </c>
      <c r="S24" s="42" t="s">
        <v>76</v>
      </c>
      <c r="T24" s="42" t="s">
        <v>85</v>
      </c>
      <c r="U24" s="45">
        <v>9820</v>
      </c>
    </row>
    <row r="25" spans="1:21" ht="16.5" customHeight="1" x14ac:dyDescent="0.25">
      <c r="A25" s="7" t="s">
        <v>155</v>
      </c>
      <c r="B25" s="7"/>
      <c r="C25" s="7"/>
      <c r="D25" s="7"/>
      <c r="E25" s="7"/>
      <c r="F25" s="7"/>
      <c r="G25" s="7"/>
      <c r="H25" s="7"/>
      <c r="I25" s="7"/>
      <c r="J25" s="7"/>
      <c r="K25" s="7"/>
      <c r="L25" s="9"/>
      <c r="M25" s="10"/>
      <c r="N25" s="10"/>
      <c r="O25" s="10"/>
      <c r="P25" s="10"/>
      <c r="Q25" s="10"/>
      <c r="R25" s="10"/>
      <c r="S25" s="10"/>
      <c r="T25" s="10"/>
      <c r="U25" s="10"/>
    </row>
    <row r="26" spans="1:21" ht="16.5" customHeight="1" x14ac:dyDescent="0.25">
      <c r="A26" s="7"/>
      <c r="B26" s="7" t="s">
        <v>156</v>
      </c>
      <c r="C26" s="7"/>
      <c r="D26" s="7"/>
      <c r="E26" s="7"/>
      <c r="F26" s="7"/>
      <c r="G26" s="7"/>
      <c r="H26" s="7"/>
      <c r="I26" s="7"/>
      <c r="J26" s="7"/>
      <c r="K26" s="7"/>
      <c r="L26" s="9"/>
      <c r="M26" s="10"/>
      <c r="N26" s="10"/>
      <c r="O26" s="10"/>
      <c r="P26" s="10"/>
      <c r="Q26" s="10"/>
      <c r="R26" s="10"/>
      <c r="S26" s="10"/>
      <c r="T26" s="10"/>
      <c r="U26" s="10"/>
    </row>
    <row r="27" spans="1:21" ht="16.5" customHeight="1" x14ac:dyDescent="0.25">
      <c r="A27" s="7"/>
      <c r="B27" s="7"/>
      <c r="C27" s="7" t="s">
        <v>144</v>
      </c>
      <c r="D27" s="7"/>
      <c r="E27" s="7"/>
      <c r="F27" s="7"/>
      <c r="G27" s="7"/>
      <c r="H27" s="7"/>
      <c r="I27" s="7"/>
      <c r="J27" s="7"/>
      <c r="K27" s="7"/>
      <c r="L27" s="9" t="s">
        <v>127</v>
      </c>
      <c r="M27" s="48">
        <v>49509</v>
      </c>
      <c r="N27" s="48">
        <v>14857</v>
      </c>
      <c r="O27" s="48">
        <v>11054</v>
      </c>
      <c r="P27" s="45">
        <v>8005</v>
      </c>
      <c r="Q27" s="48">
        <v>12151</v>
      </c>
      <c r="R27" s="45">
        <v>6919</v>
      </c>
      <c r="S27" s="43">
        <v>936</v>
      </c>
      <c r="T27" s="43">
        <v>464</v>
      </c>
      <c r="U27" s="47">
        <v>103895</v>
      </c>
    </row>
    <row r="28" spans="1:21" ht="16.5" customHeight="1" x14ac:dyDescent="0.25">
      <c r="A28" s="7"/>
      <c r="B28" s="7"/>
      <c r="C28" s="7" t="s">
        <v>145</v>
      </c>
      <c r="D28" s="7"/>
      <c r="E28" s="7"/>
      <c r="F28" s="7"/>
      <c r="G28" s="7"/>
      <c r="H28" s="7"/>
      <c r="I28" s="7"/>
      <c r="J28" s="7"/>
      <c r="K28" s="7"/>
      <c r="L28" s="9" t="s">
        <v>127</v>
      </c>
      <c r="M28" s="48">
        <v>46557</v>
      </c>
      <c r="N28" s="48">
        <v>15081</v>
      </c>
      <c r="O28" s="48">
        <v>10941</v>
      </c>
      <c r="P28" s="45">
        <v>7968</v>
      </c>
      <c r="Q28" s="48">
        <v>11622</v>
      </c>
      <c r="R28" s="45">
        <v>6698</v>
      </c>
      <c r="S28" s="43">
        <v>907</v>
      </c>
      <c r="T28" s="43">
        <v>431</v>
      </c>
      <c r="U28" s="47">
        <v>100205</v>
      </c>
    </row>
    <row r="29" spans="1:21" ht="16.5" customHeight="1" x14ac:dyDescent="0.25">
      <c r="A29" s="7"/>
      <c r="B29" s="7"/>
      <c r="C29" s="7" t="s">
        <v>146</v>
      </c>
      <c r="D29" s="7"/>
      <c r="E29" s="7"/>
      <c r="F29" s="7"/>
      <c r="G29" s="7"/>
      <c r="H29" s="7"/>
      <c r="I29" s="7"/>
      <c r="J29" s="7"/>
      <c r="K29" s="7"/>
      <c r="L29" s="9" t="s">
        <v>127</v>
      </c>
      <c r="M29" s="48">
        <v>35345</v>
      </c>
      <c r="N29" s="48">
        <v>14486</v>
      </c>
      <c r="O29" s="48">
        <v>11116</v>
      </c>
      <c r="P29" s="45">
        <v>8062</v>
      </c>
      <c r="Q29" s="48">
        <v>11561</v>
      </c>
      <c r="R29" s="45">
        <v>5980</v>
      </c>
      <c r="S29" s="43">
        <v>895</v>
      </c>
      <c r="T29" s="43">
        <v>374</v>
      </c>
      <c r="U29" s="48">
        <v>87819</v>
      </c>
    </row>
    <row r="30" spans="1:21" ht="16.5" customHeight="1" x14ac:dyDescent="0.25">
      <c r="A30" s="7"/>
      <c r="B30" s="7"/>
      <c r="C30" s="7" t="s">
        <v>147</v>
      </c>
      <c r="D30" s="7"/>
      <c r="E30" s="7"/>
      <c r="F30" s="7"/>
      <c r="G30" s="7"/>
      <c r="H30" s="7"/>
      <c r="I30" s="7"/>
      <c r="J30" s="7"/>
      <c r="K30" s="7"/>
      <c r="L30" s="9" t="s">
        <v>127</v>
      </c>
      <c r="M30" s="48">
        <v>34398</v>
      </c>
      <c r="N30" s="48">
        <v>14278</v>
      </c>
      <c r="O30" s="48">
        <v>11512</v>
      </c>
      <c r="P30" s="45">
        <v>7847</v>
      </c>
      <c r="Q30" s="45">
        <v>7484</v>
      </c>
      <c r="R30" s="45">
        <v>6115</v>
      </c>
      <c r="S30" s="43">
        <v>883</v>
      </c>
      <c r="T30" s="43">
        <v>385</v>
      </c>
      <c r="U30" s="48">
        <v>82902</v>
      </c>
    </row>
    <row r="31" spans="1:21" ht="16.5" customHeight="1" x14ac:dyDescent="0.25">
      <c r="A31" s="7"/>
      <c r="B31" s="7"/>
      <c r="C31" s="7" t="s">
        <v>148</v>
      </c>
      <c r="D31" s="7"/>
      <c r="E31" s="7"/>
      <c r="F31" s="7"/>
      <c r="G31" s="7"/>
      <c r="H31" s="7"/>
      <c r="I31" s="7"/>
      <c r="J31" s="7"/>
      <c r="K31" s="7"/>
      <c r="L31" s="9" t="s">
        <v>127</v>
      </c>
      <c r="M31" s="48">
        <v>32266</v>
      </c>
      <c r="N31" s="48">
        <v>14236</v>
      </c>
      <c r="O31" s="48">
        <v>11679</v>
      </c>
      <c r="P31" s="45">
        <v>7409</v>
      </c>
      <c r="Q31" s="45">
        <v>7472</v>
      </c>
      <c r="R31" s="45">
        <v>6076</v>
      </c>
      <c r="S31" s="43">
        <v>715</v>
      </c>
      <c r="T31" s="43">
        <v>373</v>
      </c>
      <c r="U31" s="48">
        <v>80226</v>
      </c>
    </row>
    <row r="32" spans="1:21" ht="16.5" customHeight="1" x14ac:dyDescent="0.25">
      <c r="A32" s="7"/>
      <c r="B32" s="7"/>
      <c r="C32" s="7" t="s">
        <v>149</v>
      </c>
      <c r="D32" s="7"/>
      <c r="E32" s="7"/>
      <c r="F32" s="7"/>
      <c r="G32" s="7"/>
      <c r="H32" s="7"/>
      <c r="I32" s="7"/>
      <c r="J32" s="7"/>
      <c r="K32" s="7"/>
      <c r="L32" s="9" t="s">
        <v>127</v>
      </c>
      <c r="M32" s="48">
        <v>28214</v>
      </c>
      <c r="N32" s="48">
        <v>13943</v>
      </c>
      <c r="O32" s="48">
        <v>11580</v>
      </c>
      <c r="P32" s="45">
        <v>6776</v>
      </c>
      <c r="Q32" s="45">
        <v>5941</v>
      </c>
      <c r="R32" s="45">
        <v>6202</v>
      </c>
      <c r="S32" s="43">
        <v>663</v>
      </c>
      <c r="T32" s="43">
        <v>301</v>
      </c>
      <c r="U32" s="48">
        <v>73620</v>
      </c>
    </row>
    <row r="33" spans="1:21" ht="16.5" customHeight="1" x14ac:dyDescent="0.25">
      <c r="A33" s="7"/>
      <c r="B33" s="7"/>
      <c r="C33" s="7" t="s">
        <v>150</v>
      </c>
      <c r="D33" s="7"/>
      <c r="E33" s="7"/>
      <c r="F33" s="7"/>
      <c r="G33" s="7"/>
      <c r="H33" s="7"/>
      <c r="I33" s="7"/>
      <c r="J33" s="7"/>
      <c r="K33" s="7"/>
      <c r="L33" s="9" t="s">
        <v>127</v>
      </c>
      <c r="M33" s="48">
        <v>26425</v>
      </c>
      <c r="N33" s="48">
        <v>14268</v>
      </c>
      <c r="O33" s="48">
        <v>11667</v>
      </c>
      <c r="P33" s="45">
        <v>6967</v>
      </c>
      <c r="Q33" s="45">
        <v>5974</v>
      </c>
      <c r="R33" s="45">
        <v>4787</v>
      </c>
      <c r="S33" s="43">
        <v>610</v>
      </c>
      <c r="T33" s="43">
        <v>338</v>
      </c>
      <c r="U33" s="48">
        <v>71036</v>
      </c>
    </row>
    <row r="34" spans="1:21" ht="16.5" customHeight="1" x14ac:dyDescent="0.25">
      <c r="A34" s="7"/>
      <c r="B34" s="7"/>
      <c r="C34" s="7" t="s">
        <v>151</v>
      </c>
      <c r="D34" s="7"/>
      <c r="E34" s="7"/>
      <c r="F34" s="7"/>
      <c r="G34" s="7"/>
      <c r="H34" s="7"/>
      <c r="I34" s="7"/>
      <c r="J34" s="7"/>
      <c r="K34" s="7"/>
      <c r="L34" s="9" t="s">
        <v>127</v>
      </c>
      <c r="M34" s="48">
        <v>26038</v>
      </c>
      <c r="N34" s="48">
        <v>13957</v>
      </c>
      <c r="O34" s="48">
        <v>11673</v>
      </c>
      <c r="P34" s="45">
        <v>6479</v>
      </c>
      <c r="Q34" s="45">
        <v>5875</v>
      </c>
      <c r="R34" s="45">
        <v>2434</v>
      </c>
      <c r="S34" s="43">
        <v>590</v>
      </c>
      <c r="T34" s="43">
        <v>339</v>
      </c>
      <c r="U34" s="48">
        <v>67385</v>
      </c>
    </row>
    <row r="35" spans="1:21" ht="16.5" customHeight="1" x14ac:dyDescent="0.25">
      <c r="A35" s="7"/>
      <c r="B35" s="7"/>
      <c r="C35" s="7" t="s">
        <v>152</v>
      </c>
      <c r="D35" s="7"/>
      <c r="E35" s="7"/>
      <c r="F35" s="7"/>
      <c r="G35" s="7"/>
      <c r="H35" s="7"/>
      <c r="I35" s="7"/>
      <c r="J35" s="7"/>
      <c r="K35" s="7"/>
      <c r="L35" s="9" t="s">
        <v>127</v>
      </c>
      <c r="M35" s="48">
        <v>26356</v>
      </c>
      <c r="N35" s="48">
        <v>12357</v>
      </c>
      <c r="O35" s="48">
        <v>11444</v>
      </c>
      <c r="P35" s="45">
        <v>5306</v>
      </c>
      <c r="Q35" s="45">
        <v>5815</v>
      </c>
      <c r="R35" s="45">
        <v>1630</v>
      </c>
      <c r="S35" s="43">
        <v>577</v>
      </c>
      <c r="T35" s="43">
        <v>312</v>
      </c>
      <c r="U35" s="48">
        <v>63797</v>
      </c>
    </row>
    <row r="36" spans="1:21" ht="16.5" customHeight="1" x14ac:dyDescent="0.25">
      <c r="A36" s="7"/>
      <c r="B36" s="7"/>
      <c r="C36" s="7" t="s">
        <v>153</v>
      </c>
      <c r="D36" s="7"/>
      <c r="E36" s="7"/>
      <c r="F36" s="7"/>
      <c r="G36" s="7"/>
      <c r="H36" s="7"/>
      <c r="I36" s="7"/>
      <c r="J36" s="7"/>
      <c r="K36" s="7"/>
      <c r="L36" s="9" t="s">
        <v>127</v>
      </c>
      <c r="M36" s="48">
        <v>24890</v>
      </c>
      <c r="N36" s="48">
        <v>10925</v>
      </c>
      <c r="O36" s="48">
        <v>10200</v>
      </c>
      <c r="P36" s="45">
        <v>5274</v>
      </c>
      <c r="Q36" s="45">
        <v>4644</v>
      </c>
      <c r="R36" s="43">
        <v>664</v>
      </c>
      <c r="S36" s="43">
        <v>661</v>
      </c>
      <c r="T36" s="43">
        <v>248</v>
      </c>
      <c r="U36" s="48">
        <v>57506</v>
      </c>
    </row>
    <row r="37" spans="1:21" ht="16.5" customHeight="1" x14ac:dyDescent="0.25">
      <c r="A37" s="7"/>
      <c r="B37" s="7" t="s">
        <v>157</v>
      </c>
      <c r="C37" s="7"/>
      <c r="D37" s="7"/>
      <c r="E37" s="7"/>
      <c r="F37" s="7"/>
      <c r="G37" s="7"/>
      <c r="H37" s="7"/>
      <c r="I37" s="7"/>
      <c r="J37" s="7"/>
      <c r="K37" s="7"/>
      <c r="L37" s="9"/>
      <c r="M37" s="10"/>
      <c r="N37" s="10"/>
      <c r="O37" s="10"/>
      <c r="P37" s="10"/>
      <c r="Q37" s="10"/>
      <c r="R37" s="10"/>
      <c r="S37" s="10"/>
      <c r="T37" s="10"/>
      <c r="U37" s="10"/>
    </row>
    <row r="38" spans="1:21" ht="16.5" customHeight="1" x14ac:dyDescent="0.25">
      <c r="A38" s="7"/>
      <c r="B38" s="7"/>
      <c r="C38" s="7" t="s">
        <v>144</v>
      </c>
      <c r="D38" s="7"/>
      <c r="E38" s="7"/>
      <c r="F38" s="7"/>
      <c r="G38" s="7"/>
      <c r="H38" s="7"/>
      <c r="I38" s="7"/>
      <c r="J38" s="7"/>
      <c r="K38" s="7"/>
      <c r="L38" s="9" t="s">
        <v>127</v>
      </c>
      <c r="M38" s="48">
        <v>49312</v>
      </c>
      <c r="N38" s="48">
        <v>10728</v>
      </c>
      <c r="O38" s="48">
        <v>11049</v>
      </c>
      <c r="P38" s="45">
        <v>6899</v>
      </c>
      <c r="Q38" s="48">
        <v>11830</v>
      </c>
      <c r="R38" s="45">
        <v>6457</v>
      </c>
      <c r="S38" s="43">
        <v>523</v>
      </c>
      <c r="T38" s="43">
        <v>464</v>
      </c>
      <c r="U38" s="48">
        <v>97262</v>
      </c>
    </row>
    <row r="39" spans="1:21" ht="16.5" customHeight="1" x14ac:dyDescent="0.25">
      <c r="A39" s="7"/>
      <c r="B39" s="7"/>
      <c r="C39" s="7" t="s">
        <v>145</v>
      </c>
      <c r="D39" s="7"/>
      <c r="E39" s="7"/>
      <c r="F39" s="7"/>
      <c r="G39" s="7"/>
      <c r="H39" s="7"/>
      <c r="I39" s="7"/>
      <c r="J39" s="7"/>
      <c r="K39" s="7"/>
      <c r="L39" s="9" t="s">
        <v>127</v>
      </c>
      <c r="M39" s="48">
        <v>46250</v>
      </c>
      <c r="N39" s="48">
        <v>10627</v>
      </c>
      <c r="O39" s="48">
        <v>10941</v>
      </c>
      <c r="P39" s="45">
        <v>6872</v>
      </c>
      <c r="Q39" s="48">
        <v>11284</v>
      </c>
      <c r="R39" s="45">
        <v>6218</v>
      </c>
      <c r="S39" s="43">
        <v>647</v>
      </c>
      <c r="T39" s="43">
        <v>431</v>
      </c>
      <c r="U39" s="48">
        <v>93270</v>
      </c>
    </row>
    <row r="40" spans="1:21" ht="16.5" customHeight="1" x14ac:dyDescent="0.25">
      <c r="A40" s="7"/>
      <c r="B40" s="7"/>
      <c r="C40" s="7" t="s">
        <v>146</v>
      </c>
      <c r="D40" s="7"/>
      <c r="E40" s="7"/>
      <c r="F40" s="7"/>
      <c r="G40" s="7"/>
      <c r="H40" s="7"/>
      <c r="I40" s="7"/>
      <c r="J40" s="7"/>
      <c r="K40" s="7"/>
      <c r="L40" s="9" t="s">
        <v>127</v>
      </c>
      <c r="M40" s="48">
        <v>34743</v>
      </c>
      <c r="N40" s="48">
        <v>10341</v>
      </c>
      <c r="O40" s="48">
        <v>11104</v>
      </c>
      <c r="P40" s="45">
        <v>6961</v>
      </c>
      <c r="Q40" s="48">
        <v>11271</v>
      </c>
      <c r="R40" s="45">
        <v>6056</v>
      </c>
      <c r="S40" s="43">
        <v>677</v>
      </c>
      <c r="T40" s="43">
        <v>374</v>
      </c>
      <c r="U40" s="48">
        <v>81527</v>
      </c>
    </row>
    <row r="41" spans="1:21" ht="16.5" customHeight="1" x14ac:dyDescent="0.25">
      <c r="A41" s="7"/>
      <c r="B41" s="7"/>
      <c r="C41" s="7" t="s">
        <v>147</v>
      </c>
      <c r="D41" s="7"/>
      <c r="E41" s="7"/>
      <c r="F41" s="7"/>
      <c r="G41" s="7"/>
      <c r="H41" s="7"/>
      <c r="I41" s="7"/>
      <c r="J41" s="7"/>
      <c r="K41" s="7"/>
      <c r="L41" s="9" t="s">
        <v>127</v>
      </c>
      <c r="M41" s="48">
        <v>33837</v>
      </c>
      <c r="N41" s="48">
        <v>10042</v>
      </c>
      <c r="O41" s="48">
        <v>11490</v>
      </c>
      <c r="P41" s="45">
        <v>6722</v>
      </c>
      <c r="Q41" s="45">
        <v>7134</v>
      </c>
      <c r="R41" s="45">
        <v>6044</v>
      </c>
      <c r="S41" s="43">
        <v>674</v>
      </c>
      <c r="T41" s="43">
        <v>385</v>
      </c>
      <c r="U41" s="48">
        <v>76328</v>
      </c>
    </row>
    <row r="42" spans="1:21" ht="16.5" customHeight="1" x14ac:dyDescent="0.25">
      <c r="A42" s="7"/>
      <c r="B42" s="7"/>
      <c r="C42" s="7" t="s">
        <v>148</v>
      </c>
      <c r="D42" s="7"/>
      <c r="E42" s="7"/>
      <c r="F42" s="7"/>
      <c r="G42" s="7"/>
      <c r="H42" s="7"/>
      <c r="I42" s="7"/>
      <c r="J42" s="7"/>
      <c r="K42" s="7"/>
      <c r="L42" s="9" t="s">
        <v>127</v>
      </c>
      <c r="M42" s="48">
        <v>32647</v>
      </c>
      <c r="N42" s="45">
        <v>9902</v>
      </c>
      <c r="O42" s="45">
        <v>4603</v>
      </c>
      <c r="P42" s="45">
        <v>6282</v>
      </c>
      <c r="Q42" s="45">
        <v>7173</v>
      </c>
      <c r="R42" s="45">
        <v>6156</v>
      </c>
      <c r="S42" s="43">
        <v>563</v>
      </c>
      <c r="T42" s="43">
        <v>373</v>
      </c>
      <c r="U42" s="48">
        <v>67699</v>
      </c>
    </row>
    <row r="43" spans="1:21" ht="16.5" customHeight="1" x14ac:dyDescent="0.25">
      <c r="A43" s="7"/>
      <c r="B43" s="7"/>
      <c r="C43" s="7" t="s">
        <v>149</v>
      </c>
      <c r="D43" s="7"/>
      <c r="E43" s="7"/>
      <c r="F43" s="7"/>
      <c r="G43" s="7"/>
      <c r="H43" s="7"/>
      <c r="I43" s="7"/>
      <c r="J43" s="7"/>
      <c r="K43" s="7"/>
      <c r="L43" s="9" t="s">
        <v>127</v>
      </c>
      <c r="M43" s="48">
        <v>27858</v>
      </c>
      <c r="N43" s="48">
        <v>10000</v>
      </c>
      <c r="O43" s="48">
        <v>11586</v>
      </c>
      <c r="P43" s="45">
        <v>6217</v>
      </c>
      <c r="Q43" s="45">
        <v>5712</v>
      </c>
      <c r="R43" s="45">
        <v>6046</v>
      </c>
      <c r="S43" s="43">
        <v>546</v>
      </c>
      <c r="T43" s="43">
        <v>301</v>
      </c>
      <c r="U43" s="48">
        <v>68266</v>
      </c>
    </row>
    <row r="44" spans="1:21" ht="16.5" customHeight="1" x14ac:dyDescent="0.25">
      <c r="A44" s="7"/>
      <c r="B44" s="7"/>
      <c r="C44" s="7" t="s">
        <v>150</v>
      </c>
      <c r="D44" s="7"/>
      <c r="E44" s="7"/>
      <c r="F44" s="7"/>
      <c r="G44" s="7"/>
      <c r="H44" s="7"/>
      <c r="I44" s="7"/>
      <c r="J44" s="7"/>
      <c r="K44" s="7"/>
      <c r="L44" s="9" t="s">
        <v>127</v>
      </c>
      <c r="M44" s="48">
        <v>26254</v>
      </c>
      <c r="N44" s="45">
        <v>9980</v>
      </c>
      <c r="O44" s="48">
        <v>11660</v>
      </c>
      <c r="P44" s="45">
        <v>6018</v>
      </c>
      <c r="Q44" s="45">
        <v>5702</v>
      </c>
      <c r="R44" s="45">
        <v>4720</v>
      </c>
      <c r="S44" s="43">
        <v>527</v>
      </c>
      <c r="T44" s="43">
        <v>338</v>
      </c>
      <c r="U44" s="48">
        <v>65199</v>
      </c>
    </row>
    <row r="45" spans="1:21" ht="16.5" customHeight="1" x14ac:dyDescent="0.25">
      <c r="A45" s="7"/>
      <c r="B45" s="7"/>
      <c r="C45" s="7" t="s">
        <v>151</v>
      </c>
      <c r="D45" s="7"/>
      <c r="E45" s="7"/>
      <c r="F45" s="7"/>
      <c r="G45" s="7"/>
      <c r="H45" s="7"/>
      <c r="I45" s="7"/>
      <c r="J45" s="7"/>
      <c r="K45" s="7"/>
      <c r="L45" s="9" t="s">
        <v>127</v>
      </c>
      <c r="M45" s="48">
        <v>26026</v>
      </c>
      <c r="N45" s="45">
        <v>9783</v>
      </c>
      <c r="O45" s="48">
        <v>12284</v>
      </c>
      <c r="P45" s="45">
        <v>5722</v>
      </c>
      <c r="Q45" s="45">
        <v>5615</v>
      </c>
      <c r="R45" s="45">
        <v>2114</v>
      </c>
      <c r="S45" s="43">
        <v>507</v>
      </c>
      <c r="T45" s="43">
        <v>339</v>
      </c>
      <c r="U45" s="48">
        <v>62390</v>
      </c>
    </row>
    <row r="46" spans="1:21" ht="16.5" customHeight="1" x14ac:dyDescent="0.25">
      <c r="A46" s="7"/>
      <c r="B46" s="7"/>
      <c r="C46" s="7" t="s">
        <v>152</v>
      </c>
      <c r="D46" s="7"/>
      <c r="E46" s="7"/>
      <c r="F46" s="7"/>
      <c r="G46" s="7"/>
      <c r="H46" s="7"/>
      <c r="I46" s="7"/>
      <c r="J46" s="7"/>
      <c r="K46" s="7"/>
      <c r="L46" s="9" t="s">
        <v>127</v>
      </c>
      <c r="M46" s="48">
        <v>25311</v>
      </c>
      <c r="N46" s="48">
        <v>10256</v>
      </c>
      <c r="O46" s="48">
        <v>11441</v>
      </c>
      <c r="P46" s="45">
        <v>4931</v>
      </c>
      <c r="Q46" s="45">
        <v>5493</v>
      </c>
      <c r="R46" s="45">
        <v>1749</v>
      </c>
      <c r="S46" s="43">
        <v>500</v>
      </c>
      <c r="T46" s="43">
        <v>312</v>
      </c>
      <c r="U46" s="48">
        <v>59993</v>
      </c>
    </row>
    <row r="47" spans="1:21" ht="16.5" customHeight="1" x14ac:dyDescent="0.25">
      <c r="A47" s="7"/>
      <c r="B47" s="7"/>
      <c r="C47" s="7" t="s">
        <v>153</v>
      </c>
      <c r="D47" s="7"/>
      <c r="E47" s="7"/>
      <c r="F47" s="7"/>
      <c r="G47" s="7"/>
      <c r="H47" s="7"/>
      <c r="I47" s="7"/>
      <c r="J47" s="7"/>
      <c r="K47" s="7"/>
      <c r="L47" s="9" t="s">
        <v>127</v>
      </c>
      <c r="M47" s="48">
        <v>24090</v>
      </c>
      <c r="N47" s="45">
        <v>9934</v>
      </c>
      <c r="O47" s="48">
        <v>10203</v>
      </c>
      <c r="P47" s="45">
        <v>6952</v>
      </c>
      <c r="Q47" s="45">
        <v>4509</v>
      </c>
      <c r="R47" s="45">
        <v>1366</v>
      </c>
      <c r="S47" s="43">
        <v>599</v>
      </c>
      <c r="T47" s="43">
        <v>248</v>
      </c>
      <c r="U47" s="48">
        <v>57901</v>
      </c>
    </row>
    <row r="48" spans="1:21" ht="16.5" customHeight="1" x14ac:dyDescent="0.25">
      <c r="A48" s="7" t="s">
        <v>158</v>
      </c>
      <c r="B48" s="7"/>
      <c r="C48" s="7"/>
      <c r="D48" s="7"/>
      <c r="E48" s="7"/>
      <c r="F48" s="7"/>
      <c r="G48" s="7"/>
      <c r="H48" s="7"/>
      <c r="I48" s="7"/>
      <c r="J48" s="7"/>
      <c r="K48" s="7"/>
      <c r="L48" s="9"/>
      <c r="M48" s="10"/>
      <c r="N48" s="10"/>
      <c r="O48" s="10"/>
      <c r="P48" s="10"/>
      <c r="Q48" s="10"/>
      <c r="R48" s="10"/>
      <c r="S48" s="10"/>
      <c r="T48" s="10"/>
      <c r="U48" s="10"/>
    </row>
    <row r="49" spans="1:21" ht="16.5" customHeight="1" x14ac:dyDescent="0.25">
      <c r="A49" s="7"/>
      <c r="B49" s="7"/>
      <c r="C49" s="7" t="s">
        <v>144</v>
      </c>
      <c r="D49" s="7"/>
      <c r="E49" s="7"/>
      <c r="F49" s="7"/>
      <c r="G49" s="7"/>
      <c r="H49" s="7"/>
      <c r="I49" s="7"/>
      <c r="J49" s="7"/>
      <c r="K49" s="7"/>
      <c r="L49" s="9" t="s">
        <v>127</v>
      </c>
      <c r="M49" s="45">
        <v>2869</v>
      </c>
      <c r="N49" s="45">
        <v>1670</v>
      </c>
      <c r="O49" s="45">
        <v>5238</v>
      </c>
      <c r="P49" s="45">
        <v>2699</v>
      </c>
      <c r="Q49" s="43">
        <v>689</v>
      </c>
      <c r="R49" s="40">
        <v>87</v>
      </c>
      <c r="S49" s="42" t="s">
        <v>76</v>
      </c>
      <c r="T49" s="45">
        <v>1801</v>
      </c>
      <c r="U49" s="48">
        <v>15053</v>
      </c>
    </row>
    <row r="50" spans="1:21" ht="16.5" customHeight="1" x14ac:dyDescent="0.25">
      <c r="A50" s="7"/>
      <c r="B50" s="7"/>
      <c r="C50" s="7" t="s">
        <v>145</v>
      </c>
      <c r="D50" s="7"/>
      <c r="E50" s="7"/>
      <c r="F50" s="7"/>
      <c r="G50" s="7"/>
      <c r="H50" s="7"/>
      <c r="I50" s="7"/>
      <c r="J50" s="7"/>
      <c r="K50" s="7"/>
      <c r="L50" s="9" t="s">
        <v>127</v>
      </c>
      <c r="M50" s="45">
        <v>3719</v>
      </c>
      <c r="N50" s="45">
        <v>1612</v>
      </c>
      <c r="O50" s="45">
        <v>5400</v>
      </c>
      <c r="P50" s="45">
        <v>2711</v>
      </c>
      <c r="Q50" s="43">
        <v>697</v>
      </c>
      <c r="R50" s="40">
        <v>81</v>
      </c>
      <c r="S50" s="42" t="s">
        <v>76</v>
      </c>
      <c r="T50" s="45">
        <v>1973</v>
      </c>
      <c r="U50" s="48">
        <v>16193</v>
      </c>
    </row>
    <row r="51" spans="1:21" ht="16.5" customHeight="1" x14ac:dyDescent="0.25">
      <c r="A51" s="7"/>
      <c r="B51" s="7"/>
      <c r="C51" s="7" t="s">
        <v>146</v>
      </c>
      <c r="D51" s="7"/>
      <c r="E51" s="7"/>
      <c r="F51" s="7"/>
      <c r="G51" s="7"/>
      <c r="H51" s="7"/>
      <c r="I51" s="7"/>
      <c r="J51" s="7"/>
      <c r="K51" s="7"/>
      <c r="L51" s="9" t="s">
        <v>127</v>
      </c>
      <c r="M51" s="45">
        <v>3461</v>
      </c>
      <c r="N51" s="45">
        <v>1707</v>
      </c>
      <c r="O51" s="45">
        <v>5224</v>
      </c>
      <c r="P51" s="45">
        <v>2704</v>
      </c>
      <c r="Q51" s="43">
        <v>727</v>
      </c>
      <c r="R51" s="40">
        <v>81</v>
      </c>
      <c r="S51" s="42" t="s">
        <v>76</v>
      </c>
      <c r="T51" s="45">
        <v>1862</v>
      </c>
      <c r="U51" s="48">
        <v>15766</v>
      </c>
    </row>
    <row r="52" spans="1:21" ht="16.5" customHeight="1" x14ac:dyDescent="0.25">
      <c r="A52" s="7"/>
      <c r="B52" s="7"/>
      <c r="C52" s="7" t="s">
        <v>147</v>
      </c>
      <c r="D52" s="7"/>
      <c r="E52" s="7"/>
      <c r="F52" s="7"/>
      <c r="G52" s="7"/>
      <c r="H52" s="7"/>
      <c r="I52" s="7"/>
      <c r="J52" s="7"/>
      <c r="K52" s="7"/>
      <c r="L52" s="9" t="s">
        <v>127</v>
      </c>
      <c r="M52" s="45">
        <v>3370</v>
      </c>
      <c r="N52" s="45">
        <v>1720</v>
      </c>
      <c r="O52" s="45">
        <v>5232</v>
      </c>
      <c r="P52" s="45">
        <v>2649</v>
      </c>
      <c r="Q52" s="43">
        <v>735</v>
      </c>
      <c r="R52" s="40">
        <v>76</v>
      </c>
      <c r="S52" s="42" t="s">
        <v>76</v>
      </c>
      <c r="T52" s="45">
        <v>2248</v>
      </c>
      <c r="U52" s="48">
        <v>16030</v>
      </c>
    </row>
    <row r="53" spans="1:21" ht="16.5" customHeight="1" x14ac:dyDescent="0.25">
      <c r="A53" s="7"/>
      <c r="B53" s="7"/>
      <c r="C53" s="7" t="s">
        <v>148</v>
      </c>
      <c r="D53" s="7"/>
      <c r="E53" s="7"/>
      <c r="F53" s="7"/>
      <c r="G53" s="7"/>
      <c r="H53" s="7"/>
      <c r="I53" s="7"/>
      <c r="J53" s="7"/>
      <c r="K53" s="7"/>
      <c r="L53" s="9" t="s">
        <v>127</v>
      </c>
      <c r="M53" s="45">
        <v>3004</v>
      </c>
      <c r="N53" s="45">
        <v>1939</v>
      </c>
      <c r="O53" s="45">
        <v>5154</v>
      </c>
      <c r="P53" s="45">
        <v>2670</v>
      </c>
      <c r="Q53" s="43">
        <v>692</v>
      </c>
      <c r="R53" s="40">
        <v>76</v>
      </c>
      <c r="S53" s="42" t="s">
        <v>76</v>
      </c>
      <c r="T53" s="45">
        <v>1926</v>
      </c>
      <c r="U53" s="48">
        <v>15461</v>
      </c>
    </row>
    <row r="54" spans="1:21" ht="16.5" customHeight="1" x14ac:dyDescent="0.25">
      <c r="A54" s="7"/>
      <c r="B54" s="7"/>
      <c r="C54" s="7" t="s">
        <v>149</v>
      </c>
      <c r="D54" s="7"/>
      <c r="E54" s="7"/>
      <c r="F54" s="7"/>
      <c r="G54" s="7"/>
      <c r="H54" s="7"/>
      <c r="I54" s="7"/>
      <c r="J54" s="7"/>
      <c r="K54" s="7"/>
      <c r="L54" s="9" t="s">
        <v>127</v>
      </c>
      <c r="M54" s="45">
        <v>3055</v>
      </c>
      <c r="N54" s="45">
        <v>1964</v>
      </c>
      <c r="O54" s="45">
        <v>5000</v>
      </c>
      <c r="P54" s="45">
        <v>2575</v>
      </c>
      <c r="Q54" s="45">
        <v>1116</v>
      </c>
      <c r="R54" s="40">
        <v>75</v>
      </c>
      <c r="S54" s="42" t="s">
        <v>76</v>
      </c>
      <c r="T54" s="45">
        <v>1858</v>
      </c>
      <c r="U54" s="48">
        <v>15643</v>
      </c>
    </row>
    <row r="55" spans="1:21" ht="16.5" customHeight="1" x14ac:dyDescent="0.25">
      <c r="A55" s="7"/>
      <c r="B55" s="7"/>
      <c r="C55" s="7" t="s">
        <v>150</v>
      </c>
      <c r="D55" s="7"/>
      <c r="E55" s="7"/>
      <c r="F55" s="7"/>
      <c r="G55" s="7"/>
      <c r="H55" s="7"/>
      <c r="I55" s="7"/>
      <c r="J55" s="7"/>
      <c r="K55" s="7"/>
      <c r="L55" s="9" t="s">
        <v>127</v>
      </c>
      <c r="M55" s="45">
        <v>2746</v>
      </c>
      <c r="N55" s="45">
        <v>1966</v>
      </c>
      <c r="O55" s="45">
        <v>5013</v>
      </c>
      <c r="P55" s="45">
        <v>2493</v>
      </c>
      <c r="Q55" s="45">
        <v>1102</v>
      </c>
      <c r="R55" s="40">
        <v>73</v>
      </c>
      <c r="S55" s="42" t="s">
        <v>76</v>
      </c>
      <c r="T55" s="45">
        <v>2152</v>
      </c>
      <c r="U55" s="48">
        <v>15545</v>
      </c>
    </row>
    <row r="56" spans="1:21" ht="16.5" customHeight="1" x14ac:dyDescent="0.25">
      <c r="A56" s="7"/>
      <c r="B56" s="7"/>
      <c r="C56" s="7" t="s">
        <v>151</v>
      </c>
      <c r="D56" s="7"/>
      <c r="E56" s="7"/>
      <c r="F56" s="7"/>
      <c r="G56" s="7"/>
      <c r="H56" s="7"/>
      <c r="I56" s="7"/>
      <c r="J56" s="7"/>
      <c r="K56" s="7"/>
      <c r="L56" s="9" t="s">
        <v>127</v>
      </c>
      <c r="M56" s="45">
        <v>2991</v>
      </c>
      <c r="N56" s="45">
        <v>1960</v>
      </c>
      <c r="O56" s="45">
        <v>4777</v>
      </c>
      <c r="P56" s="45">
        <v>2439</v>
      </c>
      <c r="Q56" s="45">
        <v>1100</v>
      </c>
      <c r="R56" s="40">
        <v>62</v>
      </c>
      <c r="S56" s="42" t="s">
        <v>76</v>
      </c>
      <c r="T56" s="45">
        <v>2065</v>
      </c>
      <c r="U56" s="48">
        <v>15394</v>
      </c>
    </row>
    <row r="57" spans="1:21" ht="16.5" customHeight="1" x14ac:dyDescent="0.25">
      <c r="A57" s="7"/>
      <c r="B57" s="7"/>
      <c r="C57" s="7" t="s">
        <v>152</v>
      </c>
      <c r="D57" s="7"/>
      <c r="E57" s="7"/>
      <c r="F57" s="7"/>
      <c r="G57" s="7"/>
      <c r="H57" s="7"/>
      <c r="I57" s="7"/>
      <c r="J57" s="7"/>
      <c r="K57" s="7"/>
      <c r="L57" s="9" t="s">
        <v>127</v>
      </c>
      <c r="M57" s="45">
        <v>3055</v>
      </c>
      <c r="N57" s="45">
        <v>1981</v>
      </c>
      <c r="O57" s="45">
        <v>4606</v>
      </c>
      <c r="P57" s="45">
        <v>2380</v>
      </c>
      <c r="Q57" s="43">
        <v>938</v>
      </c>
      <c r="R57" s="40">
        <v>63</v>
      </c>
      <c r="S57" s="40">
        <v>23</v>
      </c>
      <c r="T57" s="45">
        <v>2043</v>
      </c>
      <c r="U57" s="48">
        <v>15089</v>
      </c>
    </row>
    <row r="58" spans="1:21" ht="16.5" customHeight="1" x14ac:dyDescent="0.25">
      <c r="A58" s="14"/>
      <c r="B58" s="14"/>
      <c r="C58" s="14" t="s">
        <v>153</v>
      </c>
      <c r="D58" s="14"/>
      <c r="E58" s="14"/>
      <c r="F58" s="14"/>
      <c r="G58" s="14"/>
      <c r="H58" s="14"/>
      <c r="I58" s="14"/>
      <c r="J58" s="14"/>
      <c r="K58" s="14"/>
      <c r="L58" s="15" t="s">
        <v>127</v>
      </c>
      <c r="M58" s="46">
        <v>2445</v>
      </c>
      <c r="N58" s="46">
        <v>1915</v>
      </c>
      <c r="O58" s="46">
        <v>4504</v>
      </c>
      <c r="P58" s="46">
        <v>2414</v>
      </c>
      <c r="Q58" s="44">
        <v>920</v>
      </c>
      <c r="R58" s="41">
        <v>59</v>
      </c>
      <c r="S58" s="41">
        <v>24</v>
      </c>
      <c r="T58" s="46">
        <v>2043</v>
      </c>
      <c r="U58" s="49">
        <v>14324</v>
      </c>
    </row>
    <row r="59" spans="1:21" ht="4.5" customHeight="1" x14ac:dyDescent="0.25">
      <c r="A59" s="25"/>
      <c r="B59" s="25"/>
      <c r="C59" s="2"/>
      <c r="D59" s="2"/>
      <c r="E59" s="2"/>
      <c r="F59" s="2"/>
      <c r="G59" s="2"/>
      <c r="H59" s="2"/>
      <c r="I59" s="2"/>
      <c r="J59" s="2"/>
      <c r="K59" s="2"/>
      <c r="L59" s="2"/>
      <c r="M59" s="2"/>
      <c r="N59" s="2"/>
      <c r="O59" s="2"/>
      <c r="P59" s="2"/>
      <c r="Q59" s="2"/>
      <c r="R59" s="2"/>
      <c r="S59" s="2"/>
      <c r="T59" s="2"/>
      <c r="U59" s="2"/>
    </row>
    <row r="60" spans="1:21" ht="16.5" customHeight="1" x14ac:dyDescent="0.25">
      <c r="A60" s="25"/>
      <c r="B60" s="25"/>
      <c r="C60" s="351" t="s">
        <v>159</v>
      </c>
      <c r="D60" s="351"/>
      <c r="E60" s="351"/>
      <c r="F60" s="351"/>
      <c r="G60" s="351"/>
      <c r="H60" s="351"/>
      <c r="I60" s="351"/>
      <c r="J60" s="351"/>
      <c r="K60" s="351"/>
      <c r="L60" s="351"/>
      <c r="M60" s="351"/>
      <c r="N60" s="351"/>
      <c r="O60" s="351"/>
      <c r="P60" s="351"/>
      <c r="Q60" s="351"/>
      <c r="R60" s="351"/>
      <c r="S60" s="351"/>
      <c r="T60" s="351"/>
      <c r="U60" s="351"/>
    </row>
    <row r="61" spans="1:21" ht="4.5" customHeight="1" x14ac:dyDescent="0.25">
      <c r="A61" s="25"/>
      <c r="B61" s="25"/>
      <c r="C61" s="2"/>
      <c r="D61" s="2"/>
      <c r="E61" s="2"/>
      <c r="F61" s="2"/>
      <c r="G61" s="2"/>
      <c r="H61" s="2"/>
      <c r="I61" s="2"/>
      <c r="J61" s="2"/>
      <c r="K61" s="2"/>
      <c r="L61" s="2"/>
      <c r="M61" s="2"/>
      <c r="N61" s="2"/>
      <c r="O61" s="2"/>
      <c r="P61" s="2"/>
      <c r="Q61" s="2"/>
      <c r="R61" s="2"/>
      <c r="S61" s="2"/>
      <c r="T61" s="2"/>
      <c r="U61" s="2"/>
    </row>
    <row r="62" spans="1:21" ht="42.45" customHeight="1" x14ac:dyDescent="0.25">
      <c r="A62" s="25" t="s">
        <v>87</v>
      </c>
      <c r="B62" s="25"/>
      <c r="C62" s="351" t="s">
        <v>160</v>
      </c>
      <c r="D62" s="351"/>
      <c r="E62" s="351"/>
      <c r="F62" s="351"/>
      <c r="G62" s="351"/>
      <c r="H62" s="351"/>
      <c r="I62" s="351"/>
      <c r="J62" s="351"/>
      <c r="K62" s="351"/>
      <c r="L62" s="351"/>
      <c r="M62" s="351"/>
      <c r="N62" s="351"/>
      <c r="O62" s="351"/>
      <c r="P62" s="351"/>
      <c r="Q62" s="351"/>
      <c r="R62" s="351"/>
      <c r="S62" s="351"/>
      <c r="T62" s="351"/>
      <c r="U62" s="351"/>
    </row>
    <row r="63" spans="1:21" ht="16.5" customHeight="1" x14ac:dyDescent="0.25">
      <c r="A63" s="25" t="s">
        <v>88</v>
      </c>
      <c r="B63" s="25"/>
      <c r="C63" s="351" t="s">
        <v>161</v>
      </c>
      <c r="D63" s="351"/>
      <c r="E63" s="351"/>
      <c r="F63" s="351"/>
      <c r="G63" s="351"/>
      <c r="H63" s="351"/>
      <c r="I63" s="351"/>
      <c r="J63" s="351"/>
      <c r="K63" s="351"/>
      <c r="L63" s="351"/>
      <c r="M63" s="351"/>
      <c r="N63" s="351"/>
      <c r="O63" s="351"/>
      <c r="P63" s="351"/>
      <c r="Q63" s="351"/>
      <c r="R63" s="351"/>
      <c r="S63" s="351"/>
      <c r="T63" s="351"/>
      <c r="U63" s="351"/>
    </row>
    <row r="64" spans="1:21" ht="119.7" customHeight="1" x14ac:dyDescent="0.25">
      <c r="A64" s="25" t="s">
        <v>89</v>
      </c>
      <c r="B64" s="25"/>
      <c r="C64" s="351" t="s">
        <v>162</v>
      </c>
      <c r="D64" s="351"/>
      <c r="E64" s="351"/>
      <c r="F64" s="351"/>
      <c r="G64" s="351"/>
      <c r="H64" s="351"/>
      <c r="I64" s="351"/>
      <c r="J64" s="351"/>
      <c r="K64" s="351"/>
      <c r="L64" s="351"/>
      <c r="M64" s="351"/>
      <c r="N64" s="351"/>
      <c r="O64" s="351"/>
      <c r="P64" s="351"/>
      <c r="Q64" s="351"/>
      <c r="R64" s="351"/>
      <c r="S64" s="351"/>
      <c r="T64" s="351"/>
      <c r="U64" s="351"/>
    </row>
    <row r="65" spans="1:21" ht="68.099999999999994" customHeight="1" x14ac:dyDescent="0.25">
      <c r="A65" s="25" t="s">
        <v>90</v>
      </c>
      <c r="B65" s="25"/>
      <c r="C65" s="351" t="s">
        <v>163</v>
      </c>
      <c r="D65" s="351"/>
      <c r="E65" s="351"/>
      <c r="F65" s="351"/>
      <c r="G65" s="351"/>
      <c r="H65" s="351"/>
      <c r="I65" s="351"/>
      <c r="J65" s="351"/>
      <c r="K65" s="351"/>
      <c r="L65" s="351"/>
      <c r="M65" s="351"/>
      <c r="N65" s="351"/>
      <c r="O65" s="351"/>
      <c r="P65" s="351"/>
      <c r="Q65" s="351"/>
      <c r="R65" s="351"/>
      <c r="S65" s="351"/>
      <c r="T65" s="351"/>
      <c r="U65" s="351"/>
    </row>
    <row r="66" spans="1:21" ht="29.4" customHeight="1" x14ac:dyDescent="0.25">
      <c r="A66" s="25" t="s">
        <v>91</v>
      </c>
      <c r="B66" s="25"/>
      <c r="C66" s="351" t="s">
        <v>164</v>
      </c>
      <c r="D66" s="351"/>
      <c r="E66" s="351"/>
      <c r="F66" s="351"/>
      <c r="G66" s="351"/>
      <c r="H66" s="351"/>
      <c r="I66" s="351"/>
      <c r="J66" s="351"/>
      <c r="K66" s="351"/>
      <c r="L66" s="351"/>
      <c r="M66" s="351"/>
      <c r="N66" s="351"/>
      <c r="O66" s="351"/>
      <c r="P66" s="351"/>
      <c r="Q66" s="351"/>
      <c r="R66" s="351"/>
      <c r="S66" s="351"/>
      <c r="T66" s="351"/>
      <c r="U66" s="351"/>
    </row>
    <row r="67" spans="1:21" ht="16.5" customHeight="1" x14ac:dyDescent="0.25">
      <c r="A67" s="25"/>
      <c r="B67" s="25"/>
      <c r="C67" s="351" t="s">
        <v>165</v>
      </c>
      <c r="D67" s="351"/>
      <c r="E67" s="351"/>
      <c r="F67" s="351"/>
      <c r="G67" s="351"/>
      <c r="H67" s="351"/>
      <c r="I67" s="351"/>
      <c r="J67" s="351"/>
      <c r="K67" s="351"/>
      <c r="L67" s="351"/>
      <c r="M67" s="351"/>
      <c r="N67" s="351"/>
      <c r="O67" s="351"/>
      <c r="P67" s="351"/>
      <c r="Q67" s="351"/>
      <c r="R67" s="351"/>
      <c r="S67" s="351"/>
      <c r="T67" s="351"/>
      <c r="U67" s="351"/>
    </row>
    <row r="68" spans="1:21" ht="42.45" customHeight="1" x14ac:dyDescent="0.25">
      <c r="A68" s="25" t="s">
        <v>92</v>
      </c>
      <c r="B68" s="25"/>
      <c r="C68" s="351" t="s">
        <v>166</v>
      </c>
      <c r="D68" s="351"/>
      <c r="E68" s="351"/>
      <c r="F68" s="351"/>
      <c r="G68" s="351"/>
      <c r="H68" s="351"/>
      <c r="I68" s="351"/>
      <c r="J68" s="351"/>
      <c r="K68" s="351"/>
      <c r="L68" s="351"/>
      <c r="M68" s="351"/>
      <c r="N68" s="351"/>
      <c r="O68" s="351"/>
      <c r="P68" s="351"/>
      <c r="Q68" s="351"/>
      <c r="R68" s="351"/>
      <c r="S68" s="351"/>
      <c r="T68" s="351"/>
      <c r="U68" s="351"/>
    </row>
    <row r="69" spans="1:21" ht="42.45" customHeight="1" x14ac:dyDescent="0.25">
      <c r="A69" s="25" t="s">
        <v>93</v>
      </c>
      <c r="B69" s="25"/>
      <c r="C69" s="351" t="s">
        <v>167</v>
      </c>
      <c r="D69" s="351"/>
      <c r="E69" s="351"/>
      <c r="F69" s="351"/>
      <c r="G69" s="351"/>
      <c r="H69" s="351"/>
      <c r="I69" s="351"/>
      <c r="J69" s="351"/>
      <c r="K69" s="351"/>
      <c r="L69" s="351"/>
      <c r="M69" s="351"/>
      <c r="N69" s="351"/>
      <c r="O69" s="351"/>
      <c r="P69" s="351"/>
      <c r="Q69" s="351"/>
      <c r="R69" s="351"/>
      <c r="S69" s="351"/>
      <c r="T69" s="351"/>
      <c r="U69" s="351"/>
    </row>
    <row r="70" spans="1:21" ht="42.45" customHeight="1" x14ac:dyDescent="0.25">
      <c r="A70" s="25" t="s">
        <v>94</v>
      </c>
      <c r="B70" s="25"/>
      <c r="C70" s="351" t="s">
        <v>168</v>
      </c>
      <c r="D70" s="351"/>
      <c r="E70" s="351"/>
      <c r="F70" s="351"/>
      <c r="G70" s="351"/>
      <c r="H70" s="351"/>
      <c r="I70" s="351"/>
      <c r="J70" s="351"/>
      <c r="K70" s="351"/>
      <c r="L70" s="351"/>
      <c r="M70" s="351"/>
      <c r="N70" s="351"/>
      <c r="O70" s="351"/>
      <c r="P70" s="351"/>
      <c r="Q70" s="351"/>
      <c r="R70" s="351"/>
      <c r="S70" s="351"/>
      <c r="T70" s="351"/>
      <c r="U70" s="351"/>
    </row>
    <row r="71" spans="1:21" ht="29.4" customHeight="1" x14ac:dyDescent="0.25">
      <c r="A71" s="25" t="s">
        <v>95</v>
      </c>
      <c r="B71" s="25"/>
      <c r="C71" s="351" t="s">
        <v>169</v>
      </c>
      <c r="D71" s="351"/>
      <c r="E71" s="351"/>
      <c r="F71" s="351"/>
      <c r="G71" s="351"/>
      <c r="H71" s="351"/>
      <c r="I71" s="351"/>
      <c r="J71" s="351"/>
      <c r="K71" s="351"/>
      <c r="L71" s="351"/>
      <c r="M71" s="351"/>
      <c r="N71" s="351"/>
      <c r="O71" s="351"/>
      <c r="P71" s="351"/>
      <c r="Q71" s="351"/>
      <c r="R71" s="351"/>
      <c r="S71" s="351"/>
      <c r="T71" s="351"/>
      <c r="U71" s="351"/>
    </row>
    <row r="72" spans="1:21" ht="42.45" customHeight="1" x14ac:dyDescent="0.25">
      <c r="A72" s="25" t="s">
        <v>96</v>
      </c>
      <c r="B72" s="25"/>
      <c r="C72" s="351" t="s">
        <v>170</v>
      </c>
      <c r="D72" s="351"/>
      <c r="E72" s="351"/>
      <c r="F72" s="351"/>
      <c r="G72" s="351"/>
      <c r="H72" s="351"/>
      <c r="I72" s="351"/>
      <c r="J72" s="351"/>
      <c r="K72" s="351"/>
      <c r="L72" s="351"/>
      <c r="M72" s="351"/>
      <c r="N72" s="351"/>
      <c r="O72" s="351"/>
      <c r="P72" s="351"/>
      <c r="Q72" s="351"/>
      <c r="R72" s="351"/>
      <c r="S72" s="351"/>
      <c r="T72" s="351"/>
      <c r="U72" s="351"/>
    </row>
    <row r="73" spans="1:21" ht="4.5" customHeight="1" x14ac:dyDescent="0.25"/>
    <row r="74" spans="1:21" ht="16.5" customHeight="1" x14ac:dyDescent="0.25">
      <c r="A74" s="26" t="s">
        <v>112</v>
      </c>
      <c r="B74" s="25"/>
      <c r="C74" s="25"/>
      <c r="D74" s="25"/>
      <c r="E74" s="351" t="s">
        <v>171</v>
      </c>
      <c r="F74" s="351"/>
      <c r="G74" s="351"/>
      <c r="H74" s="351"/>
      <c r="I74" s="351"/>
      <c r="J74" s="351"/>
      <c r="K74" s="351"/>
      <c r="L74" s="351"/>
      <c r="M74" s="351"/>
      <c r="N74" s="351"/>
      <c r="O74" s="351"/>
      <c r="P74" s="351"/>
      <c r="Q74" s="351"/>
      <c r="R74" s="351"/>
      <c r="S74" s="351"/>
      <c r="T74" s="351"/>
      <c r="U74" s="351"/>
    </row>
  </sheetData>
  <mergeCells count="14">
    <mergeCell ref="C70:U70"/>
    <mergeCell ref="C71:U71"/>
    <mergeCell ref="C72:U72"/>
    <mergeCell ref="E74:U74"/>
    <mergeCell ref="C65:U65"/>
    <mergeCell ref="C66:U66"/>
    <mergeCell ref="C67:U67"/>
    <mergeCell ref="C68:U68"/>
    <mergeCell ref="C69:U69"/>
    <mergeCell ref="K1:U1"/>
    <mergeCell ref="C60:U60"/>
    <mergeCell ref="C62:U62"/>
    <mergeCell ref="C63:U63"/>
    <mergeCell ref="C64:U64"/>
  </mergeCells>
  <pageMargins left="0.7" right="0.7" top="0.75" bottom="0.75" header="0.3" footer="0.3"/>
  <pageSetup paperSize="9" fitToHeight="0" orientation="landscape" useFirstPageNumber="1" horizontalDpi="300" verticalDpi="300" r:id="rId1"/>
  <headerFooter scaleWithDoc="0" alignWithMargins="0">
    <oddHeader>&amp;C&amp;"Arial,Regular"&amp;8TABLE 18A.3</oddHeader>
    <oddFooter>&amp;L&amp;8&amp;G 
&amp;"Arial,Regular"REPORT ON
GOVERNMENT
SERVICES  202106&amp;C &amp;R&amp;8&amp;G&amp;"Arial,Regular" 
HOUSING
&amp;"Arial,Regular"PAGE &amp;"Arial,Bold"&amp;P&amp;"Arial,Regular" of TABLE 18A.3</oddFooter>
  </headerFooter>
  <legacyDrawingHF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pageSetUpPr fitToPage="1"/>
  </sheetPr>
  <dimension ref="A1:AC23"/>
  <sheetViews>
    <sheetView showGridLines="0" workbookViewId="0"/>
  </sheetViews>
  <sheetFormatPr defaultColWidth="11.44140625" defaultRowHeight="13.2" x14ac:dyDescent="0.25"/>
  <cols>
    <col min="1" max="11" width="1.88671875" customWidth="1"/>
    <col min="12" max="12" width="5.44140625" customWidth="1"/>
    <col min="13" max="13" width="5" customWidth="1"/>
    <col min="14" max="14" width="6" customWidth="1"/>
    <col min="15" max="15" width="5" customWidth="1"/>
    <col min="16" max="16" width="6" customWidth="1"/>
    <col min="17" max="17" width="5" customWidth="1"/>
    <col min="18" max="18" width="6" customWidth="1"/>
    <col min="19" max="19" width="5" customWidth="1"/>
    <col min="20" max="20" width="6" customWidth="1"/>
    <col min="21" max="21" width="5" customWidth="1"/>
    <col min="22" max="22" width="6" customWidth="1"/>
    <col min="23" max="23" width="5" customWidth="1"/>
    <col min="24" max="24" width="6" customWidth="1"/>
    <col min="25" max="25" width="8.44140625" customWidth="1"/>
    <col min="26" max="26" width="5" customWidth="1"/>
    <col min="27" max="27" width="6" customWidth="1"/>
    <col min="28" max="28" width="5" customWidth="1"/>
    <col min="29" max="29" width="6" customWidth="1"/>
  </cols>
  <sheetData>
    <row r="1" spans="1:29" ht="17.399999999999999" customHeight="1" x14ac:dyDescent="0.25">
      <c r="A1" s="8" t="s">
        <v>843</v>
      </c>
      <c r="B1" s="8"/>
      <c r="C1" s="8"/>
      <c r="D1" s="8"/>
      <c r="E1" s="8"/>
      <c r="F1" s="8"/>
      <c r="G1" s="8"/>
      <c r="H1" s="8"/>
      <c r="I1" s="8"/>
      <c r="J1" s="8"/>
      <c r="K1" s="355" t="s">
        <v>844</v>
      </c>
      <c r="L1" s="356"/>
      <c r="M1" s="356"/>
      <c r="N1" s="356"/>
      <c r="O1" s="356"/>
      <c r="P1" s="356"/>
      <c r="Q1" s="356"/>
      <c r="R1" s="356"/>
      <c r="S1" s="356"/>
      <c r="T1" s="356"/>
      <c r="U1" s="356"/>
      <c r="V1" s="356"/>
      <c r="W1" s="356"/>
      <c r="X1" s="356"/>
      <c r="Y1" s="356"/>
      <c r="Z1" s="356"/>
      <c r="AA1" s="356"/>
      <c r="AB1" s="356"/>
      <c r="AC1" s="356"/>
    </row>
    <row r="2" spans="1:29" ht="16.5" customHeight="1" x14ac:dyDescent="0.25">
      <c r="A2" s="11"/>
      <c r="B2" s="11"/>
      <c r="C2" s="11"/>
      <c r="D2" s="11"/>
      <c r="E2" s="11"/>
      <c r="F2" s="11"/>
      <c r="G2" s="11"/>
      <c r="H2" s="11"/>
      <c r="I2" s="11"/>
      <c r="J2" s="11"/>
      <c r="K2" s="11"/>
      <c r="L2" s="12" t="s">
        <v>61</v>
      </c>
      <c r="M2" s="359" t="s">
        <v>845</v>
      </c>
      <c r="N2" s="360"/>
      <c r="O2" s="359" t="s">
        <v>846</v>
      </c>
      <c r="P2" s="360"/>
      <c r="Q2" s="359" t="s">
        <v>847</v>
      </c>
      <c r="R2" s="360"/>
      <c r="S2" s="359" t="s">
        <v>848</v>
      </c>
      <c r="T2" s="360"/>
      <c r="U2" s="359" t="s">
        <v>849</v>
      </c>
      <c r="V2" s="360"/>
      <c r="W2" s="359" t="s">
        <v>850</v>
      </c>
      <c r="X2" s="360"/>
      <c r="Y2" s="12" t="s">
        <v>851</v>
      </c>
      <c r="Z2" s="359" t="s">
        <v>852</v>
      </c>
      <c r="AA2" s="360"/>
      <c r="AB2" s="359" t="s">
        <v>853</v>
      </c>
      <c r="AC2" s="360"/>
    </row>
    <row r="3" spans="1:29" ht="16.5" customHeight="1" x14ac:dyDescent="0.25">
      <c r="A3" s="7" t="s">
        <v>808</v>
      </c>
      <c r="B3" s="7"/>
      <c r="C3" s="7"/>
      <c r="D3" s="7"/>
      <c r="E3" s="7"/>
      <c r="F3" s="7"/>
      <c r="G3" s="7"/>
      <c r="H3" s="7"/>
      <c r="I3" s="7"/>
      <c r="J3" s="7"/>
      <c r="K3" s="7"/>
      <c r="L3" s="9"/>
      <c r="M3" s="10"/>
      <c r="N3" s="7"/>
      <c r="O3" s="10"/>
      <c r="P3" s="7"/>
      <c r="Q3" s="10"/>
      <c r="R3" s="7"/>
      <c r="S3" s="10"/>
      <c r="T3" s="7"/>
      <c r="U3" s="10"/>
      <c r="V3" s="7"/>
      <c r="W3" s="10"/>
      <c r="X3" s="7"/>
      <c r="Y3" s="9"/>
      <c r="Z3" s="10"/>
      <c r="AA3" s="7"/>
      <c r="AB3" s="10"/>
      <c r="AC3" s="7"/>
    </row>
    <row r="4" spans="1:29" ht="16.5" customHeight="1" x14ac:dyDescent="0.25">
      <c r="A4" s="7"/>
      <c r="B4" s="7" t="s">
        <v>206</v>
      </c>
      <c r="C4" s="7"/>
      <c r="D4" s="7"/>
      <c r="E4" s="7"/>
      <c r="F4" s="7"/>
      <c r="G4" s="7"/>
      <c r="H4" s="7"/>
      <c r="I4" s="7"/>
      <c r="J4" s="7"/>
      <c r="K4" s="7"/>
      <c r="L4" s="9"/>
      <c r="M4" s="10"/>
      <c r="N4" s="7"/>
      <c r="O4" s="10"/>
      <c r="P4" s="7"/>
      <c r="Q4" s="10"/>
      <c r="R4" s="7"/>
      <c r="S4" s="10"/>
      <c r="T4" s="7"/>
      <c r="U4" s="10"/>
      <c r="V4" s="7"/>
      <c r="W4" s="10"/>
      <c r="X4" s="7"/>
      <c r="Y4" s="9"/>
      <c r="Z4" s="10"/>
      <c r="AA4" s="7"/>
      <c r="AB4" s="10"/>
      <c r="AC4" s="7"/>
    </row>
    <row r="5" spans="1:29" ht="16.5" customHeight="1" x14ac:dyDescent="0.25">
      <c r="A5" s="7"/>
      <c r="B5" s="7"/>
      <c r="C5" s="7" t="s">
        <v>82</v>
      </c>
      <c r="D5" s="7"/>
      <c r="E5" s="7"/>
      <c r="F5" s="7"/>
      <c r="G5" s="7"/>
      <c r="H5" s="7"/>
      <c r="I5" s="7"/>
      <c r="J5" s="7"/>
      <c r="K5" s="7"/>
      <c r="L5" s="9" t="s">
        <v>357</v>
      </c>
      <c r="M5" s="274">
        <v>81.900000000000006</v>
      </c>
      <c r="N5" s="278">
        <v>4.7</v>
      </c>
      <c r="O5" s="274">
        <v>75.900000000000006</v>
      </c>
      <c r="P5" s="278">
        <v>5.3</v>
      </c>
      <c r="Q5" s="274">
        <v>82.8</v>
      </c>
      <c r="R5" s="278">
        <v>3.9</v>
      </c>
      <c r="S5" s="274">
        <v>74.900000000000006</v>
      </c>
      <c r="T5" s="278">
        <v>5.2</v>
      </c>
      <c r="U5" s="274">
        <v>74.7</v>
      </c>
      <c r="V5" s="278">
        <v>6.7</v>
      </c>
      <c r="W5" s="274">
        <v>84.9</v>
      </c>
      <c r="X5" s="278">
        <v>4.8</v>
      </c>
      <c r="Y5" s="271" t="s">
        <v>76</v>
      </c>
      <c r="Z5" s="274">
        <v>55.4</v>
      </c>
      <c r="AA5" s="278">
        <v>5.2</v>
      </c>
      <c r="AB5" s="274">
        <v>78.2</v>
      </c>
      <c r="AC5" s="278">
        <v>2.1</v>
      </c>
    </row>
    <row r="6" spans="1:29" ht="16.5" customHeight="1" x14ac:dyDescent="0.25">
      <c r="A6" s="7"/>
      <c r="B6" s="7"/>
      <c r="C6" s="7"/>
      <c r="D6" s="7" t="s">
        <v>711</v>
      </c>
      <c r="E6" s="7"/>
      <c r="F6" s="7"/>
      <c r="G6" s="7"/>
      <c r="H6" s="7"/>
      <c r="I6" s="7"/>
      <c r="J6" s="7"/>
      <c r="K6" s="7"/>
      <c r="L6" s="9" t="s">
        <v>357</v>
      </c>
      <c r="M6" s="276">
        <v>2.9</v>
      </c>
      <c r="N6" s="7"/>
      <c r="O6" s="276">
        <v>3.6</v>
      </c>
      <c r="P6" s="7"/>
      <c r="Q6" s="276">
        <v>2.4</v>
      </c>
      <c r="R6" s="7"/>
      <c r="S6" s="276">
        <v>3.5</v>
      </c>
      <c r="T6" s="7"/>
      <c r="U6" s="276">
        <v>4.5999999999999996</v>
      </c>
      <c r="V6" s="7"/>
      <c r="W6" s="276">
        <v>2.9</v>
      </c>
      <c r="X6" s="7"/>
      <c r="Y6" s="271" t="s">
        <v>76</v>
      </c>
      <c r="Z6" s="276">
        <v>4.8</v>
      </c>
      <c r="AA6" s="7"/>
      <c r="AB6" s="276">
        <v>1.4</v>
      </c>
      <c r="AC6" s="7"/>
    </row>
    <row r="7" spans="1:29" ht="16.5" customHeight="1" x14ac:dyDescent="0.25">
      <c r="A7" s="7"/>
      <c r="B7" s="7"/>
      <c r="C7" s="7" t="s">
        <v>854</v>
      </c>
      <c r="D7" s="7"/>
      <c r="E7" s="7"/>
      <c r="F7" s="7"/>
      <c r="G7" s="7"/>
      <c r="H7" s="7"/>
      <c r="I7" s="7"/>
      <c r="J7" s="7"/>
      <c r="K7" s="7"/>
      <c r="L7" s="9" t="s">
        <v>357</v>
      </c>
      <c r="M7" s="274">
        <v>78</v>
      </c>
      <c r="N7" s="278">
        <v>9.5</v>
      </c>
      <c r="O7" s="274">
        <v>83.6</v>
      </c>
      <c r="P7" s="278">
        <v>6.4</v>
      </c>
      <c r="Q7" s="274">
        <v>80.5</v>
      </c>
      <c r="R7" s="273">
        <v>23.2</v>
      </c>
      <c r="S7" s="274">
        <v>74.900000000000006</v>
      </c>
      <c r="T7" s="273">
        <v>20.399999999999999</v>
      </c>
      <c r="U7" s="274">
        <v>73</v>
      </c>
      <c r="V7" s="278">
        <v>8.5</v>
      </c>
      <c r="W7" s="270" t="s">
        <v>432</v>
      </c>
      <c r="X7" s="7"/>
      <c r="Y7" s="271" t="s">
        <v>76</v>
      </c>
      <c r="Z7" s="274">
        <v>49.1</v>
      </c>
      <c r="AA7" s="278">
        <v>4.0999999999999996</v>
      </c>
      <c r="AB7" s="274">
        <v>71.400000000000006</v>
      </c>
      <c r="AC7" s="278">
        <v>7.2</v>
      </c>
    </row>
    <row r="8" spans="1:29" ht="16.5" customHeight="1" x14ac:dyDescent="0.25">
      <c r="A8" s="7"/>
      <c r="B8" s="7"/>
      <c r="C8" s="7"/>
      <c r="D8" s="7" t="s">
        <v>711</v>
      </c>
      <c r="E8" s="7"/>
      <c r="F8" s="7"/>
      <c r="G8" s="7"/>
      <c r="H8" s="7"/>
      <c r="I8" s="7"/>
      <c r="J8" s="7"/>
      <c r="K8" s="7"/>
      <c r="L8" s="9" t="s">
        <v>357</v>
      </c>
      <c r="M8" s="276">
        <v>6.2</v>
      </c>
      <c r="N8" s="7"/>
      <c r="O8" s="276">
        <v>3.9</v>
      </c>
      <c r="P8" s="7"/>
      <c r="Q8" s="274">
        <v>14.7</v>
      </c>
      <c r="R8" s="7"/>
      <c r="S8" s="274">
        <v>13.9</v>
      </c>
      <c r="T8" s="7"/>
      <c r="U8" s="276">
        <v>6</v>
      </c>
      <c r="V8" s="7"/>
      <c r="W8" s="270" t="s">
        <v>432</v>
      </c>
      <c r="X8" s="7"/>
      <c r="Y8" s="271" t="s">
        <v>76</v>
      </c>
      <c r="Z8" s="276">
        <v>4.3</v>
      </c>
      <c r="AA8" s="7"/>
      <c r="AB8" s="276">
        <v>5.2</v>
      </c>
      <c r="AC8" s="7"/>
    </row>
    <row r="9" spans="1:29" ht="16.5" customHeight="1" x14ac:dyDescent="0.25">
      <c r="A9" s="7"/>
      <c r="B9" s="7"/>
      <c r="C9" s="7" t="s">
        <v>855</v>
      </c>
      <c r="D9" s="7"/>
      <c r="E9" s="7"/>
      <c r="F9" s="7"/>
      <c r="G9" s="7"/>
      <c r="H9" s="7"/>
      <c r="I9" s="7"/>
      <c r="J9" s="7"/>
      <c r="K9" s="7"/>
      <c r="L9" s="9" t="s">
        <v>357</v>
      </c>
      <c r="M9" s="274">
        <v>82.8</v>
      </c>
      <c r="N9" s="273">
        <v>10.3</v>
      </c>
      <c r="O9" s="274">
        <v>77.3</v>
      </c>
      <c r="P9" s="273">
        <v>14.8</v>
      </c>
      <c r="Q9" s="274">
        <v>71</v>
      </c>
      <c r="R9" s="273">
        <v>10.8</v>
      </c>
      <c r="S9" s="274">
        <v>45.9</v>
      </c>
      <c r="T9" s="273">
        <v>18.8</v>
      </c>
      <c r="U9" s="274">
        <v>62</v>
      </c>
      <c r="V9" s="273">
        <v>22.3</v>
      </c>
      <c r="W9" s="274">
        <v>92</v>
      </c>
      <c r="X9" s="273">
        <v>17.5</v>
      </c>
      <c r="Y9" s="271" t="s">
        <v>76</v>
      </c>
      <c r="Z9" s="274">
        <v>38.6</v>
      </c>
      <c r="AA9" s="273">
        <v>16.399999999999999</v>
      </c>
      <c r="AB9" s="274">
        <v>69.2</v>
      </c>
      <c r="AC9" s="278">
        <v>6.8</v>
      </c>
    </row>
    <row r="10" spans="1:29" ht="16.5" customHeight="1" x14ac:dyDescent="0.25">
      <c r="A10" s="14"/>
      <c r="B10" s="14"/>
      <c r="C10" s="14"/>
      <c r="D10" s="14" t="s">
        <v>711</v>
      </c>
      <c r="E10" s="14"/>
      <c r="F10" s="14"/>
      <c r="G10" s="14"/>
      <c r="H10" s="14"/>
      <c r="I10" s="14"/>
      <c r="J10" s="14"/>
      <c r="K10" s="14"/>
      <c r="L10" s="15" t="s">
        <v>357</v>
      </c>
      <c r="M10" s="277">
        <v>6.3</v>
      </c>
      <c r="N10" s="14"/>
      <c r="O10" s="277">
        <v>9.8000000000000007</v>
      </c>
      <c r="P10" s="14"/>
      <c r="Q10" s="277">
        <v>7.8</v>
      </c>
      <c r="R10" s="14"/>
      <c r="S10" s="275">
        <v>20.9</v>
      </c>
      <c r="T10" s="14"/>
      <c r="U10" s="275">
        <v>18.3</v>
      </c>
      <c r="V10" s="14"/>
      <c r="W10" s="277">
        <v>9.6999999999999993</v>
      </c>
      <c r="X10" s="14"/>
      <c r="Y10" s="272" t="s">
        <v>76</v>
      </c>
      <c r="Z10" s="275">
        <v>21.7</v>
      </c>
      <c r="AA10" s="14"/>
      <c r="AB10" s="277">
        <v>5</v>
      </c>
      <c r="AC10" s="14"/>
    </row>
    <row r="11" spans="1:29" ht="4.5" customHeight="1" x14ac:dyDescent="0.25">
      <c r="A11" s="25"/>
      <c r="B11" s="25"/>
      <c r="C11" s="2"/>
      <c r="D11" s="2"/>
      <c r="E11" s="2"/>
      <c r="F11" s="2"/>
      <c r="G11" s="2"/>
      <c r="H11" s="2"/>
      <c r="I11" s="2"/>
      <c r="J11" s="2"/>
      <c r="K11" s="2"/>
      <c r="L11" s="2"/>
      <c r="M11" s="2"/>
      <c r="N11" s="2"/>
      <c r="O11" s="2"/>
      <c r="P11" s="2"/>
      <c r="Q11" s="2"/>
      <c r="R11" s="2"/>
      <c r="S11" s="2"/>
      <c r="T11" s="2"/>
      <c r="U11" s="2"/>
      <c r="V11" s="2"/>
      <c r="W11" s="2"/>
      <c r="X11" s="2"/>
      <c r="Y11" s="2"/>
      <c r="Z11" s="2"/>
      <c r="AA11" s="2"/>
      <c r="AB11" s="2"/>
      <c r="AC11" s="2"/>
    </row>
    <row r="12" spans="1:29" ht="16.5" customHeight="1" x14ac:dyDescent="0.25">
      <c r="A12" s="25"/>
      <c r="B12" s="25"/>
      <c r="C12" s="351" t="s">
        <v>856</v>
      </c>
      <c r="D12" s="351"/>
      <c r="E12" s="351"/>
      <c r="F12" s="351"/>
      <c r="G12" s="351"/>
      <c r="H12" s="351"/>
      <c r="I12" s="351"/>
      <c r="J12" s="351"/>
      <c r="K12" s="351"/>
      <c r="L12" s="351"/>
      <c r="M12" s="351"/>
      <c r="N12" s="351"/>
      <c r="O12" s="351"/>
      <c r="P12" s="351"/>
      <c r="Q12" s="351"/>
      <c r="R12" s="351"/>
      <c r="S12" s="351"/>
      <c r="T12" s="351"/>
      <c r="U12" s="351"/>
      <c r="V12" s="351"/>
      <c r="W12" s="351"/>
      <c r="X12" s="351"/>
      <c r="Y12" s="351"/>
      <c r="Z12" s="351"/>
      <c r="AA12" s="351"/>
      <c r="AB12" s="351"/>
      <c r="AC12" s="351"/>
    </row>
    <row r="13" spans="1:29" ht="4.5" customHeight="1" x14ac:dyDescent="0.25">
      <c r="A13" s="25"/>
      <c r="B13" s="25"/>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29" ht="16.5" customHeight="1" x14ac:dyDescent="0.25">
      <c r="A14" s="132"/>
      <c r="B14" s="132"/>
      <c r="C14" s="351" t="s">
        <v>736</v>
      </c>
      <c r="D14" s="351"/>
      <c r="E14" s="351"/>
      <c r="F14" s="351"/>
      <c r="G14" s="351"/>
      <c r="H14" s="351"/>
      <c r="I14" s="351"/>
      <c r="J14" s="351"/>
      <c r="K14" s="351"/>
      <c r="L14" s="351"/>
      <c r="M14" s="351"/>
      <c r="N14" s="351"/>
      <c r="O14" s="351"/>
      <c r="P14" s="351"/>
      <c r="Q14" s="351"/>
      <c r="R14" s="351"/>
      <c r="S14" s="351"/>
      <c r="T14" s="351"/>
      <c r="U14" s="351"/>
      <c r="V14" s="351"/>
      <c r="W14" s="351"/>
      <c r="X14" s="351"/>
      <c r="Y14" s="351"/>
      <c r="Z14" s="351"/>
      <c r="AA14" s="351"/>
      <c r="AB14" s="351"/>
      <c r="AC14" s="351"/>
    </row>
    <row r="15" spans="1:29" ht="16.5" customHeight="1" x14ac:dyDescent="0.25">
      <c r="A15" s="132"/>
      <c r="B15" s="132"/>
      <c r="C15" s="351" t="s">
        <v>455</v>
      </c>
      <c r="D15" s="351"/>
      <c r="E15" s="351"/>
      <c r="F15" s="351"/>
      <c r="G15" s="351"/>
      <c r="H15" s="351"/>
      <c r="I15" s="351"/>
      <c r="J15" s="351"/>
      <c r="K15" s="351"/>
      <c r="L15" s="351"/>
      <c r="M15" s="351"/>
      <c r="N15" s="351"/>
      <c r="O15" s="351"/>
      <c r="P15" s="351"/>
      <c r="Q15" s="351"/>
      <c r="R15" s="351"/>
      <c r="S15" s="351"/>
      <c r="T15" s="351"/>
      <c r="U15" s="351"/>
      <c r="V15" s="351"/>
      <c r="W15" s="351"/>
      <c r="X15" s="351"/>
      <c r="Y15" s="351"/>
      <c r="Z15" s="351"/>
      <c r="AA15" s="351"/>
      <c r="AB15" s="351"/>
      <c r="AC15" s="351"/>
    </row>
    <row r="16" spans="1:29" ht="4.5" customHeight="1" x14ac:dyDescent="0.25">
      <c r="A16" s="25"/>
      <c r="B16" s="25"/>
      <c r="C16" s="2"/>
      <c r="D16" s="2"/>
      <c r="E16" s="2"/>
      <c r="F16" s="2"/>
      <c r="G16" s="2"/>
      <c r="H16" s="2"/>
      <c r="I16" s="2"/>
      <c r="J16" s="2"/>
      <c r="K16" s="2"/>
      <c r="L16" s="2"/>
      <c r="M16" s="2"/>
      <c r="N16" s="2"/>
      <c r="O16" s="2"/>
      <c r="P16" s="2"/>
      <c r="Q16" s="2"/>
      <c r="R16" s="2"/>
      <c r="S16" s="2"/>
      <c r="T16" s="2"/>
      <c r="U16" s="2"/>
      <c r="V16" s="2"/>
      <c r="W16" s="2"/>
      <c r="X16" s="2"/>
      <c r="Y16" s="2"/>
      <c r="Z16" s="2"/>
      <c r="AA16" s="2"/>
      <c r="AB16" s="2"/>
      <c r="AC16" s="2"/>
    </row>
    <row r="17" spans="1:29" ht="42.45" customHeight="1" x14ac:dyDescent="0.25">
      <c r="A17" s="25" t="s">
        <v>87</v>
      </c>
      <c r="B17" s="25"/>
      <c r="C17" s="351" t="s">
        <v>857</v>
      </c>
      <c r="D17" s="351"/>
      <c r="E17" s="351"/>
      <c r="F17" s="351"/>
      <c r="G17" s="351"/>
      <c r="H17" s="351"/>
      <c r="I17" s="351"/>
      <c r="J17" s="351"/>
      <c r="K17" s="351"/>
      <c r="L17" s="351"/>
      <c r="M17" s="351"/>
      <c r="N17" s="351"/>
      <c r="O17" s="351"/>
      <c r="P17" s="351"/>
      <c r="Q17" s="351"/>
      <c r="R17" s="351"/>
      <c r="S17" s="351"/>
      <c r="T17" s="351"/>
      <c r="U17" s="351"/>
      <c r="V17" s="351"/>
      <c r="W17" s="351"/>
      <c r="X17" s="351"/>
      <c r="Y17" s="351"/>
      <c r="Z17" s="351"/>
      <c r="AA17" s="351"/>
      <c r="AB17" s="351"/>
      <c r="AC17" s="351"/>
    </row>
    <row r="18" spans="1:29" ht="68.099999999999994" customHeight="1" x14ac:dyDescent="0.25">
      <c r="A18" s="25" t="s">
        <v>88</v>
      </c>
      <c r="B18" s="25"/>
      <c r="C18" s="351" t="s">
        <v>811</v>
      </c>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row>
    <row r="19" spans="1:29" ht="16.5" customHeight="1" x14ac:dyDescent="0.25">
      <c r="A19" s="25" t="s">
        <v>89</v>
      </c>
      <c r="B19" s="25"/>
      <c r="C19" s="351" t="s">
        <v>858</v>
      </c>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row>
    <row r="20" spans="1:29" ht="42.45" customHeight="1" x14ac:dyDescent="0.25">
      <c r="A20" s="25" t="s">
        <v>90</v>
      </c>
      <c r="B20" s="25"/>
      <c r="C20" s="351" t="s">
        <v>738</v>
      </c>
      <c r="D20" s="351"/>
      <c r="E20" s="351"/>
      <c r="F20" s="351"/>
      <c r="G20" s="351"/>
      <c r="H20" s="351"/>
      <c r="I20" s="351"/>
      <c r="J20" s="351"/>
      <c r="K20" s="351"/>
      <c r="L20" s="351"/>
      <c r="M20" s="351"/>
      <c r="N20" s="351"/>
      <c r="O20" s="351"/>
      <c r="P20" s="351"/>
      <c r="Q20" s="351"/>
      <c r="R20" s="351"/>
      <c r="S20" s="351"/>
      <c r="T20" s="351"/>
      <c r="U20" s="351"/>
      <c r="V20" s="351"/>
      <c r="W20" s="351"/>
      <c r="X20" s="351"/>
      <c r="Y20" s="351"/>
      <c r="Z20" s="351"/>
      <c r="AA20" s="351"/>
      <c r="AB20" s="351"/>
      <c r="AC20" s="351"/>
    </row>
    <row r="21" spans="1:29" ht="16.5" customHeight="1" x14ac:dyDescent="0.25">
      <c r="A21" s="25" t="s">
        <v>91</v>
      </c>
      <c r="B21" s="25"/>
      <c r="C21" s="351" t="s">
        <v>859</v>
      </c>
      <c r="D21" s="351"/>
      <c r="E21" s="351"/>
      <c r="F21" s="351"/>
      <c r="G21" s="351"/>
      <c r="H21" s="351"/>
      <c r="I21" s="351"/>
      <c r="J21" s="351"/>
      <c r="K21" s="351"/>
      <c r="L21" s="351"/>
      <c r="M21" s="351"/>
      <c r="N21" s="351"/>
      <c r="O21" s="351"/>
      <c r="P21" s="351"/>
      <c r="Q21" s="351"/>
      <c r="R21" s="351"/>
      <c r="S21" s="351"/>
      <c r="T21" s="351"/>
      <c r="U21" s="351"/>
      <c r="V21" s="351"/>
      <c r="W21" s="351"/>
      <c r="X21" s="351"/>
      <c r="Y21" s="351"/>
      <c r="Z21" s="351"/>
      <c r="AA21" s="351"/>
      <c r="AB21" s="351"/>
      <c r="AC21" s="351"/>
    </row>
    <row r="22" spans="1:29" ht="4.5" customHeight="1" x14ac:dyDescent="0.25"/>
    <row r="23" spans="1:29" ht="42.45" customHeight="1" x14ac:dyDescent="0.25">
      <c r="A23" s="26" t="s">
        <v>112</v>
      </c>
      <c r="B23" s="25"/>
      <c r="C23" s="25"/>
      <c r="D23" s="25"/>
      <c r="E23" s="351" t="s">
        <v>860</v>
      </c>
      <c r="F23" s="351"/>
      <c r="G23" s="351"/>
      <c r="H23" s="351"/>
      <c r="I23" s="351"/>
      <c r="J23" s="351"/>
      <c r="K23" s="351"/>
      <c r="L23" s="351"/>
      <c r="M23" s="351"/>
      <c r="N23" s="351"/>
      <c r="O23" s="351"/>
      <c r="P23" s="351"/>
      <c r="Q23" s="351"/>
      <c r="R23" s="351"/>
      <c r="S23" s="351"/>
      <c r="T23" s="351"/>
      <c r="U23" s="351"/>
      <c r="V23" s="351"/>
      <c r="W23" s="351"/>
      <c r="X23" s="351"/>
      <c r="Y23" s="351"/>
      <c r="Z23" s="351"/>
      <c r="AA23" s="351"/>
      <c r="AB23" s="351"/>
      <c r="AC23" s="351"/>
    </row>
  </sheetData>
  <mergeCells count="18">
    <mergeCell ref="C20:AC20"/>
    <mergeCell ref="C21:AC21"/>
    <mergeCell ref="E23:AC23"/>
    <mergeCell ref="C14:AC14"/>
    <mergeCell ref="C15:AC15"/>
    <mergeCell ref="C17:AC17"/>
    <mergeCell ref="C18:AC18"/>
    <mergeCell ref="C19:AC19"/>
    <mergeCell ref="W2:X2"/>
    <mergeCell ref="Z2:AA2"/>
    <mergeCell ref="AB2:AC2"/>
    <mergeCell ref="K1:AC1"/>
    <mergeCell ref="C12:AC12"/>
    <mergeCell ref="M2:N2"/>
    <mergeCell ref="O2:P2"/>
    <mergeCell ref="Q2:R2"/>
    <mergeCell ref="S2:T2"/>
    <mergeCell ref="U2:V2"/>
  </mergeCells>
  <pageMargins left="0.7" right="0.7" top="0.75" bottom="0.75" header="0.3" footer="0.3"/>
  <pageSetup paperSize="9" fitToHeight="0" orientation="landscape" useFirstPageNumber="1" horizontalDpi="300" verticalDpi="300" r:id="rId1"/>
  <headerFooter scaleWithDoc="0" alignWithMargins="0">
    <oddHeader>&amp;C&amp;"Arial,Regular"&amp;8TABLE 18A.39</oddHeader>
    <oddFooter>&amp;L&amp;8&amp;G 
&amp;"Arial,Regular"REPORT ON
GOVERNMENT
SERVICES  202106&amp;C &amp;R&amp;8&amp;G&amp;"Arial,Regular" 
HOUSING
&amp;"Arial,Regular"PAGE &amp;"Arial,Bold"&amp;P&amp;"Arial,Regular" of TABLE 18A.39</oddFooter>
  </headerFooter>
  <legacyDrawingHF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pageSetUpPr fitToPage="1"/>
  </sheetPr>
  <dimension ref="A1:AD51"/>
  <sheetViews>
    <sheetView showGridLines="0" workbookViewId="0"/>
  </sheetViews>
  <sheetFormatPr defaultColWidth="11.44140625" defaultRowHeight="13.2" x14ac:dyDescent="0.25"/>
  <cols>
    <col min="1" max="10" width="1.88671875" customWidth="1"/>
    <col min="11" max="11" width="8.109375" customWidth="1"/>
    <col min="12" max="12" width="5.44140625" customWidth="1"/>
    <col min="13" max="13" width="6" customWidth="1"/>
    <col min="14" max="14" width="5" customWidth="1"/>
    <col min="15" max="15" width="6" customWidth="1"/>
    <col min="16" max="16" width="5" customWidth="1"/>
    <col min="17" max="17" width="6" customWidth="1"/>
    <col min="18" max="18" width="5" customWidth="1"/>
    <col min="19" max="19" width="6" customWidth="1"/>
    <col min="20" max="20" width="5" customWidth="1"/>
    <col min="21" max="21" width="6" customWidth="1"/>
    <col min="22" max="22" width="5" customWidth="1"/>
    <col min="23" max="23" width="6" customWidth="1"/>
    <col min="24" max="24" width="5" customWidth="1"/>
    <col min="25" max="25" width="6" customWidth="1"/>
    <col min="26" max="26" width="5" customWidth="1"/>
    <col min="27" max="27" width="6" customWidth="1"/>
    <col min="28" max="28" width="5" customWidth="1"/>
    <col min="29" max="29" width="6" customWidth="1"/>
    <col min="30" max="30" width="5" customWidth="1"/>
  </cols>
  <sheetData>
    <row r="1" spans="1:30" ht="17.399999999999999" customHeight="1" x14ac:dyDescent="0.25">
      <c r="A1" s="8" t="s">
        <v>861</v>
      </c>
      <c r="B1" s="8"/>
      <c r="C1" s="8"/>
      <c r="D1" s="8"/>
      <c r="E1" s="8"/>
      <c r="F1" s="8"/>
      <c r="G1" s="8"/>
      <c r="H1" s="8"/>
      <c r="I1" s="8"/>
      <c r="J1" s="8"/>
      <c r="K1" s="355" t="s">
        <v>862</v>
      </c>
      <c r="L1" s="356"/>
      <c r="M1" s="356"/>
      <c r="N1" s="356"/>
      <c r="O1" s="356"/>
      <c r="P1" s="356"/>
      <c r="Q1" s="356"/>
      <c r="R1" s="356"/>
      <c r="S1" s="356"/>
      <c r="T1" s="356"/>
      <c r="U1" s="356"/>
      <c r="V1" s="356"/>
      <c r="W1" s="356"/>
      <c r="X1" s="356"/>
      <c r="Y1" s="356"/>
      <c r="Z1" s="356"/>
      <c r="AA1" s="356"/>
      <c r="AB1" s="356"/>
      <c r="AC1" s="356"/>
      <c r="AD1" s="356"/>
    </row>
    <row r="2" spans="1:30" ht="16.5" customHeight="1" x14ac:dyDescent="0.25">
      <c r="A2" s="11"/>
      <c r="B2" s="11"/>
      <c r="C2" s="11"/>
      <c r="D2" s="11"/>
      <c r="E2" s="11"/>
      <c r="F2" s="11"/>
      <c r="G2" s="11"/>
      <c r="H2" s="11"/>
      <c r="I2" s="11"/>
      <c r="J2" s="11"/>
      <c r="K2" s="11"/>
      <c r="L2" s="12" t="s">
        <v>61</v>
      </c>
      <c r="M2" s="359" t="s">
        <v>863</v>
      </c>
      <c r="N2" s="360"/>
      <c r="O2" s="359" t="s">
        <v>864</v>
      </c>
      <c r="P2" s="360"/>
      <c r="Q2" s="359" t="s">
        <v>865</v>
      </c>
      <c r="R2" s="360"/>
      <c r="S2" s="359" t="s">
        <v>866</v>
      </c>
      <c r="T2" s="360"/>
      <c r="U2" s="359" t="s">
        <v>867</v>
      </c>
      <c r="V2" s="360"/>
      <c r="W2" s="359" t="s">
        <v>868</v>
      </c>
      <c r="X2" s="360"/>
      <c r="Y2" s="359" t="s">
        <v>869</v>
      </c>
      <c r="Z2" s="360"/>
      <c r="AA2" s="359" t="s">
        <v>870</v>
      </c>
      <c r="AB2" s="360"/>
      <c r="AC2" s="359" t="s">
        <v>871</v>
      </c>
      <c r="AD2" s="360"/>
    </row>
    <row r="3" spans="1:30" ht="16.5" customHeight="1" x14ac:dyDescent="0.25">
      <c r="A3" s="7" t="s">
        <v>146</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5">
      <c r="A4" s="7"/>
      <c r="B4" s="7" t="s">
        <v>708</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5">
      <c r="A5" s="7"/>
      <c r="B5" s="7"/>
      <c r="C5" s="7" t="s">
        <v>872</v>
      </c>
      <c r="D5" s="7"/>
      <c r="E5" s="7"/>
      <c r="F5" s="7"/>
      <c r="G5" s="7"/>
      <c r="H5" s="7"/>
      <c r="I5" s="7"/>
      <c r="J5" s="7"/>
      <c r="K5" s="7"/>
      <c r="L5" s="9" t="s">
        <v>127</v>
      </c>
      <c r="M5" s="279">
        <v>555</v>
      </c>
      <c r="N5" s="7"/>
      <c r="O5" s="279">
        <v>656</v>
      </c>
      <c r="P5" s="7"/>
      <c r="Q5" s="280">
        <v>1078</v>
      </c>
      <c r="R5" s="7"/>
      <c r="S5" s="279">
        <v>622</v>
      </c>
      <c r="T5" s="7"/>
      <c r="U5" s="279">
        <v>568</v>
      </c>
      <c r="V5" s="7"/>
      <c r="W5" s="279">
        <v>511</v>
      </c>
      <c r="X5" s="7"/>
      <c r="Y5" s="279">
        <v>514</v>
      </c>
      <c r="Z5" s="7"/>
      <c r="AA5" s="279">
        <v>539</v>
      </c>
      <c r="AB5" s="7"/>
      <c r="AC5" s="280">
        <v>5043</v>
      </c>
      <c r="AD5" s="7"/>
    </row>
    <row r="6" spans="1:30" ht="16.5" customHeight="1" x14ac:dyDescent="0.25">
      <c r="A6" s="7"/>
      <c r="B6" s="7"/>
      <c r="C6" s="7" t="s">
        <v>873</v>
      </c>
      <c r="D6" s="7"/>
      <c r="E6" s="7"/>
      <c r="F6" s="7"/>
      <c r="G6" s="7"/>
      <c r="H6" s="7"/>
      <c r="I6" s="7"/>
      <c r="J6" s="7"/>
      <c r="K6" s="7"/>
      <c r="L6" s="9" t="s">
        <v>357</v>
      </c>
      <c r="M6" s="281">
        <v>23.5</v>
      </c>
      <c r="N6" s="284">
        <v>3.7</v>
      </c>
      <c r="O6" s="281">
        <v>32.9</v>
      </c>
      <c r="P6" s="284">
        <v>3.7</v>
      </c>
      <c r="Q6" s="281">
        <v>44.5</v>
      </c>
      <c r="R6" s="284">
        <v>3.1</v>
      </c>
      <c r="S6" s="281">
        <v>32.9</v>
      </c>
      <c r="T6" s="284">
        <v>3.8</v>
      </c>
      <c r="U6" s="281">
        <v>40.1</v>
      </c>
      <c r="V6" s="284">
        <v>4.3</v>
      </c>
      <c r="W6" s="281">
        <v>35.5</v>
      </c>
      <c r="X6" s="284">
        <v>4.2</v>
      </c>
      <c r="Y6" s="281">
        <v>29.6</v>
      </c>
      <c r="Z6" s="284">
        <v>3.9</v>
      </c>
      <c r="AA6" s="281">
        <v>29.7</v>
      </c>
      <c r="AB6" s="284">
        <v>3.9</v>
      </c>
      <c r="AC6" s="281">
        <v>32.200000000000003</v>
      </c>
      <c r="AD6" s="284">
        <v>1.7</v>
      </c>
    </row>
    <row r="7" spans="1:30" ht="16.5" customHeight="1" x14ac:dyDescent="0.25">
      <c r="A7" s="7"/>
      <c r="B7" s="7"/>
      <c r="C7" s="7"/>
      <c r="D7" s="7" t="s">
        <v>711</v>
      </c>
      <c r="E7" s="7"/>
      <c r="F7" s="7"/>
      <c r="G7" s="7"/>
      <c r="H7" s="7"/>
      <c r="I7" s="7"/>
      <c r="J7" s="7"/>
      <c r="K7" s="7"/>
      <c r="L7" s="9" t="s">
        <v>357</v>
      </c>
      <c r="M7" s="282">
        <v>8.1</v>
      </c>
      <c r="N7" s="7"/>
      <c r="O7" s="282">
        <v>5.7</v>
      </c>
      <c r="P7" s="7"/>
      <c r="Q7" s="282">
        <v>3.5</v>
      </c>
      <c r="R7" s="7"/>
      <c r="S7" s="282">
        <v>5.9</v>
      </c>
      <c r="T7" s="7"/>
      <c r="U7" s="282">
        <v>5.4</v>
      </c>
      <c r="V7" s="7"/>
      <c r="W7" s="282">
        <v>6</v>
      </c>
      <c r="X7" s="7"/>
      <c r="Y7" s="282">
        <v>6.8</v>
      </c>
      <c r="Z7" s="7"/>
      <c r="AA7" s="282">
        <v>6.6</v>
      </c>
      <c r="AB7" s="7"/>
      <c r="AC7" s="282">
        <v>2.7</v>
      </c>
      <c r="AD7" s="7"/>
    </row>
    <row r="8" spans="1:30" ht="16.5" customHeight="1" x14ac:dyDescent="0.25">
      <c r="A8" s="7"/>
      <c r="B8" s="7"/>
      <c r="C8" s="7" t="s">
        <v>874</v>
      </c>
      <c r="D8" s="7"/>
      <c r="E8" s="7"/>
      <c r="F8" s="7"/>
      <c r="G8" s="7"/>
      <c r="H8" s="7"/>
      <c r="I8" s="7"/>
      <c r="J8" s="7"/>
      <c r="K8" s="7"/>
      <c r="L8" s="9" t="s">
        <v>357</v>
      </c>
      <c r="M8" s="281">
        <v>42.8</v>
      </c>
      <c r="N8" s="284">
        <v>4.4000000000000004</v>
      </c>
      <c r="O8" s="281">
        <v>40.4</v>
      </c>
      <c r="P8" s="284">
        <v>3.8</v>
      </c>
      <c r="Q8" s="281">
        <v>42.2</v>
      </c>
      <c r="R8" s="284">
        <v>3.1</v>
      </c>
      <c r="S8" s="281">
        <v>42.8</v>
      </c>
      <c r="T8" s="284">
        <v>4</v>
      </c>
      <c r="U8" s="281">
        <v>39.1</v>
      </c>
      <c r="V8" s="284">
        <v>4.2</v>
      </c>
      <c r="W8" s="281">
        <v>41.5</v>
      </c>
      <c r="X8" s="284">
        <v>4.3</v>
      </c>
      <c r="Y8" s="281">
        <v>43.6</v>
      </c>
      <c r="Z8" s="284">
        <v>4.3</v>
      </c>
      <c r="AA8" s="281">
        <v>49</v>
      </c>
      <c r="AB8" s="284">
        <v>4.2</v>
      </c>
      <c r="AC8" s="281">
        <v>41.9</v>
      </c>
      <c r="AD8" s="284">
        <v>1.9</v>
      </c>
    </row>
    <row r="9" spans="1:30" ht="16.5" customHeight="1" x14ac:dyDescent="0.25">
      <c r="A9" s="7"/>
      <c r="B9" s="7"/>
      <c r="C9" s="7"/>
      <c r="D9" s="7" t="s">
        <v>711</v>
      </c>
      <c r="E9" s="7"/>
      <c r="F9" s="7"/>
      <c r="G9" s="7"/>
      <c r="H9" s="7"/>
      <c r="I9" s="7"/>
      <c r="J9" s="7"/>
      <c r="K9" s="7"/>
      <c r="L9" s="9" t="s">
        <v>357</v>
      </c>
      <c r="M9" s="282">
        <v>5.2</v>
      </c>
      <c r="N9" s="7"/>
      <c r="O9" s="282">
        <v>4.8</v>
      </c>
      <c r="P9" s="7"/>
      <c r="Q9" s="282">
        <v>3.7</v>
      </c>
      <c r="R9" s="7"/>
      <c r="S9" s="282">
        <v>4.8</v>
      </c>
      <c r="T9" s="7"/>
      <c r="U9" s="282">
        <v>5.5</v>
      </c>
      <c r="V9" s="7"/>
      <c r="W9" s="282">
        <v>5.3</v>
      </c>
      <c r="X9" s="7"/>
      <c r="Y9" s="282">
        <v>5</v>
      </c>
      <c r="Z9" s="7"/>
      <c r="AA9" s="282">
        <v>4.4000000000000004</v>
      </c>
      <c r="AB9" s="7"/>
      <c r="AC9" s="282">
        <v>2.2999999999999998</v>
      </c>
      <c r="AD9" s="7"/>
    </row>
    <row r="10" spans="1:30" ht="16.5" customHeight="1" x14ac:dyDescent="0.25">
      <c r="A10" s="7"/>
      <c r="B10" s="7"/>
      <c r="C10" s="7" t="s">
        <v>875</v>
      </c>
      <c r="D10" s="7"/>
      <c r="E10" s="7"/>
      <c r="F10" s="7"/>
      <c r="G10" s="7"/>
      <c r="H10" s="7"/>
      <c r="I10" s="7"/>
      <c r="J10" s="7"/>
      <c r="K10" s="7"/>
      <c r="L10" s="9" t="s">
        <v>357</v>
      </c>
      <c r="M10" s="281">
        <v>66.400000000000006</v>
      </c>
      <c r="N10" s="284">
        <v>4.2</v>
      </c>
      <c r="O10" s="281">
        <v>73.3</v>
      </c>
      <c r="P10" s="284">
        <v>3.5</v>
      </c>
      <c r="Q10" s="281">
        <v>86.8</v>
      </c>
      <c r="R10" s="284">
        <v>2.1</v>
      </c>
      <c r="S10" s="281">
        <v>75.7</v>
      </c>
      <c r="T10" s="284">
        <v>3.4</v>
      </c>
      <c r="U10" s="281">
        <v>79.2</v>
      </c>
      <c r="V10" s="284">
        <v>3.6</v>
      </c>
      <c r="W10" s="281">
        <v>77</v>
      </c>
      <c r="X10" s="284">
        <v>3.7</v>
      </c>
      <c r="Y10" s="281">
        <v>73.2</v>
      </c>
      <c r="Z10" s="284">
        <v>3.8</v>
      </c>
      <c r="AA10" s="281">
        <v>78.599999999999994</v>
      </c>
      <c r="AB10" s="284">
        <v>3.5</v>
      </c>
      <c r="AC10" s="281">
        <v>74.099999999999994</v>
      </c>
      <c r="AD10" s="284">
        <v>1.8</v>
      </c>
    </row>
    <row r="11" spans="1:30" ht="16.5" customHeight="1" x14ac:dyDescent="0.25">
      <c r="A11" s="7"/>
      <c r="B11" s="7"/>
      <c r="C11" s="7"/>
      <c r="D11" s="7" t="s">
        <v>711</v>
      </c>
      <c r="E11" s="7"/>
      <c r="F11" s="7"/>
      <c r="G11" s="7"/>
      <c r="H11" s="7"/>
      <c r="I11" s="7"/>
      <c r="J11" s="7"/>
      <c r="K11" s="7"/>
      <c r="L11" s="9" t="s">
        <v>357</v>
      </c>
      <c r="M11" s="282">
        <v>3.2</v>
      </c>
      <c r="N11" s="7"/>
      <c r="O11" s="282">
        <v>2.4</v>
      </c>
      <c r="P11" s="7"/>
      <c r="Q11" s="282">
        <v>1.2</v>
      </c>
      <c r="R11" s="7"/>
      <c r="S11" s="282">
        <v>2.2999999999999998</v>
      </c>
      <c r="T11" s="7"/>
      <c r="U11" s="282">
        <v>2.2999999999999998</v>
      </c>
      <c r="V11" s="7"/>
      <c r="W11" s="282">
        <v>2.4</v>
      </c>
      <c r="X11" s="7"/>
      <c r="Y11" s="282">
        <v>2.7</v>
      </c>
      <c r="Z11" s="7"/>
      <c r="AA11" s="282">
        <v>2.2999999999999998</v>
      </c>
      <c r="AB11" s="7"/>
      <c r="AC11" s="282">
        <v>1.2</v>
      </c>
      <c r="AD11" s="7"/>
    </row>
    <row r="12" spans="1:30" ht="16.5" customHeight="1" x14ac:dyDescent="0.25">
      <c r="A12" s="7"/>
      <c r="B12" s="7" t="s">
        <v>876</v>
      </c>
      <c r="C12" s="7"/>
      <c r="D12" s="7"/>
      <c r="E12" s="7"/>
      <c r="F12" s="7"/>
      <c r="G12" s="7"/>
      <c r="H12" s="7"/>
      <c r="I12" s="7"/>
      <c r="J12" s="7"/>
      <c r="K12" s="7"/>
      <c r="L12" s="9"/>
      <c r="M12" s="10"/>
      <c r="N12" s="7"/>
      <c r="O12" s="10"/>
      <c r="P12" s="7"/>
      <c r="Q12" s="10"/>
      <c r="R12" s="7"/>
      <c r="S12" s="10"/>
      <c r="T12" s="7"/>
      <c r="U12" s="10"/>
      <c r="V12" s="7"/>
      <c r="W12" s="10"/>
      <c r="X12" s="7"/>
      <c r="Y12" s="10"/>
      <c r="Z12" s="7"/>
      <c r="AA12" s="10"/>
      <c r="AB12" s="7"/>
      <c r="AC12" s="10"/>
      <c r="AD12" s="7"/>
    </row>
    <row r="13" spans="1:30" ht="16.5" customHeight="1" x14ac:dyDescent="0.25">
      <c r="A13" s="7"/>
      <c r="B13" s="7"/>
      <c r="C13" s="7" t="s">
        <v>875</v>
      </c>
      <c r="D13" s="7"/>
      <c r="E13" s="7"/>
      <c r="F13" s="7"/>
      <c r="G13" s="7"/>
      <c r="H13" s="7"/>
      <c r="I13" s="7"/>
      <c r="J13" s="7"/>
      <c r="K13" s="7"/>
      <c r="L13" s="9" t="s">
        <v>357</v>
      </c>
      <c r="M13" s="281">
        <v>65.900000000000006</v>
      </c>
      <c r="N13" s="284">
        <v>8.1999999999999993</v>
      </c>
      <c r="O13" s="281">
        <v>69.400000000000006</v>
      </c>
      <c r="P13" s="284">
        <v>6.6</v>
      </c>
      <c r="Q13" s="281">
        <v>84.4</v>
      </c>
      <c r="R13" s="284">
        <v>4.0999999999999996</v>
      </c>
      <c r="S13" s="281">
        <v>66.099999999999994</v>
      </c>
      <c r="T13" s="284">
        <v>7.6</v>
      </c>
      <c r="U13" s="281">
        <v>81.099999999999994</v>
      </c>
      <c r="V13" s="284">
        <v>6.4</v>
      </c>
      <c r="W13" s="281">
        <v>75.400000000000006</v>
      </c>
      <c r="X13" s="284">
        <v>7</v>
      </c>
      <c r="Y13" s="281">
        <v>69.099999999999994</v>
      </c>
      <c r="Z13" s="284">
        <v>8.1999999999999993</v>
      </c>
      <c r="AA13" s="281">
        <v>71.8</v>
      </c>
      <c r="AB13" s="284">
        <v>7.9</v>
      </c>
      <c r="AC13" s="281">
        <v>72.099999999999994</v>
      </c>
      <c r="AD13" s="284">
        <v>3.4</v>
      </c>
    </row>
    <row r="14" spans="1:30" ht="16.5" customHeight="1" x14ac:dyDescent="0.25">
      <c r="A14" s="7"/>
      <c r="B14" s="7"/>
      <c r="C14" s="7"/>
      <c r="D14" s="7" t="s">
        <v>711</v>
      </c>
      <c r="E14" s="7"/>
      <c r="F14" s="7"/>
      <c r="G14" s="7"/>
      <c r="H14" s="7"/>
      <c r="I14" s="7"/>
      <c r="J14" s="7"/>
      <c r="K14" s="7"/>
      <c r="L14" s="9" t="s">
        <v>357</v>
      </c>
      <c r="M14" s="282">
        <v>6.4</v>
      </c>
      <c r="N14" s="7"/>
      <c r="O14" s="282">
        <v>4.9000000000000004</v>
      </c>
      <c r="P14" s="7"/>
      <c r="Q14" s="282">
        <v>2.5</v>
      </c>
      <c r="R14" s="7"/>
      <c r="S14" s="282">
        <v>5.9</v>
      </c>
      <c r="T14" s="7"/>
      <c r="U14" s="282">
        <v>4</v>
      </c>
      <c r="V14" s="7"/>
      <c r="W14" s="282">
        <v>4.7</v>
      </c>
      <c r="X14" s="7"/>
      <c r="Y14" s="282">
        <v>6</v>
      </c>
      <c r="Z14" s="7"/>
      <c r="AA14" s="282">
        <v>5.6</v>
      </c>
      <c r="AB14" s="7"/>
      <c r="AC14" s="282">
        <v>2.4</v>
      </c>
      <c r="AD14" s="7"/>
    </row>
    <row r="15" spans="1:30" ht="16.5" customHeight="1" x14ac:dyDescent="0.25">
      <c r="A15" s="7" t="s">
        <v>148</v>
      </c>
      <c r="B15" s="7"/>
      <c r="C15" s="7"/>
      <c r="D15" s="7"/>
      <c r="E15" s="7"/>
      <c r="F15" s="7"/>
      <c r="G15" s="7"/>
      <c r="H15" s="7"/>
      <c r="I15" s="7"/>
      <c r="J15" s="7"/>
      <c r="K15" s="7"/>
      <c r="L15" s="9"/>
      <c r="M15" s="10"/>
      <c r="N15" s="7"/>
      <c r="O15" s="10"/>
      <c r="P15" s="7"/>
      <c r="Q15" s="10"/>
      <c r="R15" s="7"/>
      <c r="S15" s="10"/>
      <c r="T15" s="7"/>
      <c r="U15" s="10"/>
      <c r="V15" s="7"/>
      <c r="W15" s="10"/>
      <c r="X15" s="7"/>
      <c r="Y15" s="10"/>
      <c r="Z15" s="7"/>
      <c r="AA15" s="10"/>
      <c r="AB15" s="7"/>
      <c r="AC15" s="10"/>
      <c r="AD15" s="7"/>
    </row>
    <row r="16" spans="1:30" ht="16.5" customHeight="1" x14ac:dyDescent="0.25">
      <c r="A16" s="7"/>
      <c r="B16" s="7" t="s">
        <v>708</v>
      </c>
      <c r="C16" s="7"/>
      <c r="D16" s="7"/>
      <c r="E16" s="7"/>
      <c r="F16" s="7"/>
      <c r="G16" s="7"/>
      <c r="H16" s="7"/>
      <c r="I16" s="7"/>
      <c r="J16" s="7"/>
      <c r="K16" s="7"/>
      <c r="L16" s="9"/>
      <c r="M16" s="10"/>
      <c r="N16" s="7"/>
      <c r="O16" s="10"/>
      <c r="P16" s="7"/>
      <c r="Q16" s="10"/>
      <c r="R16" s="7"/>
      <c r="S16" s="10"/>
      <c r="T16" s="7"/>
      <c r="U16" s="10"/>
      <c r="V16" s="7"/>
      <c r="W16" s="10"/>
      <c r="X16" s="7"/>
      <c r="Y16" s="10"/>
      <c r="Z16" s="7"/>
      <c r="AA16" s="10"/>
      <c r="AB16" s="7"/>
      <c r="AC16" s="10"/>
      <c r="AD16" s="7"/>
    </row>
    <row r="17" spans="1:30" ht="16.5" customHeight="1" x14ac:dyDescent="0.25">
      <c r="A17" s="7"/>
      <c r="B17" s="7"/>
      <c r="C17" s="7" t="s">
        <v>872</v>
      </c>
      <c r="D17" s="7"/>
      <c r="E17" s="7"/>
      <c r="F17" s="7"/>
      <c r="G17" s="7"/>
      <c r="H17" s="7"/>
      <c r="I17" s="7"/>
      <c r="J17" s="7"/>
      <c r="K17" s="7"/>
      <c r="L17" s="9" t="s">
        <v>127</v>
      </c>
      <c r="M17" s="279">
        <v>543</v>
      </c>
      <c r="N17" s="7"/>
      <c r="O17" s="279">
        <v>540</v>
      </c>
      <c r="P17" s="7"/>
      <c r="Q17" s="279">
        <v>621</v>
      </c>
      <c r="R17" s="7"/>
      <c r="S17" s="279">
        <v>766</v>
      </c>
      <c r="T17" s="7"/>
      <c r="U17" s="279">
        <v>502</v>
      </c>
      <c r="V17" s="7"/>
      <c r="W17" s="279">
        <v>684</v>
      </c>
      <c r="X17" s="7"/>
      <c r="Y17" s="279">
        <v>717</v>
      </c>
      <c r="Z17" s="7"/>
      <c r="AA17" s="279">
        <v>660</v>
      </c>
      <c r="AB17" s="7"/>
      <c r="AC17" s="280">
        <v>5033</v>
      </c>
      <c r="AD17" s="7"/>
    </row>
    <row r="18" spans="1:30" ht="16.5" customHeight="1" x14ac:dyDescent="0.25">
      <c r="A18" s="7"/>
      <c r="B18" s="7"/>
      <c r="C18" s="7" t="s">
        <v>873</v>
      </c>
      <c r="D18" s="7"/>
      <c r="E18" s="7"/>
      <c r="F18" s="7"/>
      <c r="G18" s="7"/>
      <c r="H18" s="7"/>
      <c r="I18" s="7"/>
      <c r="J18" s="7"/>
      <c r="K18" s="7"/>
      <c r="L18" s="9" t="s">
        <v>357</v>
      </c>
      <c r="M18" s="281">
        <v>21.2</v>
      </c>
      <c r="N18" s="284">
        <v>3.4</v>
      </c>
      <c r="O18" s="281">
        <v>31.8</v>
      </c>
      <c r="P18" s="284">
        <v>3.9</v>
      </c>
      <c r="Q18" s="281">
        <v>47.3</v>
      </c>
      <c r="R18" s="284">
        <v>4</v>
      </c>
      <c r="S18" s="281">
        <v>31.3</v>
      </c>
      <c r="T18" s="284">
        <v>3.5</v>
      </c>
      <c r="U18" s="281">
        <v>39.1</v>
      </c>
      <c r="V18" s="284">
        <v>4.3</v>
      </c>
      <c r="W18" s="281">
        <v>37.6</v>
      </c>
      <c r="X18" s="284">
        <v>3.6</v>
      </c>
      <c r="Y18" s="281">
        <v>29.9</v>
      </c>
      <c r="Z18" s="284">
        <v>3.4</v>
      </c>
      <c r="AA18" s="281">
        <v>28.7</v>
      </c>
      <c r="AB18" s="284">
        <v>3.5</v>
      </c>
      <c r="AC18" s="281">
        <v>31.4</v>
      </c>
      <c r="AD18" s="284">
        <v>1.7</v>
      </c>
    </row>
    <row r="19" spans="1:30" ht="16.5" customHeight="1" x14ac:dyDescent="0.25">
      <c r="A19" s="7"/>
      <c r="B19" s="7"/>
      <c r="C19" s="7"/>
      <c r="D19" s="7" t="s">
        <v>711</v>
      </c>
      <c r="E19" s="7"/>
      <c r="F19" s="7"/>
      <c r="G19" s="7"/>
      <c r="H19" s="7"/>
      <c r="I19" s="7"/>
      <c r="J19" s="7"/>
      <c r="K19" s="7"/>
      <c r="L19" s="9" t="s">
        <v>357</v>
      </c>
      <c r="M19" s="282">
        <v>8.3000000000000007</v>
      </c>
      <c r="N19" s="7"/>
      <c r="O19" s="282">
        <v>6.3</v>
      </c>
      <c r="P19" s="7"/>
      <c r="Q19" s="282">
        <v>4.3</v>
      </c>
      <c r="R19" s="7"/>
      <c r="S19" s="282">
        <v>5.7</v>
      </c>
      <c r="T19" s="7"/>
      <c r="U19" s="282">
        <v>5.6</v>
      </c>
      <c r="V19" s="7"/>
      <c r="W19" s="282">
        <v>4.9000000000000004</v>
      </c>
      <c r="X19" s="7"/>
      <c r="Y19" s="282">
        <v>5.7</v>
      </c>
      <c r="Z19" s="7"/>
      <c r="AA19" s="282">
        <v>6.2</v>
      </c>
      <c r="AB19" s="7"/>
      <c r="AC19" s="282">
        <v>2.8</v>
      </c>
      <c r="AD19" s="7"/>
    </row>
    <row r="20" spans="1:30" ht="16.5" customHeight="1" x14ac:dyDescent="0.25">
      <c r="A20" s="7"/>
      <c r="B20" s="7"/>
      <c r="C20" s="7" t="s">
        <v>874</v>
      </c>
      <c r="D20" s="7"/>
      <c r="E20" s="7"/>
      <c r="F20" s="7"/>
      <c r="G20" s="7"/>
      <c r="H20" s="7"/>
      <c r="I20" s="7"/>
      <c r="J20" s="7"/>
      <c r="K20" s="7"/>
      <c r="L20" s="9" t="s">
        <v>357</v>
      </c>
      <c r="M20" s="281">
        <v>40.5</v>
      </c>
      <c r="N20" s="284">
        <v>4.0999999999999996</v>
      </c>
      <c r="O20" s="281">
        <v>42.7</v>
      </c>
      <c r="P20" s="284">
        <v>4.2</v>
      </c>
      <c r="Q20" s="281">
        <v>38.5</v>
      </c>
      <c r="R20" s="284">
        <v>3.9</v>
      </c>
      <c r="S20" s="281">
        <v>45.4</v>
      </c>
      <c r="T20" s="284">
        <v>3.7</v>
      </c>
      <c r="U20" s="281">
        <v>43.6</v>
      </c>
      <c r="V20" s="284">
        <v>4.3</v>
      </c>
      <c r="W20" s="281">
        <v>41.5</v>
      </c>
      <c r="X20" s="284">
        <v>3.7</v>
      </c>
      <c r="Y20" s="281">
        <v>45</v>
      </c>
      <c r="Z20" s="284">
        <v>3.6</v>
      </c>
      <c r="AA20" s="281">
        <v>45.5</v>
      </c>
      <c r="AB20" s="284">
        <v>3.9</v>
      </c>
      <c r="AC20" s="281">
        <v>41.7</v>
      </c>
      <c r="AD20" s="284">
        <v>1.9</v>
      </c>
    </row>
    <row r="21" spans="1:30" ht="16.5" customHeight="1" x14ac:dyDescent="0.25">
      <c r="A21" s="7"/>
      <c r="B21" s="7"/>
      <c r="C21" s="7"/>
      <c r="D21" s="7" t="s">
        <v>711</v>
      </c>
      <c r="E21" s="7"/>
      <c r="F21" s="7"/>
      <c r="G21" s="7"/>
      <c r="H21" s="7"/>
      <c r="I21" s="7"/>
      <c r="J21" s="7"/>
      <c r="K21" s="7"/>
      <c r="L21" s="9" t="s">
        <v>357</v>
      </c>
      <c r="M21" s="282">
        <v>5.2</v>
      </c>
      <c r="N21" s="7"/>
      <c r="O21" s="282">
        <v>5</v>
      </c>
      <c r="P21" s="7"/>
      <c r="Q21" s="282">
        <v>5.0999999999999996</v>
      </c>
      <c r="R21" s="7"/>
      <c r="S21" s="282">
        <v>4.2</v>
      </c>
      <c r="T21" s="7"/>
      <c r="U21" s="282">
        <v>5.0999999999999996</v>
      </c>
      <c r="V21" s="7"/>
      <c r="W21" s="282">
        <v>4.5</v>
      </c>
      <c r="X21" s="7"/>
      <c r="Y21" s="282">
        <v>4.0999999999999996</v>
      </c>
      <c r="Z21" s="7"/>
      <c r="AA21" s="282">
        <v>4.3</v>
      </c>
      <c r="AB21" s="7"/>
      <c r="AC21" s="282">
        <v>2.2999999999999998</v>
      </c>
      <c r="AD21" s="7"/>
    </row>
    <row r="22" spans="1:30" ht="16.5" customHeight="1" x14ac:dyDescent="0.25">
      <c r="A22" s="7"/>
      <c r="B22" s="7"/>
      <c r="C22" s="7" t="s">
        <v>875</v>
      </c>
      <c r="D22" s="7"/>
      <c r="E22" s="7"/>
      <c r="F22" s="7"/>
      <c r="G22" s="7"/>
      <c r="H22" s="7"/>
      <c r="I22" s="7"/>
      <c r="J22" s="7"/>
      <c r="K22" s="7"/>
      <c r="L22" s="9" t="s">
        <v>357</v>
      </c>
      <c r="M22" s="281">
        <v>61.7</v>
      </c>
      <c r="N22" s="284">
        <v>4.0999999999999996</v>
      </c>
      <c r="O22" s="281">
        <v>74.5</v>
      </c>
      <c r="P22" s="284">
        <v>3.7</v>
      </c>
      <c r="Q22" s="281">
        <v>85.8</v>
      </c>
      <c r="R22" s="284">
        <v>2.8</v>
      </c>
      <c r="S22" s="281">
        <v>76.7</v>
      </c>
      <c r="T22" s="284">
        <v>3.2</v>
      </c>
      <c r="U22" s="281">
        <v>82.7</v>
      </c>
      <c r="V22" s="284">
        <v>3.3</v>
      </c>
      <c r="W22" s="281">
        <v>79.099999999999994</v>
      </c>
      <c r="X22" s="284">
        <v>3</v>
      </c>
      <c r="Y22" s="281">
        <v>74.8</v>
      </c>
      <c r="Z22" s="284">
        <v>3.2</v>
      </c>
      <c r="AA22" s="281">
        <v>74.099999999999994</v>
      </c>
      <c r="AB22" s="284">
        <v>3.4</v>
      </c>
      <c r="AC22" s="281">
        <v>73.099999999999994</v>
      </c>
      <c r="AD22" s="284">
        <v>1.8</v>
      </c>
    </row>
    <row r="23" spans="1:30" ht="16.5" customHeight="1" x14ac:dyDescent="0.25">
      <c r="A23" s="7"/>
      <c r="B23" s="7"/>
      <c r="C23" s="7"/>
      <c r="D23" s="7" t="s">
        <v>711</v>
      </c>
      <c r="E23" s="7"/>
      <c r="F23" s="7"/>
      <c r="G23" s="7"/>
      <c r="H23" s="7"/>
      <c r="I23" s="7"/>
      <c r="J23" s="7"/>
      <c r="K23" s="7"/>
      <c r="L23" s="9" t="s">
        <v>357</v>
      </c>
      <c r="M23" s="282">
        <v>3.4</v>
      </c>
      <c r="N23" s="7"/>
      <c r="O23" s="282">
        <v>2.5</v>
      </c>
      <c r="P23" s="7"/>
      <c r="Q23" s="282">
        <v>1.7</v>
      </c>
      <c r="R23" s="7"/>
      <c r="S23" s="282">
        <v>2.1</v>
      </c>
      <c r="T23" s="7"/>
      <c r="U23" s="282">
        <v>2</v>
      </c>
      <c r="V23" s="7"/>
      <c r="W23" s="282">
        <v>2</v>
      </c>
      <c r="X23" s="7"/>
      <c r="Y23" s="282">
        <v>2.2000000000000002</v>
      </c>
      <c r="Z23" s="7"/>
      <c r="AA23" s="282">
        <v>2.2999999999999998</v>
      </c>
      <c r="AB23" s="7"/>
      <c r="AC23" s="282">
        <v>1.3</v>
      </c>
      <c r="AD23" s="7"/>
    </row>
    <row r="24" spans="1:30" ht="16.5" customHeight="1" x14ac:dyDescent="0.25">
      <c r="A24" s="7"/>
      <c r="B24" s="7" t="s">
        <v>876</v>
      </c>
      <c r="C24" s="7"/>
      <c r="D24" s="7"/>
      <c r="E24" s="7"/>
      <c r="F24" s="7"/>
      <c r="G24" s="7"/>
      <c r="H24" s="7"/>
      <c r="I24" s="7"/>
      <c r="J24" s="7"/>
      <c r="K24" s="7"/>
      <c r="L24" s="9"/>
      <c r="M24" s="10"/>
      <c r="N24" s="7"/>
      <c r="O24" s="10"/>
      <c r="P24" s="7"/>
      <c r="Q24" s="10"/>
      <c r="R24" s="7"/>
      <c r="S24" s="10"/>
      <c r="T24" s="7"/>
      <c r="U24" s="10"/>
      <c r="V24" s="7"/>
      <c r="W24" s="10"/>
      <c r="X24" s="7"/>
      <c r="Y24" s="10"/>
      <c r="Z24" s="7"/>
      <c r="AA24" s="10"/>
      <c r="AB24" s="7"/>
      <c r="AC24" s="10"/>
      <c r="AD24" s="7"/>
    </row>
    <row r="25" spans="1:30" ht="16.5" customHeight="1" x14ac:dyDescent="0.25">
      <c r="A25" s="7"/>
      <c r="B25" s="7"/>
      <c r="C25" s="7" t="s">
        <v>875</v>
      </c>
      <c r="D25" s="7"/>
      <c r="E25" s="7"/>
      <c r="F25" s="7"/>
      <c r="G25" s="7"/>
      <c r="H25" s="7"/>
      <c r="I25" s="7"/>
      <c r="J25" s="7"/>
      <c r="K25" s="7"/>
      <c r="L25" s="9" t="s">
        <v>357</v>
      </c>
      <c r="M25" s="281">
        <v>54.9</v>
      </c>
      <c r="N25" s="284">
        <v>7.7</v>
      </c>
      <c r="O25" s="281">
        <v>70.400000000000006</v>
      </c>
      <c r="P25" s="284">
        <v>7.8</v>
      </c>
      <c r="Q25" s="281">
        <v>81.099999999999994</v>
      </c>
      <c r="R25" s="284">
        <v>6.2</v>
      </c>
      <c r="S25" s="281">
        <v>74.099999999999994</v>
      </c>
      <c r="T25" s="284">
        <v>7</v>
      </c>
      <c r="U25" s="281">
        <v>73.2</v>
      </c>
      <c r="V25" s="284">
        <v>7.8</v>
      </c>
      <c r="W25" s="281">
        <v>70</v>
      </c>
      <c r="X25" s="284">
        <v>6.3</v>
      </c>
      <c r="Y25" s="281">
        <v>72.5</v>
      </c>
      <c r="Z25" s="284">
        <v>6.9</v>
      </c>
      <c r="AA25" s="281">
        <v>69.400000000000006</v>
      </c>
      <c r="AB25" s="284">
        <v>7.4</v>
      </c>
      <c r="AC25" s="281">
        <v>66.599999999999994</v>
      </c>
      <c r="AD25" s="284">
        <v>3.8</v>
      </c>
    </row>
    <row r="26" spans="1:30" ht="16.5" customHeight="1" x14ac:dyDescent="0.25">
      <c r="A26" s="7"/>
      <c r="B26" s="7"/>
      <c r="C26" s="7"/>
      <c r="D26" s="7" t="s">
        <v>711</v>
      </c>
      <c r="E26" s="7"/>
      <c r="F26" s="7"/>
      <c r="G26" s="7"/>
      <c r="H26" s="7"/>
      <c r="I26" s="7"/>
      <c r="J26" s="7"/>
      <c r="K26" s="7"/>
      <c r="L26" s="9" t="s">
        <v>357</v>
      </c>
      <c r="M26" s="282">
        <v>7.2</v>
      </c>
      <c r="N26" s="7"/>
      <c r="O26" s="282">
        <v>5.7</v>
      </c>
      <c r="P26" s="7"/>
      <c r="Q26" s="282">
        <v>3.9</v>
      </c>
      <c r="R26" s="7"/>
      <c r="S26" s="282">
        <v>4.8</v>
      </c>
      <c r="T26" s="7"/>
      <c r="U26" s="282">
        <v>5.5</v>
      </c>
      <c r="V26" s="7"/>
      <c r="W26" s="282">
        <v>4.5999999999999996</v>
      </c>
      <c r="X26" s="7"/>
      <c r="Y26" s="282">
        <v>4.9000000000000004</v>
      </c>
      <c r="Z26" s="7"/>
      <c r="AA26" s="282">
        <v>5.4</v>
      </c>
      <c r="AB26" s="7"/>
      <c r="AC26" s="282">
        <v>2.9</v>
      </c>
      <c r="AD26" s="7"/>
    </row>
    <row r="27" spans="1:30" ht="16.5" customHeight="1" x14ac:dyDescent="0.25">
      <c r="A27" s="7" t="s">
        <v>150</v>
      </c>
      <c r="B27" s="7"/>
      <c r="C27" s="7"/>
      <c r="D27" s="7"/>
      <c r="E27" s="7"/>
      <c r="F27" s="7"/>
      <c r="G27" s="7"/>
      <c r="H27" s="7"/>
      <c r="I27" s="7"/>
      <c r="J27" s="7"/>
      <c r="K27" s="7"/>
      <c r="L27" s="9"/>
      <c r="M27" s="10"/>
      <c r="N27" s="7"/>
      <c r="O27" s="10"/>
      <c r="P27" s="7"/>
      <c r="Q27" s="10"/>
      <c r="R27" s="7"/>
      <c r="S27" s="10"/>
      <c r="T27" s="7"/>
      <c r="U27" s="10"/>
      <c r="V27" s="7"/>
      <c r="W27" s="10"/>
      <c r="X27" s="7"/>
      <c r="Y27" s="10"/>
      <c r="Z27" s="7"/>
      <c r="AA27" s="10"/>
      <c r="AB27" s="7"/>
      <c r="AC27" s="10"/>
      <c r="AD27" s="7"/>
    </row>
    <row r="28" spans="1:30" ht="16.5" customHeight="1" x14ac:dyDescent="0.25">
      <c r="A28" s="7"/>
      <c r="B28" s="7" t="s">
        <v>708</v>
      </c>
      <c r="C28" s="7"/>
      <c r="D28" s="7"/>
      <c r="E28" s="7"/>
      <c r="F28" s="7"/>
      <c r="G28" s="7"/>
      <c r="H28" s="7"/>
      <c r="I28" s="7"/>
      <c r="J28" s="7"/>
      <c r="K28" s="7"/>
      <c r="L28" s="9"/>
      <c r="M28" s="10"/>
      <c r="N28" s="7"/>
      <c r="O28" s="10"/>
      <c r="P28" s="7"/>
      <c r="Q28" s="10"/>
      <c r="R28" s="7"/>
      <c r="S28" s="10"/>
      <c r="T28" s="7"/>
      <c r="U28" s="10"/>
      <c r="V28" s="7"/>
      <c r="W28" s="10"/>
      <c r="X28" s="7"/>
      <c r="Y28" s="10"/>
      <c r="Z28" s="7"/>
      <c r="AA28" s="10"/>
      <c r="AB28" s="7"/>
      <c r="AC28" s="10"/>
      <c r="AD28" s="7"/>
    </row>
    <row r="29" spans="1:30" ht="16.5" customHeight="1" x14ac:dyDescent="0.25">
      <c r="A29" s="7"/>
      <c r="B29" s="7"/>
      <c r="C29" s="7" t="s">
        <v>872</v>
      </c>
      <c r="D29" s="7"/>
      <c r="E29" s="7"/>
      <c r="F29" s="7"/>
      <c r="G29" s="7"/>
      <c r="H29" s="7"/>
      <c r="I29" s="7"/>
      <c r="J29" s="7"/>
      <c r="K29" s="7"/>
      <c r="L29" s="9" t="s">
        <v>127</v>
      </c>
      <c r="M29" s="280">
        <v>4775</v>
      </c>
      <c r="N29" s="7"/>
      <c r="O29" s="279">
        <v>568</v>
      </c>
      <c r="P29" s="7"/>
      <c r="Q29" s="279">
        <v>548</v>
      </c>
      <c r="R29" s="7"/>
      <c r="S29" s="279">
        <v>925</v>
      </c>
      <c r="T29" s="7"/>
      <c r="U29" s="279">
        <v>605</v>
      </c>
      <c r="V29" s="7"/>
      <c r="W29" s="279">
        <v>485</v>
      </c>
      <c r="X29" s="7"/>
      <c r="Y29" s="279">
        <v>490</v>
      </c>
      <c r="Z29" s="7"/>
      <c r="AA29" s="279">
        <v>484</v>
      </c>
      <c r="AB29" s="7"/>
      <c r="AC29" s="280">
        <v>8880</v>
      </c>
      <c r="AD29" s="7"/>
    </row>
    <row r="30" spans="1:30" ht="16.5" customHeight="1" x14ac:dyDescent="0.25">
      <c r="A30" s="7"/>
      <c r="B30" s="7"/>
      <c r="C30" s="7" t="s">
        <v>873</v>
      </c>
      <c r="D30" s="7"/>
      <c r="E30" s="7"/>
      <c r="F30" s="7"/>
      <c r="G30" s="7"/>
      <c r="H30" s="7"/>
      <c r="I30" s="7"/>
      <c r="J30" s="7"/>
      <c r="K30" s="7"/>
      <c r="L30" s="9" t="s">
        <v>357</v>
      </c>
      <c r="M30" s="281">
        <v>21.1</v>
      </c>
      <c r="N30" s="284">
        <v>1.2</v>
      </c>
      <c r="O30" s="281">
        <v>29.2</v>
      </c>
      <c r="P30" s="284">
        <v>3.8</v>
      </c>
      <c r="Q30" s="281">
        <v>39.9</v>
      </c>
      <c r="R30" s="284">
        <v>4.2</v>
      </c>
      <c r="S30" s="281">
        <v>29.9</v>
      </c>
      <c r="T30" s="284">
        <v>3.5</v>
      </c>
      <c r="U30" s="281">
        <v>37.1</v>
      </c>
      <c r="V30" s="284">
        <v>3.9</v>
      </c>
      <c r="W30" s="281">
        <v>29.5</v>
      </c>
      <c r="X30" s="284">
        <v>4.0999999999999996</v>
      </c>
      <c r="Y30" s="281">
        <v>24.7</v>
      </c>
      <c r="Z30" s="284">
        <v>3.8</v>
      </c>
      <c r="AA30" s="281">
        <v>29.8</v>
      </c>
      <c r="AB30" s="284">
        <v>4.0999999999999996</v>
      </c>
      <c r="AC30" s="281">
        <v>28.9</v>
      </c>
      <c r="AD30" s="284">
        <v>1.3</v>
      </c>
    </row>
    <row r="31" spans="1:30" ht="16.5" customHeight="1" x14ac:dyDescent="0.25">
      <c r="A31" s="7"/>
      <c r="B31" s="7"/>
      <c r="C31" s="7"/>
      <c r="D31" s="7" t="s">
        <v>711</v>
      </c>
      <c r="E31" s="7"/>
      <c r="F31" s="7"/>
      <c r="G31" s="7"/>
      <c r="H31" s="7"/>
      <c r="I31" s="7"/>
      <c r="J31" s="7"/>
      <c r="K31" s="7"/>
      <c r="L31" s="9" t="s">
        <v>357</v>
      </c>
      <c r="M31" s="282">
        <v>3</v>
      </c>
      <c r="N31" s="7"/>
      <c r="O31" s="282">
        <v>6.6</v>
      </c>
      <c r="P31" s="7"/>
      <c r="Q31" s="282">
        <v>5.3</v>
      </c>
      <c r="R31" s="7"/>
      <c r="S31" s="282">
        <v>6</v>
      </c>
      <c r="T31" s="7"/>
      <c r="U31" s="282">
        <v>5.3</v>
      </c>
      <c r="V31" s="7"/>
      <c r="W31" s="282">
        <v>7</v>
      </c>
      <c r="X31" s="7"/>
      <c r="Y31" s="282">
        <v>7.9</v>
      </c>
      <c r="Z31" s="7"/>
      <c r="AA31" s="282">
        <v>7</v>
      </c>
      <c r="AB31" s="7"/>
      <c r="AC31" s="282">
        <v>2.2000000000000002</v>
      </c>
      <c r="AD31" s="7"/>
    </row>
    <row r="32" spans="1:30" ht="16.5" customHeight="1" x14ac:dyDescent="0.25">
      <c r="A32" s="7"/>
      <c r="B32" s="7"/>
      <c r="C32" s="7" t="s">
        <v>874</v>
      </c>
      <c r="D32" s="7"/>
      <c r="E32" s="7"/>
      <c r="F32" s="7"/>
      <c r="G32" s="7"/>
      <c r="H32" s="7"/>
      <c r="I32" s="7"/>
      <c r="J32" s="7"/>
      <c r="K32" s="7"/>
      <c r="L32" s="9" t="s">
        <v>357</v>
      </c>
      <c r="M32" s="281">
        <v>43.7</v>
      </c>
      <c r="N32" s="284">
        <v>1.5</v>
      </c>
      <c r="O32" s="281">
        <v>46.3</v>
      </c>
      <c r="P32" s="284">
        <v>4.0999999999999996</v>
      </c>
      <c r="Q32" s="281">
        <v>43.9</v>
      </c>
      <c r="R32" s="284">
        <v>4.3</v>
      </c>
      <c r="S32" s="281">
        <v>43.1</v>
      </c>
      <c r="T32" s="284">
        <v>3.8</v>
      </c>
      <c r="U32" s="281">
        <v>38.6</v>
      </c>
      <c r="V32" s="284">
        <v>3.9</v>
      </c>
      <c r="W32" s="281">
        <v>43.7</v>
      </c>
      <c r="X32" s="284">
        <v>4.4000000000000004</v>
      </c>
      <c r="Y32" s="281">
        <v>51</v>
      </c>
      <c r="Z32" s="284">
        <v>4.4000000000000004</v>
      </c>
      <c r="AA32" s="281">
        <v>41.8</v>
      </c>
      <c r="AB32" s="284">
        <v>4.4000000000000004</v>
      </c>
      <c r="AC32" s="281">
        <v>43.8</v>
      </c>
      <c r="AD32" s="284">
        <v>1.3</v>
      </c>
    </row>
    <row r="33" spans="1:30" ht="16.5" customHeight="1" x14ac:dyDescent="0.25">
      <c r="A33" s="7"/>
      <c r="B33" s="7"/>
      <c r="C33" s="7"/>
      <c r="D33" s="7" t="s">
        <v>711</v>
      </c>
      <c r="E33" s="7"/>
      <c r="F33" s="7"/>
      <c r="G33" s="7"/>
      <c r="H33" s="7"/>
      <c r="I33" s="7"/>
      <c r="J33" s="7"/>
      <c r="K33" s="7"/>
      <c r="L33" s="9" t="s">
        <v>357</v>
      </c>
      <c r="M33" s="282">
        <v>1.8</v>
      </c>
      <c r="N33" s="7"/>
      <c r="O33" s="282">
        <v>4.5</v>
      </c>
      <c r="P33" s="7"/>
      <c r="Q33" s="282">
        <v>5</v>
      </c>
      <c r="R33" s="7"/>
      <c r="S33" s="282">
        <v>4.5</v>
      </c>
      <c r="T33" s="7"/>
      <c r="U33" s="282">
        <v>5.0999999999999996</v>
      </c>
      <c r="V33" s="7"/>
      <c r="W33" s="282">
        <v>5.2</v>
      </c>
      <c r="X33" s="7"/>
      <c r="Y33" s="282">
        <v>4.4000000000000004</v>
      </c>
      <c r="Z33" s="7"/>
      <c r="AA33" s="282">
        <v>5.4</v>
      </c>
      <c r="AB33" s="7"/>
      <c r="AC33" s="282">
        <v>1.6</v>
      </c>
      <c r="AD33" s="7"/>
    </row>
    <row r="34" spans="1:30" ht="16.5" customHeight="1" x14ac:dyDescent="0.25">
      <c r="A34" s="7"/>
      <c r="B34" s="7"/>
      <c r="C34" s="7" t="s">
        <v>875</v>
      </c>
      <c r="D34" s="7"/>
      <c r="E34" s="7"/>
      <c r="F34" s="7"/>
      <c r="G34" s="7"/>
      <c r="H34" s="7"/>
      <c r="I34" s="7"/>
      <c r="J34" s="7"/>
      <c r="K34" s="7"/>
      <c r="L34" s="9" t="s">
        <v>357</v>
      </c>
      <c r="M34" s="281">
        <v>64.8</v>
      </c>
      <c r="N34" s="284">
        <v>1.5</v>
      </c>
      <c r="O34" s="281">
        <v>75.5</v>
      </c>
      <c r="P34" s="284">
        <v>3.6</v>
      </c>
      <c r="Q34" s="281">
        <v>83.8</v>
      </c>
      <c r="R34" s="284">
        <v>3.2</v>
      </c>
      <c r="S34" s="281">
        <v>73</v>
      </c>
      <c r="T34" s="284">
        <v>3.4</v>
      </c>
      <c r="U34" s="281">
        <v>75.7</v>
      </c>
      <c r="V34" s="284">
        <v>3.4</v>
      </c>
      <c r="W34" s="281">
        <v>73.2</v>
      </c>
      <c r="X34" s="284">
        <v>3.9</v>
      </c>
      <c r="Y34" s="281">
        <v>75.7</v>
      </c>
      <c r="Z34" s="284">
        <v>3.8</v>
      </c>
      <c r="AA34" s="281">
        <v>71.599999999999994</v>
      </c>
      <c r="AB34" s="284">
        <v>4</v>
      </c>
      <c r="AC34" s="281">
        <v>72.7</v>
      </c>
      <c r="AD34" s="284">
        <v>1.2</v>
      </c>
    </row>
    <row r="35" spans="1:30" ht="16.5" customHeight="1" x14ac:dyDescent="0.25">
      <c r="A35" s="7"/>
      <c r="B35" s="7"/>
      <c r="C35" s="7"/>
      <c r="D35" s="7" t="s">
        <v>711</v>
      </c>
      <c r="E35" s="7"/>
      <c r="F35" s="7"/>
      <c r="G35" s="7"/>
      <c r="H35" s="7"/>
      <c r="I35" s="7"/>
      <c r="J35" s="7"/>
      <c r="K35" s="7"/>
      <c r="L35" s="9" t="s">
        <v>357</v>
      </c>
      <c r="M35" s="282">
        <v>1.2</v>
      </c>
      <c r="N35" s="7"/>
      <c r="O35" s="282">
        <v>2.4</v>
      </c>
      <c r="P35" s="7"/>
      <c r="Q35" s="282">
        <v>1.9</v>
      </c>
      <c r="R35" s="7"/>
      <c r="S35" s="282">
        <v>2.4</v>
      </c>
      <c r="T35" s="7"/>
      <c r="U35" s="282">
        <v>2.2999999999999998</v>
      </c>
      <c r="V35" s="7"/>
      <c r="W35" s="282">
        <v>2.8</v>
      </c>
      <c r="X35" s="7"/>
      <c r="Y35" s="282">
        <v>2.6</v>
      </c>
      <c r="Z35" s="7"/>
      <c r="AA35" s="282">
        <v>2.9</v>
      </c>
      <c r="AB35" s="7"/>
      <c r="AC35" s="282">
        <v>0.8</v>
      </c>
      <c r="AD35" s="7"/>
    </row>
    <row r="36" spans="1:30" ht="16.5" customHeight="1" x14ac:dyDescent="0.25">
      <c r="A36" s="7"/>
      <c r="B36" s="7" t="s">
        <v>876</v>
      </c>
      <c r="C36" s="7"/>
      <c r="D36" s="7"/>
      <c r="E36" s="7"/>
      <c r="F36" s="7"/>
      <c r="G36" s="7"/>
      <c r="H36" s="7"/>
      <c r="I36" s="7"/>
      <c r="J36" s="7"/>
      <c r="K36" s="7"/>
      <c r="L36" s="9"/>
      <c r="M36" s="10"/>
      <c r="N36" s="7"/>
      <c r="O36" s="10"/>
      <c r="P36" s="7"/>
      <c r="Q36" s="10"/>
      <c r="R36" s="7"/>
      <c r="S36" s="10"/>
      <c r="T36" s="7"/>
      <c r="U36" s="10"/>
      <c r="V36" s="7"/>
      <c r="W36" s="10"/>
      <c r="X36" s="7"/>
      <c r="Y36" s="10"/>
      <c r="Z36" s="7"/>
      <c r="AA36" s="10"/>
      <c r="AB36" s="7"/>
      <c r="AC36" s="10"/>
      <c r="AD36" s="7"/>
    </row>
    <row r="37" spans="1:30" ht="16.5" customHeight="1" x14ac:dyDescent="0.25">
      <c r="A37" s="7"/>
      <c r="B37" s="7"/>
      <c r="C37" s="7" t="s">
        <v>875</v>
      </c>
      <c r="D37" s="7"/>
      <c r="E37" s="7"/>
      <c r="F37" s="7"/>
      <c r="G37" s="7"/>
      <c r="H37" s="7"/>
      <c r="I37" s="7"/>
      <c r="J37" s="7"/>
      <c r="K37" s="7"/>
      <c r="L37" s="9" t="s">
        <v>357</v>
      </c>
      <c r="M37" s="281">
        <v>58.5</v>
      </c>
      <c r="N37" s="284">
        <v>2.8</v>
      </c>
      <c r="O37" s="281">
        <v>63.7</v>
      </c>
      <c r="P37" s="284">
        <v>7.5</v>
      </c>
      <c r="Q37" s="281">
        <v>81.099999999999994</v>
      </c>
      <c r="R37" s="284">
        <v>6.3</v>
      </c>
      <c r="S37" s="281">
        <v>70.099999999999994</v>
      </c>
      <c r="T37" s="284">
        <v>7</v>
      </c>
      <c r="U37" s="281">
        <v>71.7</v>
      </c>
      <c r="V37" s="284">
        <v>7.1</v>
      </c>
      <c r="W37" s="281">
        <v>75.8</v>
      </c>
      <c r="X37" s="284">
        <v>6.7</v>
      </c>
      <c r="Y37" s="281">
        <v>73</v>
      </c>
      <c r="Z37" s="284">
        <v>8.9</v>
      </c>
      <c r="AA37" s="281">
        <v>60.6</v>
      </c>
      <c r="AB37" s="284">
        <v>8.6</v>
      </c>
      <c r="AC37" s="281">
        <v>66.400000000000006</v>
      </c>
      <c r="AD37" s="284">
        <v>2.4</v>
      </c>
    </row>
    <row r="38" spans="1:30" ht="16.5" customHeight="1" x14ac:dyDescent="0.25">
      <c r="A38" s="14"/>
      <c r="B38" s="14"/>
      <c r="C38" s="14"/>
      <c r="D38" s="14" t="s">
        <v>711</v>
      </c>
      <c r="E38" s="14"/>
      <c r="F38" s="14"/>
      <c r="G38" s="14"/>
      <c r="H38" s="14"/>
      <c r="I38" s="14"/>
      <c r="J38" s="14"/>
      <c r="K38" s="14"/>
      <c r="L38" s="15" t="s">
        <v>357</v>
      </c>
      <c r="M38" s="283">
        <v>2.4</v>
      </c>
      <c r="N38" s="14"/>
      <c r="O38" s="283">
        <v>6</v>
      </c>
      <c r="P38" s="14"/>
      <c r="Q38" s="283">
        <v>4</v>
      </c>
      <c r="R38" s="14"/>
      <c r="S38" s="283">
        <v>5.0999999999999996</v>
      </c>
      <c r="T38" s="14"/>
      <c r="U38" s="283">
        <v>5</v>
      </c>
      <c r="V38" s="14"/>
      <c r="W38" s="283">
        <v>4.5</v>
      </c>
      <c r="X38" s="14"/>
      <c r="Y38" s="283">
        <v>6.2</v>
      </c>
      <c r="Z38" s="14"/>
      <c r="AA38" s="283">
        <v>7.3</v>
      </c>
      <c r="AB38" s="14"/>
      <c r="AC38" s="283">
        <v>1.8</v>
      </c>
      <c r="AD38" s="14"/>
    </row>
    <row r="39" spans="1:30" ht="4.5" customHeight="1" x14ac:dyDescent="0.25">
      <c r="A39" s="25"/>
      <c r="B39" s="25"/>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1:30" ht="16.5" customHeight="1" x14ac:dyDescent="0.25">
      <c r="A40" s="25"/>
      <c r="B40" s="25"/>
      <c r="C40" s="351" t="s">
        <v>877</v>
      </c>
      <c r="D40" s="351"/>
      <c r="E40" s="351"/>
      <c r="F40" s="351"/>
      <c r="G40" s="351"/>
      <c r="H40" s="351"/>
      <c r="I40" s="351"/>
      <c r="J40" s="351"/>
      <c r="K40" s="351"/>
      <c r="L40" s="351"/>
      <c r="M40" s="351"/>
      <c r="N40" s="351"/>
      <c r="O40" s="351"/>
      <c r="P40" s="351"/>
      <c r="Q40" s="351"/>
      <c r="R40" s="351"/>
      <c r="S40" s="351"/>
      <c r="T40" s="351"/>
      <c r="U40" s="351"/>
      <c r="V40" s="351"/>
      <c r="W40" s="351"/>
      <c r="X40" s="351"/>
      <c r="Y40" s="351"/>
      <c r="Z40" s="351"/>
      <c r="AA40" s="351"/>
      <c r="AB40" s="351"/>
      <c r="AC40" s="351"/>
      <c r="AD40" s="351"/>
    </row>
    <row r="41" spans="1:30" ht="4.5" customHeight="1" x14ac:dyDescent="0.25">
      <c r="A41" s="25"/>
      <c r="B41" s="25"/>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1:30" ht="16.5" customHeight="1" x14ac:dyDescent="0.25">
      <c r="A42" s="132"/>
      <c r="B42" s="132"/>
      <c r="C42" s="351" t="s">
        <v>736</v>
      </c>
      <c r="D42" s="351"/>
      <c r="E42" s="351"/>
      <c r="F42" s="351"/>
      <c r="G42" s="351"/>
      <c r="H42" s="351"/>
      <c r="I42" s="351"/>
      <c r="J42" s="351"/>
      <c r="K42" s="351"/>
      <c r="L42" s="351"/>
      <c r="M42" s="351"/>
      <c r="N42" s="351"/>
      <c r="O42" s="351"/>
      <c r="P42" s="351"/>
      <c r="Q42" s="351"/>
      <c r="R42" s="351"/>
      <c r="S42" s="351"/>
      <c r="T42" s="351"/>
      <c r="U42" s="351"/>
      <c r="V42" s="351"/>
      <c r="W42" s="351"/>
      <c r="X42" s="351"/>
      <c r="Y42" s="351"/>
      <c r="Z42" s="351"/>
      <c r="AA42" s="351"/>
      <c r="AB42" s="351"/>
      <c r="AC42" s="351"/>
      <c r="AD42" s="351"/>
    </row>
    <row r="43" spans="1:30" ht="16.5" customHeight="1" x14ac:dyDescent="0.25">
      <c r="A43" s="132"/>
      <c r="B43" s="132"/>
      <c r="C43" s="351" t="s">
        <v>455</v>
      </c>
      <c r="D43" s="351"/>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c r="AD43" s="351"/>
    </row>
    <row r="44" spans="1:30" ht="4.5" customHeight="1" x14ac:dyDescent="0.25">
      <c r="A44" s="25"/>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1:30" ht="29.4" customHeight="1" x14ac:dyDescent="0.25">
      <c r="A45" s="25" t="s">
        <v>87</v>
      </c>
      <c r="B45" s="25"/>
      <c r="C45" s="351" t="s">
        <v>878</v>
      </c>
      <c r="D45" s="351"/>
      <c r="E45" s="351"/>
      <c r="F45" s="351"/>
      <c r="G45" s="351"/>
      <c r="H45" s="351"/>
      <c r="I45" s="351"/>
      <c r="J45" s="351"/>
      <c r="K45" s="351"/>
      <c r="L45" s="351"/>
      <c r="M45" s="351"/>
      <c r="N45" s="351"/>
      <c r="O45" s="351"/>
      <c r="P45" s="351"/>
      <c r="Q45" s="351"/>
      <c r="R45" s="351"/>
      <c r="S45" s="351"/>
      <c r="T45" s="351"/>
      <c r="U45" s="351"/>
      <c r="V45" s="351"/>
      <c r="W45" s="351"/>
      <c r="X45" s="351"/>
      <c r="Y45" s="351"/>
      <c r="Z45" s="351"/>
      <c r="AA45" s="351"/>
      <c r="AB45" s="351"/>
      <c r="AC45" s="351"/>
      <c r="AD45" s="351"/>
    </row>
    <row r="46" spans="1:30" ht="29.4" customHeight="1" x14ac:dyDescent="0.25">
      <c r="A46" s="25" t="s">
        <v>88</v>
      </c>
      <c r="B46" s="25"/>
      <c r="C46" s="351" t="s">
        <v>737</v>
      </c>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row>
    <row r="47" spans="1:30" ht="42.45" customHeight="1" x14ac:dyDescent="0.25">
      <c r="A47" s="25" t="s">
        <v>89</v>
      </c>
      <c r="B47" s="25"/>
      <c r="C47" s="351" t="s">
        <v>738</v>
      </c>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row>
    <row r="48" spans="1:30" ht="16.5" customHeight="1" x14ac:dyDescent="0.25">
      <c r="A48" s="25" t="s">
        <v>90</v>
      </c>
      <c r="B48" s="25"/>
      <c r="C48" s="351" t="s">
        <v>879</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row>
    <row r="49" spans="1:30" ht="42.45" customHeight="1" x14ac:dyDescent="0.25">
      <c r="A49" s="25" t="s">
        <v>91</v>
      </c>
      <c r="B49" s="25"/>
      <c r="C49" s="351" t="s">
        <v>739</v>
      </c>
      <c r="D49" s="351"/>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1"/>
      <c r="AC49" s="351"/>
      <c r="AD49" s="351"/>
    </row>
    <row r="50" spans="1:30" ht="4.5" customHeight="1" x14ac:dyDescent="0.25"/>
    <row r="51" spans="1:30" ht="16.5" customHeight="1" x14ac:dyDescent="0.25">
      <c r="A51" s="26" t="s">
        <v>112</v>
      </c>
      <c r="B51" s="25"/>
      <c r="C51" s="25"/>
      <c r="D51" s="25"/>
      <c r="E51" s="351" t="s">
        <v>880</v>
      </c>
      <c r="F51" s="351"/>
      <c r="G51" s="351"/>
      <c r="H51" s="351"/>
      <c r="I51" s="351"/>
      <c r="J51" s="351"/>
      <c r="K51" s="351"/>
      <c r="L51" s="351"/>
      <c r="M51" s="351"/>
      <c r="N51" s="351"/>
      <c r="O51" s="351"/>
      <c r="P51" s="351"/>
      <c r="Q51" s="351"/>
      <c r="R51" s="351"/>
      <c r="S51" s="351"/>
      <c r="T51" s="351"/>
      <c r="U51" s="351"/>
      <c r="V51" s="351"/>
      <c r="W51" s="351"/>
      <c r="X51" s="351"/>
      <c r="Y51" s="351"/>
      <c r="Z51" s="351"/>
      <c r="AA51" s="351"/>
      <c r="AB51" s="351"/>
      <c r="AC51" s="351"/>
      <c r="AD51" s="351"/>
    </row>
  </sheetData>
  <mergeCells count="19">
    <mergeCell ref="C47:AD47"/>
    <mergeCell ref="C48:AD48"/>
    <mergeCell ref="C49:AD49"/>
    <mergeCell ref="E51:AD51"/>
    <mergeCell ref="C40:AD40"/>
    <mergeCell ref="C42:AD42"/>
    <mergeCell ref="C43:AD43"/>
    <mergeCell ref="C45:AD45"/>
    <mergeCell ref="C46:AD46"/>
    <mergeCell ref="W2:X2"/>
    <mergeCell ref="Y2:Z2"/>
    <mergeCell ref="AA2:AB2"/>
    <mergeCell ref="AC2:AD2"/>
    <mergeCell ref="K1:AD1"/>
    <mergeCell ref="M2:N2"/>
    <mergeCell ref="O2:P2"/>
    <mergeCell ref="Q2:R2"/>
    <mergeCell ref="S2:T2"/>
    <mergeCell ref="U2:V2"/>
  </mergeCells>
  <pageMargins left="0.7" right="0.7" top="0.75" bottom="0.75" header="0.3" footer="0.3"/>
  <pageSetup paperSize="9" fitToHeight="0" orientation="landscape" useFirstPageNumber="1" horizontalDpi="300" verticalDpi="300" r:id="rId1"/>
  <headerFooter scaleWithDoc="0" alignWithMargins="0">
    <oddHeader>&amp;C&amp;"Arial,Regular"&amp;8TABLE 18A.40</oddHeader>
    <oddFooter>&amp;L&amp;8&amp;G 
&amp;"Arial,Regular"REPORT ON
GOVERNMENT
SERVICES  202106&amp;C &amp;R&amp;8&amp;G&amp;"Arial,Regular" 
HOUSING
&amp;"Arial,Regular"PAGE &amp;"Arial,Bold"&amp;P&amp;"Arial,Regular" of TABLE 18A.40</oddFooter>
  </headerFooter>
  <legacyDrawingHF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pageSetUpPr fitToPage="1"/>
  </sheetPr>
  <dimension ref="A1:Z46"/>
  <sheetViews>
    <sheetView showGridLines="0" workbookViewId="0"/>
  </sheetViews>
  <sheetFormatPr defaultColWidth="11.44140625" defaultRowHeight="13.2" x14ac:dyDescent="0.25"/>
  <cols>
    <col min="1" max="10" width="1.88671875" customWidth="1"/>
    <col min="11" max="11" width="8.109375" customWidth="1"/>
    <col min="12" max="12" width="5.44140625" customWidth="1"/>
    <col min="13" max="13" width="5.6640625" customWidth="1"/>
    <col min="14" max="14" width="6" customWidth="1"/>
    <col min="15" max="16" width="5.6640625" customWidth="1"/>
    <col min="17" max="17" width="6" customWidth="1"/>
    <col min="18" max="19" width="5.6640625" customWidth="1"/>
    <col min="20" max="20" width="6" customWidth="1"/>
    <col min="21" max="21" width="5.6640625" customWidth="1"/>
    <col min="22" max="22" width="6" customWidth="1"/>
    <col min="23" max="24" width="5.6640625" customWidth="1"/>
    <col min="25" max="26" width="6" customWidth="1"/>
  </cols>
  <sheetData>
    <row r="1" spans="1:26" ht="17.399999999999999" customHeight="1" x14ac:dyDescent="0.25">
      <c r="A1" s="8" t="s">
        <v>881</v>
      </c>
      <c r="B1" s="8"/>
      <c r="C1" s="8"/>
      <c r="D1" s="8"/>
      <c r="E1" s="8"/>
      <c r="F1" s="8"/>
      <c r="G1" s="8"/>
      <c r="H1" s="8"/>
      <c r="I1" s="8"/>
      <c r="J1" s="8"/>
      <c r="K1" s="355" t="s">
        <v>882</v>
      </c>
      <c r="L1" s="356"/>
      <c r="M1" s="356"/>
      <c r="N1" s="356"/>
      <c r="O1" s="356"/>
      <c r="P1" s="356"/>
      <c r="Q1" s="356"/>
      <c r="R1" s="356"/>
      <c r="S1" s="356"/>
      <c r="T1" s="356"/>
      <c r="U1" s="356"/>
      <c r="V1" s="356"/>
      <c r="W1" s="356"/>
      <c r="X1" s="356"/>
      <c r="Y1" s="356"/>
      <c r="Z1" s="356"/>
    </row>
    <row r="2" spans="1:26" ht="16.5" customHeight="1" x14ac:dyDescent="0.25">
      <c r="A2" s="11"/>
      <c r="B2" s="11"/>
      <c r="C2" s="11"/>
      <c r="D2" s="11"/>
      <c r="E2" s="11"/>
      <c r="F2" s="11"/>
      <c r="G2" s="11"/>
      <c r="H2" s="11"/>
      <c r="I2" s="11"/>
      <c r="J2" s="11"/>
      <c r="K2" s="11"/>
      <c r="L2" s="12" t="s">
        <v>61</v>
      </c>
      <c r="M2" s="359" t="s">
        <v>883</v>
      </c>
      <c r="N2" s="360"/>
      <c r="O2" s="12" t="s">
        <v>884</v>
      </c>
      <c r="P2" s="359" t="s">
        <v>885</v>
      </c>
      <c r="Q2" s="360"/>
      <c r="R2" s="12" t="s">
        <v>886</v>
      </c>
      <c r="S2" s="359" t="s">
        <v>887</v>
      </c>
      <c r="T2" s="360"/>
      <c r="U2" s="359" t="s">
        <v>888</v>
      </c>
      <c r="V2" s="360"/>
      <c r="W2" s="12" t="s">
        <v>889</v>
      </c>
      <c r="X2" s="12" t="s">
        <v>890</v>
      </c>
      <c r="Y2" s="359" t="s">
        <v>891</v>
      </c>
      <c r="Z2" s="360"/>
    </row>
    <row r="3" spans="1:26" ht="16.5" customHeight="1" x14ac:dyDescent="0.25">
      <c r="A3" s="7" t="s">
        <v>146</v>
      </c>
      <c r="B3" s="7"/>
      <c r="C3" s="7"/>
      <c r="D3" s="7"/>
      <c r="E3" s="7"/>
      <c r="F3" s="7"/>
      <c r="G3" s="7"/>
      <c r="H3" s="7"/>
      <c r="I3" s="7"/>
      <c r="J3" s="7"/>
      <c r="K3" s="7"/>
      <c r="L3" s="9"/>
      <c r="M3" s="10"/>
      <c r="N3" s="7"/>
      <c r="O3" s="9"/>
      <c r="P3" s="10"/>
      <c r="Q3" s="7"/>
      <c r="R3" s="9"/>
      <c r="S3" s="10"/>
      <c r="T3" s="7"/>
      <c r="U3" s="10"/>
      <c r="V3" s="7"/>
      <c r="W3" s="9"/>
      <c r="X3" s="9"/>
      <c r="Y3" s="10"/>
      <c r="Z3" s="7"/>
    </row>
    <row r="4" spans="1:26" ht="16.5" customHeight="1" x14ac:dyDescent="0.25">
      <c r="A4" s="7"/>
      <c r="B4" s="7" t="s">
        <v>708</v>
      </c>
      <c r="C4" s="7"/>
      <c r="D4" s="7"/>
      <c r="E4" s="7"/>
      <c r="F4" s="7"/>
      <c r="G4" s="7"/>
      <c r="H4" s="7"/>
      <c r="I4" s="7"/>
      <c r="J4" s="7"/>
      <c r="K4" s="7"/>
      <c r="L4" s="9"/>
      <c r="M4" s="10"/>
      <c r="N4" s="7"/>
      <c r="O4" s="9"/>
      <c r="P4" s="10"/>
      <c r="Q4" s="7"/>
      <c r="R4" s="9"/>
      <c r="S4" s="10"/>
      <c r="T4" s="7"/>
      <c r="U4" s="10"/>
      <c r="V4" s="7"/>
      <c r="W4" s="9"/>
      <c r="X4" s="9"/>
      <c r="Y4" s="10"/>
      <c r="Z4" s="7"/>
    </row>
    <row r="5" spans="1:26" ht="16.5" customHeight="1" x14ac:dyDescent="0.25">
      <c r="A5" s="7"/>
      <c r="B5" s="7"/>
      <c r="C5" s="7" t="s">
        <v>892</v>
      </c>
      <c r="D5" s="7"/>
      <c r="E5" s="7"/>
      <c r="F5" s="7"/>
      <c r="G5" s="7"/>
      <c r="H5" s="7"/>
      <c r="I5" s="7"/>
      <c r="J5" s="7"/>
      <c r="K5" s="7"/>
      <c r="L5" s="9" t="s">
        <v>127</v>
      </c>
      <c r="M5" s="285">
        <v>534</v>
      </c>
      <c r="N5" s="7"/>
      <c r="O5" s="289" t="s">
        <v>76</v>
      </c>
      <c r="P5" s="285">
        <v>525</v>
      </c>
      <c r="Q5" s="7"/>
      <c r="R5" s="289" t="s">
        <v>76</v>
      </c>
      <c r="S5" s="285">
        <v>287</v>
      </c>
      <c r="T5" s="7"/>
      <c r="U5" s="286">
        <v>65</v>
      </c>
      <c r="V5" s="7"/>
      <c r="W5" s="289" t="s">
        <v>76</v>
      </c>
      <c r="X5" s="289" t="s">
        <v>85</v>
      </c>
      <c r="Y5" s="292">
        <v>1411</v>
      </c>
      <c r="Z5" s="7"/>
    </row>
    <row r="6" spans="1:26" ht="16.5" customHeight="1" x14ac:dyDescent="0.25">
      <c r="A6" s="7"/>
      <c r="B6" s="7"/>
      <c r="C6" s="7" t="s">
        <v>873</v>
      </c>
      <c r="D6" s="7"/>
      <c r="E6" s="7"/>
      <c r="F6" s="7"/>
      <c r="G6" s="7"/>
      <c r="H6" s="7"/>
      <c r="I6" s="7"/>
      <c r="J6" s="7"/>
      <c r="K6" s="7"/>
      <c r="L6" s="9" t="s">
        <v>357</v>
      </c>
      <c r="M6" s="293">
        <v>13.3</v>
      </c>
      <c r="N6" s="297">
        <v>2.9</v>
      </c>
      <c r="O6" s="290" t="s">
        <v>76</v>
      </c>
      <c r="P6" s="293">
        <v>14.1</v>
      </c>
      <c r="Q6" s="297">
        <v>3</v>
      </c>
      <c r="R6" s="290" t="s">
        <v>76</v>
      </c>
      <c r="S6" s="293">
        <v>26.6</v>
      </c>
      <c r="T6" s="297">
        <v>5.3</v>
      </c>
      <c r="U6" s="293">
        <v>30.6</v>
      </c>
      <c r="V6" s="288">
        <v>11.2</v>
      </c>
      <c r="W6" s="290" t="s">
        <v>76</v>
      </c>
      <c r="X6" s="290" t="s">
        <v>85</v>
      </c>
      <c r="Y6" s="293">
        <v>15.9</v>
      </c>
      <c r="Z6" s="297">
        <v>1.9</v>
      </c>
    </row>
    <row r="7" spans="1:26" ht="16.5" customHeight="1" x14ac:dyDescent="0.25">
      <c r="A7" s="7"/>
      <c r="B7" s="7"/>
      <c r="C7" s="7"/>
      <c r="D7" s="7" t="s">
        <v>711</v>
      </c>
      <c r="E7" s="7"/>
      <c r="F7" s="7"/>
      <c r="G7" s="7"/>
      <c r="H7" s="7"/>
      <c r="I7" s="7"/>
      <c r="J7" s="7"/>
      <c r="K7" s="7"/>
      <c r="L7" s="9" t="s">
        <v>357</v>
      </c>
      <c r="M7" s="293">
        <v>11.2</v>
      </c>
      <c r="N7" s="7"/>
      <c r="O7" s="290" t="s">
        <v>76</v>
      </c>
      <c r="P7" s="293">
        <v>10.8</v>
      </c>
      <c r="Q7" s="7"/>
      <c r="R7" s="290" t="s">
        <v>76</v>
      </c>
      <c r="S7" s="293">
        <v>10.1</v>
      </c>
      <c r="T7" s="7"/>
      <c r="U7" s="293">
        <v>18.7</v>
      </c>
      <c r="V7" s="7"/>
      <c r="W7" s="290" t="s">
        <v>76</v>
      </c>
      <c r="X7" s="290" t="s">
        <v>85</v>
      </c>
      <c r="Y7" s="295">
        <v>6.2</v>
      </c>
      <c r="Z7" s="7"/>
    </row>
    <row r="8" spans="1:26" ht="16.5" customHeight="1" x14ac:dyDescent="0.25">
      <c r="A8" s="7"/>
      <c r="B8" s="7"/>
      <c r="C8" s="7" t="s">
        <v>874</v>
      </c>
      <c r="D8" s="7"/>
      <c r="E8" s="7"/>
      <c r="F8" s="7"/>
      <c r="G8" s="7"/>
      <c r="H8" s="7"/>
      <c r="I8" s="7"/>
      <c r="J8" s="7"/>
      <c r="K8" s="7"/>
      <c r="L8" s="9" t="s">
        <v>357</v>
      </c>
      <c r="M8" s="293">
        <v>46.3</v>
      </c>
      <c r="N8" s="297">
        <v>4.3</v>
      </c>
      <c r="O8" s="290" t="s">
        <v>76</v>
      </c>
      <c r="P8" s="293">
        <v>60.3</v>
      </c>
      <c r="Q8" s="297">
        <v>4.2</v>
      </c>
      <c r="R8" s="290" t="s">
        <v>76</v>
      </c>
      <c r="S8" s="293">
        <v>41.9</v>
      </c>
      <c r="T8" s="297">
        <v>5.8</v>
      </c>
      <c r="U8" s="293">
        <v>38.4</v>
      </c>
      <c r="V8" s="288">
        <v>11.8</v>
      </c>
      <c r="W8" s="290" t="s">
        <v>76</v>
      </c>
      <c r="X8" s="290" t="s">
        <v>85</v>
      </c>
      <c r="Y8" s="293">
        <v>50.3</v>
      </c>
      <c r="Z8" s="297">
        <v>2.7</v>
      </c>
    </row>
    <row r="9" spans="1:26" ht="16.5" customHeight="1" x14ac:dyDescent="0.25">
      <c r="A9" s="7"/>
      <c r="B9" s="7"/>
      <c r="C9" s="7"/>
      <c r="D9" s="7" t="s">
        <v>711</v>
      </c>
      <c r="E9" s="7"/>
      <c r="F9" s="7"/>
      <c r="G9" s="7"/>
      <c r="H9" s="7"/>
      <c r="I9" s="7"/>
      <c r="J9" s="7"/>
      <c r="K9" s="7"/>
      <c r="L9" s="9" t="s">
        <v>357</v>
      </c>
      <c r="M9" s="295">
        <v>4.7</v>
      </c>
      <c r="N9" s="7"/>
      <c r="O9" s="290" t="s">
        <v>76</v>
      </c>
      <c r="P9" s="295">
        <v>3.5</v>
      </c>
      <c r="Q9" s="7"/>
      <c r="R9" s="290" t="s">
        <v>76</v>
      </c>
      <c r="S9" s="295">
        <v>7.1</v>
      </c>
      <c r="T9" s="7"/>
      <c r="U9" s="293">
        <v>15.7</v>
      </c>
      <c r="V9" s="7"/>
      <c r="W9" s="290" t="s">
        <v>76</v>
      </c>
      <c r="X9" s="290" t="s">
        <v>85</v>
      </c>
      <c r="Y9" s="295">
        <v>2.7</v>
      </c>
      <c r="Z9" s="7"/>
    </row>
    <row r="10" spans="1:26" ht="16.5" customHeight="1" x14ac:dyDescent="0.25">
      <c r="A10" s="7"/>
      <c r="B10" s="7"/>
      <c r="C10" s="7" t="s">
        <v>893</v>
      </c>
      <c r="D10" s="7"/>
      <c r="E10" s="7"/>
      <c r="F10" s="7"/>
      <c r="G10" s="7"/>
      <c r="H10" s="7"/>
      <c r="I10" s="7"/>
      <c r="J10" s="7"/>
      <c r="K10" s="7"/>
      <c r="L10" s="9" t="s">
        <v>357</v>
      </c>
      <c r="M10" s="293">
        <v>27.4</v>
      </c>
      <c r="N10" s="297">
        <v>3.8</v>
      </c>
      <c r="O10" s="290" t="s">
        <v>76</v>
      </c>
      <c r="P10" s="293">
        <v>18.5</v>
      </c>
      <c r="Q10" s="297">
        <v>3.3</v>
      </c>
      <c r="R10" s="290" t="s">
        <v>76</v>
      </c>
      <c r="S10" s="293">
        <v>15</v>
      </c>
      <c r="T10" s="297">
        <v>4</v>
      </c>
      <c r="U10" s="287">
        <v>18.600000000000001</v>
      </c>
      <c r="V10" s="297">
        <v>9.5</v>
      </c>
      <c r="W10" s="290" t="s">
        <v>76</v>
      </c>
      <c r="X10" s="290" t="s">
        <v>85</v>
      </c>
      <c r="Y10" s="293">
        <v>22.3</v>
      </c>
      <c r="Z10" s="297">
        <v>2.2999999999999998</v>
      </c>
    </row>
    <row r="11" spans="1:26" ht="16.5" customHeight="1" x14ac:dyDescent="0.25">
      <c r="A11" s="7"/>
      <c r="B11" s="7"/>
      <c r="C11" s="7"/>
      <c r="D11" s="7" t="s">
        <v>711</v>
      </c>
      <c r="E11" s="7"/>
      <c r="F11" s="7"/>
      <c r="G11" s="7"/>
      <c r="H11" s="7"/>
      <c r="I11" s="7"/>
      <c r="J11" s="7"/>
      <c r="K11" s="7"/>
      <c r="L11" s="9" t="s">
        <v>357</v>
      </c>
      <c r="M11" s="295">
        <v>7.1</v>
      </c>
      <c r="N11" s="7"/>
      <c r="O11" s="290" t="s">
        <v>76</v>
      </c>
      <c r="P11" s="295">
        <v>9.1999999999999993</v>
      </c>
      <c r="Q11" s="7"/>
      <c r="R11" s="290" t="s">
        <v>76</v>
      </c>
      <c r="S11" s="293">
        <v>13.6</v>
      </c>
      <c r="T11" s="7"/>
      <c r="U11" s="293">
        <v>26</v>
      </c>
      <c r="V11" s="7"/>
      <c r="W11" s="290" t="s">
        <v>76</v>
      </c>
      <c r="X11" s="290" t="s">
        <v>85</v>
      </c>
      <c r="Y11" s="295">
        <v>5.2</v>
      </c>
      <c r="Z11" s="7"/>
    </row>
    <row r="12" spans="1:26" ht="16.5" customHeight="1" x14ac:dyDescent="0.25">
      <c r="A12" s="7"/>
      <c r="B12" s="7"/>
      <c r="C12" s="7" t="s">
        <v>875</v>
      </c>
      <c r="D12" s="7"/>
      <c r="E12" s="7"/>
      <c r="F12" s="7"/>
      <c r="G12" s="7"/>
      <c r="H12" s="7"/>
      <c r="I12" s="7"/>
      <c r="J12" s="7"/>
      <c r="K12" s="7"/>
      <c r="L12" s="9" t="s">
        <v>357</v>
      </c>
      <c r="M12" s="293">
        <v>59.6</v>
      </c>
      <c r="N12" s="297">
        <v>4.2</v>
      </c>
      <c r="O12" s="290" t="s">
        <v>76</v>
      </c>
      <c r="P12" s="293">
        <v>74.3</v>
      </c>
      <c r="Q12" s="297">
        <v>3.7</v>
      </c>
      <c r="R12" s="290" t="s">
        <v>76</v>
      </c>
      <c r="S12" s="293">
        <v>68.5</v>
      </c>
      <c r="T12" s="297">
        <v>5.4</v>
      </c>
      <c r="U12" s="293">
        <v>69</v>
      </c>
      <c r="V12" s="288">
        <v>11.3</v>
      </c>
      <c r="W12" s="290" t="s">
        <v>76</v>
      </c>
      <c r="X12" s="290" t="s">
        <v>85</v>
      </c>
      <c r="Y12" s="293">
        <v>66.2</v>
      </c>
      <c r="Z12" s="297">
        <v>2.6</v>
      </c>
    </row>
    <row r="13" spans="1:26" ht="16.5" customHeight="1" x14ac:dyDescent="0.25">
      <c r="A13" s="7"/>
      <c r="B13" s="7"/>
      <c r="C13" s="7"/>
      <c r="D13" s="7" t="s">
        <v>711</v>
      </c>
      <c r="E13" s="7"/>
      <c r="F13" s="7"/>
      <c r="G13" s="7"/>
      <c r="H13" s="7"/>
      <c r="I13" s="7"/>
      <c r="J13" s="7"/>
      <c r="K13" s="7"/>
      <c r="L13" s="9" t="s">
        <v>357</v>
      </c>
      <c r="M13" s="295">
        <v>3.6</v>
      </c>
      <c r="N13" s="7"/>
      <c r="O13" s="290" t="s">
        <v>76</v>
      </c>
      <c r="P13" s="295">
        <v>2.6</v>
      </c>
      <c r="Q13" s="7"/>
      <c r="R13" s="290" t="s">
        <v>76</v>
      </c>
      <c r="S13" s="295">
        <v>4</v>
      </c>
      <c r="T13" s="7"/>
      <c r="U13" s="295">
        <v>8.3000000000000007</v>
      </c>
      <c r="V13" s="7"/>
      <c r="W13" s="290" t="s">
        <v>76</v>
      </c>
      <c r="X13" s="290" t="s">
        <v>85</v>
      </c>
      <c r="Y13" s="295">
        <v>2</v>
      </c>
      <c r="Z13" s="7"/>
    </row>
    <row r="14" spans="1:26" ht="16.5" customHeight="1" x14ac:dyDescent="0.25">
      <c r="A14" s="7"/>
      <c r="B14" s="7" t="s">
        <v>894</v>
      </c>
      <c r="C14" s="7"/>
      <c r="D14" s="7"/>
      <c r="E14" s="7"/>
      <c r="F14" s="7"/>
      <c r="G14" s="7"/>
      <c r="H14" s="7"/>
      <c r="I14" s="7"/>
      <c r="J14" s="7"/>
      <c r="K14" s="7"/>
      <c r="L14" s="9"/>
      <c r="M14" s="10"/>
      <c r="N14" s="7"/>
      <c r="O14" s="9"/>
      <c r="P14" s="10"/>
      <c r="Q14" s="7"/>
      <c r="R14" s="9"/>
      <c r="S14" s="10"/>
      <c r="T14" s="7"/>
      <c r="U14" s="10"/>
      <c r="V14" s="7"/>
      <c r="W14" s="9"/>
      <c r="X14" s="9"/>
      <c r="Y14" s="10"/>
      <c r="Z14" s="7"/>
    </row>
    <row r="15" spans="1:26" ht="16.5" customHeight="1" x14ac:dyDescent="0.25">
      <c r="A15" s="7"/>
      <c r="B15" s="7"/>
      <c r="C15" s="7" t="s">
        <v>875</v>
      </c>
      <c r="D15" s="7"/>
      <c r="E15" s="7"/>
      <c r="F15" s="7"/>
      <c r="G15" s="7"/>
      <c r="H15" s="7"/>
      <c r="I15" s="7"/>
      <c r="J15" s="7"/>
      <c r="K15" s="7"/>
      <c r="L15" s="9" t="s">
        <v>357</v>
      </c>
      <c r="M15" s="293">
        <v>49.1</v>
      </c>
      <c r="N15" s="288">
        <v>12.3</v>
      </c>
      <c r="O15" s="290" t="s">
        <v>76</v>
      </c>
      <c r="P15" s="293">
        <v>68.8</v>
      </c>
      <c r="Q15" s="288">
        <v>10</v>
      </c>
      <c r="R15" s="290" t="s">
        <v>76</v>
      </c>
      <c r="S15" s="293">
        <v>59.2</v>
      </c>
      <c r="T15" s="288">
        <v>12.8</v>
      </c>
      <c r="U15" s="293">
        <v>66.2</v>
      </c>
      <c r="V15" s="288">
        <v>24.2</v>
      </c>
      <c r="W15" s="290" t="s">
        <v>76</v>
      </c>
      <c r="X15" s="290" t="s">
        <v>85</v>
      </c>
      <c r="Y15" s="293">
        <v>59</v>
      </c>
      <c r="Z15" s="297">
        <v>6.8</v>
      </c>
    </row>
    <row r="16" spans="1:26" ht="16.5" customHeight="1" x14ac:dyDescent="0.25">
      <c r="A16" s="7"/>
      <c r="B16" s="7"/>
      <c r="C16" s="7"/>
      <c r="D16" s="7" t="s">
        <v>711</v>
      </c>
      <c r="E16" s="7"/>
      <c r="F16" s="7"/>
      <c r="G16" s="7"/>
      <c r="H16" s="7"/>
      <c r="I16" s="7"/>
      <c r="J16" s="7"/>
      <c r="K16" s="7"/>
      <c r="L16" s="9" t="s">
        <v>357</v>
      </c>
      <c r="M16" s="293">
        <v>12.7</v>
      </c>
      <c r="N16" s="7"/>
      <c r="O16" s="290" t="s">
        <v>76</v>
      </c>
      <c r="P16" s="295">
        <v>7.4</v>
      </c>
      <c r="Q16" s="7"/>
      <c r="R16" s="290" t="s">
        <v>76</v>
      </c>
      <c r="S16" s="293">
        <v>10.9</v>
      </c>
      <c r="T16" s="7"/>
      <c r="U16" s="293">
        <v>18.600000000000001</v>
      </c>
      <c r="V16" s="7"/>
      <c r="W16" s="290" t="s">
        <v>76</v>
      </c>
      <c r="X16" s="290" t="s">
        <v>85</v>
      </c>
      <c r="Y16" s="295">
        <v>5.9</v>
      </c>
      <c r="Z16" s="7"/>
    </row>
    <row r="17" spans="1:26" ht="16.5" customHeight="1" x14ac:dyDescent="0.25">
      <c r="A17" s="7" t="s">
        <v>148</v>
      </c>
      <c r="B17" s="7"/>
      <c r="C17" s="7"/>
      <c r="D17" s="7"/>
      <c r="E17" s="7"/>
      <c r="F17" s="7"/>
      <c r="G17" s="7"/>
      <c r="H17" s="7"/>
      <c r="I17" s="7"/>
      <c r="J17" s="7"/>
      <c r="K17" s="7"/>
      <c r="L17" s="9"/>
      <c r="M17" s="10"/>
      <c r="N17" s="7"/>
      <c r="O17" s="9"/>
      <c r="P17" s="10"/>
      <c r="Q17" s="7"/>
      <c r="R17" s="9"/>
      <c r="S17" s="10"/>
      <c r="T17" s="7"/>
      <c r="U17" s="10"/>
      <c r="V17" s="7"/>
      <c r="W17" s="9"/>
      <c r="X17" s="9"/>
      <c r="Y17" s="10"/>
      <c r="Z17" s="7"/>
    </row>
    <row r="18" spans="1:26" ht="16.5" customHeight="1" x14ac:dyDescent="0.25">
      <c r="A18" s="7"/>
      <c r="B18" s="7" t="s">
        <v>708</v>
      </c>
      <c r="C18" s="7"/>
      <c r="D18" s="7"/>
      <c r="E18" s="7"/>
      <c r="F18" s="7"/>
      <c r="G18" s="7"/>
      <c r="H18" s="7"/>
      <c r="I18" s="7"/>
      <c r="J18" s="7"/>
      <c r="K18" s="7"/>
      <c r="L18" s="9"/>
      <c r="M18" s="10"/>
      <c r="N18" s="7"/>
      <c r="O18" s="9"/>
      <c r="P18" s="10"/>
      <c r="Q18" s="7"/>
      <c r="R18" s="9"/>
      <c r="S18" s="10"/>
      <c r="T18" s="7"/>
      <c r="U18" s="10"/>
      <c r="V18" s="7"/>
      <c r="W18" s="9"/>
      <c r="X18" s="9"/>
      <c r="Y18" s="10"/>
      <c r="Z18" s="7"/>
    </row>
    <row r="19" spans="1:26" ht="16.5" customHeight="1" x14ac:dyDescent="0.25">
      <c r="A19" s="7"/>
      <c r="B19" s="7"/>
      <c r="C19" s="7" t="s">
        <v>892</v>
      </c>
      <c r="D19" s="7"/>
      <c r="E19" s="7"/>
      <c r="F19" s="7"/>
      <c r="G19" s="7"/>
      <c r="H19" s="7"/>
      <c r="I19" s="7"/>
      <c r="J19" s="7"/>
      <c r="K19" s="7"/>
      <c r="L19" s="9" t="s">
        <v>127</v>
      </c>
      <c r="M19" s="285">
        <v>494</v>
      </c>
      <c r="N19" s="7"/>
      <c r="O19" s="289" t="s">
        <v>76</v>
      </c>
      <c r="P19" s="285">
        <v>513</v>
      </c>
      <c r="Q19" s="7"/>
      <c r="R19" s="289" t="s">
        <v>76</v>
      </c>
      <c r="S19" s="285">
        <v>332</v>
      </c>
      <c r="T19" s="7"/>
      <c r="U19" s="286">
        <v>60</v>
      </c>
      <c r="V19" s="7"/>
      <c r="W19" s="289" t="s">
        <v>76</v>
      </c>
      <c r="X19" s="289" t="s">
        <v>85</v>
      </c>
      <c r="Y19" s="292">
        <v>1399</v>
      </c>
      <c r="Z19" s="7"/>
    </row>
    <row r="20" spans="1:26" ht="16.5" customHeight="1" x14ac:dyDescent="0.25">
      <c r="A20" s="7"/>
      <c r="B20" s="7"/>
      <c r="C20" s="7" t="s">
        <v>873</v>
      </c>
      <c r="D20" s="7"/>
      <c r="E20" s="7"/>
      <c r="F20" s="7"/>
      <c r="G20" s="7"/>
      <c r="H20" s="7"/>
      <c r="I20" s="7"/>
      <c r="J20" s="7"/>
      <c r="K20" s="7"/>
      <c r="L20" s="9" t="s">
        <v>357</v>
      </c>
      <c r="M20" s="293">
        <v>10.5</v>
      </c>
      <c r="N20" s="297">
        <v>2.7</v>
      </c>
      <c r="O20" s="290" t="s">
        <v>76</v>
      </c>
      <c r="P20" s="293">
        <v>21.7</v>
      </c>
      <c r="Q20" s="297">
        <v>3.6</v>
      </c>
      <c r="R20" s="290" t="s">
        <v>76</v>
      </c>
      <c r="S20" s="293">
        <v>23.4</v>
      </c>
      <c r="T20" s="297">
        <v>4.7</v>
      </c>
      <c r="U20" s="293">
        <v>35.799999999999997</v>
      </c>
      <c r="V20" s="288">
        <v>12.4</v>
      </c>
      <c r="W20" s="290" t="s">
        <v>76</v>
      </c>
      <c r="X20" s="290" t="s">
        <v>85</v>
      </c>
      <c r="Y20" s="293">
        <v>17.100000000000001</v>
      </c>
      <c r="Z20" s="297">
        <v>2</v>
      </c>
    </row>
    <row r="21" spans="1:26" ht="16.5" customHeight="1" x14ac:dyDescent="0.25">
      <c r="A21" s="7"/>
      <c r="B21" s="7"/>
      <c r="C21" s="7"/>
      <c r="D21" s="7" t="s">
        <v>711</v>
      </c>
      <c r="E21" s="7"/>
      <c r="F21" s="7"/>
      <c r="G21" s="7"/>
      <c r="H21" s="7"/>
      <c r="I21" s="7"/>
      <c r="J21" s="7"/>
      <c r="K21" s="7"/>
      <c r="L21" s="9" t="s">
        <v>357</v>
      </c>
      <c r="M21" s="293">
        <v>13.2</v>
      </c>
      <c r="N21" s="7"/>
      <c r="O21" s="290" t="s">
        <v>76</v>
      </c>
      <c r="P21" s="295">
        <v>8.4</v>
      </c>
      <c r="Q21" s="7"/>
      <c r="R21" s="290" t="s">
        <v>76</v>
      </c>
      <c r="S21" s="293">
        <v>10.3</v>
      </c>
      <c r="T21" s="7"/>
      <c r="U21" s="293">
        <v>17.600000000000001</v>
      </c>
      <c r="V21" s="7"/>
      <c r="W21" s="290" t="s">
        <v>76</v>
      </c>
      <c r="X21" s="290" t="s">
        <v>85</v>
      </c>
      <c r="Y21" s="295">
        <v>5.9</v>
      </c>
      <c r="Z21" s="7"/>
    </row>
    <row r="22" spans="1:26" ht="16.5" customHeight="1" x14ac:dyDescent="0.25">
      <c r="A22" s="7"/>
      <c r="B22" s="7"/>
      <c r="C22" s="7" t="s">
        <v>874</v>
      </c>
      <c r="D22" s="7"/>
      <c r="E22" s="7"/>
      <c r="F22" s="7"/>
      <c r="G22" s="7"/>
      <c r="H22" s="7"/>
      <c r="I22" s="7"/>
      <c r="J22" s="7"/>
      <c r="K22" s="7"/>
      <c r="L22" s="9" t="s">
        <v>357</v>
      </c>
      <c r="M22" s="293">
        <v>47.5</v>
      </c>
      <c r="N22" s="297">
        <v>4.4000000000000004</v>
      </c>
      <c r="O22" s="290" t="s">
        <v>76</v>
      </c>
      <c r="P22" s="293">
        <v>57.7</v>
      </c>
      <c r="Q22" s="297">
        <v>4.3</v>
      </c>
      <c r="R22" s="290" t="s">
        <v>76</v>
      </c>
      <c r="S22" s="293">
        <v>45.7</v>
      </c>
      <c r="T22" s="297">
        <v>5.4</v>
      </c>
      <c r="U22" s="293">
        <v>39.200000000000003</v>
      </c>
      <c r="V22" s="288">
        <v>12.5</v>
      </c>
      <c r="W22" s="290" t="s">
        <v>76</v>
      </c>
      <c r="X22" s="290" t="s">
        <v>85</v>
      </c>
      <c r="Y22" s="293">
        <v>50.5</v>
      </c>
      <c r="Z22" s="297">
        <v>2.7</v>
      </c>
    </row>
    <row r="23" spans="1:26" ht="16.5" customHeight="1" x14ac:dyDescent="0.25">
      <c r="A23" s="7"/>
      <c r="B23" s="7"/>
      <c r="C23" s="7"/>
      <c r="D23" s="7" t="s">
        <v>711</v>
      </c>
      <c r="E23" s="7"/>
      <c r="F23" s="7"/>
      <c r="G23" s="7"/>
      <c r="H23" s="7"/>
      <c r="I23" s="7"/>
      <c r="J23" s="7"/>
      <c r="K23" s="7"/>
      <c r="L23" s="9" t="s">
        <v>357</v>
      </c>
      <c r="M23" s="295">
        <v>4.8</v>
      </c>
      <c r="N23" s="7"/>
      <c r="O23" s="290" t="s">
        <v>76</v>
      </c>
      <c r="P23" s="295">
        <v>3.8</v>
      </c>
      <c r="Q23" s="7"/>
      <c r="R23" s="290" t="s">
        <v>76</v>
      </c>
      <c r="S23" s="295">
        <v>6.1</v>
      </c>
      <c r="T23" s="7"/>
      <c r="U23" s="293">
        <v>16.3</v>
      </c>
      <c r="V23" s="7"/>
      <c r="W23" s="290" t="s">
        <v>76</v>
      </c>
      <c r="X23" s="290" t="s">
        <v>85</v>
      </c>
      <c r="Y23" s="295">
        <v>2.8</v>
      </c>
      <c r="Z23" s="7"/>
    </row>
    <row r="24" spans="1:26" ht="16.5" customHeight="1" x14ac:dyDescent="0.25">
      <c r="A24" s="7"/>
      <c r="B24" s="7"/>
      <c r="C24" s="7" t="s">
        <v>893</v>
      </c>
      <c r="D24" s="7"/>
      <c r="E24" s="7"/>
      <c r="F24" s="7"/>
      <c r="G24" s="7"/>
      <c r="H24" s="7"/>
      <c r="I24" s="7"/>
      <c r="J24" s="7"/>
      <c r="K24" s="7"/>
      <c r="L24" s="9" t="s">
        <v>357</v>
      </c>
      <c r="M24" s="293">
        <v>28.3</v>
      </c>
      <c r="N24" s="297">
        <v>4</v>
      </c>
      <c r="O24" s="290" t="s">
        <v>76</v>
      </c>
      <c r="P24" s="293">
        <v>12.4</v>
      </c>
      <c r="Q24" s="297">
        <v>2.9</v>
      </c>
      <c r="R24" s="290" t="s">
        <v>76</v>
      </c>
      <c r="S24" s="293">
        <v>16.2</v>
      </c>
      <c r="T24" s="297">
        <v>4</v>
      </c>
      <c r="U24" s="287">
        <v>10.8</v>
      </c>
      <c r="V24" s="297">
        <v>8.1999999999999993</v>
      </c>
      <c r="W24" s="290" t="s">
        <v>76</v>
      </c>
      <c r="X24" s="290" t="s">
        <v>85</v>
      </c>
      <c r="Y24" s="293">
        <v>20.5</v>
      </c>
      <c r="Z24" s="297">
        <v>2.2999999999999998</v>
      </c>
    </row>
    <row r="25" spans="1:26" ht="16.5" customHeight="1" x14ac:dyDescent="0.25">
      <c r="A25" s="7"/>
      <c r="B25" s="7"/>
      <c r="C25" s="7"/>
      <c r="D25" s="7" t="s">
        <v>711</v>
      </c>
      <c r="E25" s="7"/>
      <c r="F25" s="7"/>
      <c r="G25" s="7"/>
      <c r="H25" s="7"/>
      <c r="I25" s="7"/>
      <c r="J25" s="7"/>
      <c r="K25" s="7"/>
      <c r="L25" s="9" t="s">
        <v>357</v>
      </c>
      <c r="M25" s="295">
        <v>7.2</v>
      </c>
      <c r="N25" s="7"/>
      <c r="O25" s="290" t="s">
        <v>76</v>
      </c>
      <c r="P25" s="293">
        <v>11.8</v>
      </c>
      <c r="Q25" s="7"/>
      <c r="R25" s="290" t="s">
        <v>76</v>
      </c>
      <c r="S25" s="293">
        <v>12.8</v>
      </c>
      <c r="T25" s="7"/>
      <c r="U25" s="293">
        <v>38.4</v>
      </c>
      <c r="V25" s="7"/>
      <c r="W25" s="290" t="s">
        <v>76</v>
      </c>
      <c r="X25" s="290" t="s">
        <v>85</v>
      </c>
      <c r="Y25" s="295">
        <v>5.7</v>
      </c>
      <c r="Z25" s="7"/>
    </row>
    <row r="26" spans="1:26" ht="16.5" customHeight="1" x14ac:dyDescent="0.25">
      <c r="A26" s="7"/>
      <c r="B26" s="7"/>
      <c r="C26" s="7" t="s">
        <v>875</v>
      </c>
      <c r="D26" s="7"/>
      <c r="E26" s="7"/>
      <c r="F26" s="7"/>
      <c r="G26" s="7"/>
      <c r="H26" s="7"/>
      <c r="I26" s="7"/>
      <c r="J26" s="7"/>
      <c r="K26" s="7"/>
      <c r="L26" s="9" t="s">
        <v>357</v>
      </c>
      <c r="M26" s="293">
        <v>58</v>
      </c>
      <c r="N26" s="297">
        <v>4.4000000000000004</v>
      </c>
      <c r="O26" s="290" t="s">
        <v>76</v>
      </c>
      <c r="P26" s="293">
        <v>79.400000000000006</v>
      </c>
      <c r="Q26" s="297">
        <v>3.5</v>
      </c>
      <c r="R26" s="290" t="s">
        <v>76</v>
      </c>
      <c r="S26" s="293">
        <v>69.099999999999994</v>
      </c>
      <c r="T26" s="297">
        <v>5</v>
      </c>
      <c r="U26" s="293">
        <v>75</v>
      </c>
      <c r="V26" s="288">
        <v>11.1</v>
      </c>
      <c r="W26" s="290" t="s">
        <v>76</v>
      </c>
      <c r="X26" s="290" t="s">
        <v>85</v>
      </c>
      <c r="Y26" s="293">
        <v>67.599999999999994</v>
      </c>
      <c r="Z26" s="297">
        <v>2.6</v>
      </c>
    </row>
    <row r="27" spans="1:26" ht="16.5" customHeight="1" x14ac:dyDescent="0.25">
      <c r="A27" s="7"/>
      <c r="B27" s="7"/>
      <c r="C27" s="7"/>
      <c r="D27" s="7" t="s">
        <v>711</v>
      </c>
      <c r="E27" s="7"/>
      <c r="F27" s="7"/>
      <c r="G27" s="7"/>
      <c r="H27" s="7"/>
      <c r="I27" s="7"/>
      <c r="J27" s="7"/>
      <c r="K27" s="7"/>
      <c r="L27" s="9" t="s">
        <v>357</v>
      </c>
      <c r="M27" s="295">
        <v>3.8</v>
      </c>
      <c r="N27" s="7"/>
      <c r="O27" s="290" t="s">
        <v>76</v>
      </c>
      <c r="P27" s="295">
        <v>2.2999999999999998</v>
      </c>
      <c r="Q27" s="7"/>
      <c r="R27" s="290" t="s">
        <v>76</v>
      </c>
      <c r="S27" s="295">
        <v>3.7</v>
      </c>
      <c r="T27" s="7"/>
      <c r="U27" s="295">
        <v>7.6</v>
      </c>
      <c r="V27" s="7"/>
      <c r="W27" s="290" t="s">
        <v>76</v>
      </c>
      <c r="X27" s="290" t="s">
        <v>85</v>
      </c>
      <c r="Y27" s="295">
        <v>2</v>
      </c>
      <c r="Z27" s="7"/>
    </row>
    <row r="28" spans="1:26" ht="16.5" customHeight="1" x14ac:dyDescent="0.25">
      <c r="A28" s="7"/>
      <c r="B28" s="7" t="s">
        <v>894</v>
      </c>
      <c r="C28" s="7"/>
      <c r="D28" s="7"/>
      <c r="E28" s="7"/>
      <c r="F28" s="7"/>
      <c r="G28" s="7"/>
      <c r="H28" s="7"/>
      <c r="I28" s="7"/>
      <c r="J28" s="7"/>
      <c r="K28" s="7"/>
      <c r="L28" s="9"/>
      <c r="M28" s="10"/>
      <c r="N28" s="7"/>
      <c r="O28" s="9"/>
      <c r="P28" s="10"/>
      <c r="Q28" s="7"/>
      <c r="R28" s="9"/>
      <c r="S28" s="10"/>
      <c r="T28" s="7"/>
      <c r="U28" s="10"/>
      <c r="V28" s="7"/>
      <c r="W28" s="9"/>
      <c r="X28" s="9"/>
      <c r="Y28" s="10"/>
      <c r="Z28" s="7"/>
    </row>
    <row r="29" spans="1:26" ht="16.5" customHeight="1" x14ac:dyDescent="0.25">
      <c r="A29" s="7"/>
      <c r="B29" s="7"/>
      <c r="C29" s="7" t="s">
        <v>875</v>
      </c>
      <c r="D29" s="7"/>
      <c r="E29" s="7"/>
      <c r="F29" s="7"/>
      <c r="G29" s="7"/>
      <c r="H29" s="7"/>
      <c r="I29" s="7"/>
      <c r="J29" s="7"/>
      <c r="K29" s="7"/>
      <c r="L29" s="9" t="s">
        <v>357</v>
      </c>
      <c r="M29" s="293">
        <v>55.3</v>
      </c>
      <c r="N29" s="288">
        <v>15.5</v>
      </c>
      <c r="O29" s="290" t="s">
        <v>76</v>
      </c>
      <c r="P29" s="293">
        <v>74.599999999999994</v>
      </c>
      <c r="Q29" s="288">
        <v>13.8</v>
      </c>
      <c r="R29" s="290" t="s">
        <v>76</v>
      </c>
      <c r="S29" s="293">
        <v>67.099999999999994</v>
      </c>
      <c r="T29" s="288">
        <v>11.3</v>
      </c>
      <c r="U29" s="287">
        <v>64.900000000000006</v>
      </c>
      <c r="V29" s="288">
        <v>32.700000000000003</v>
      </c>
      <c r="W29" s="290" t="s">
        <v>76</v>
      </c>
      <c r="X29" s="290" t="s">
        <v>85</v>
      </c>
      <c r="Y29" s="293">
        <v>64.599999999999994</v>
      </c>
      <c r="Z29" s="297">
        <v>7.9</v>
      </c>
    </row>
    <row r="30" spans="1:26" ht="16.5" customHeight="1" x14ac:dyDescent="0.25">
      <c r="A30" s="14"/>
      <c r="B30" s="14"/>
      <c r="C30" s="14"/>
      <c r="D30" s="14" t="s">
        <v>711</v>
      </c>
      <c r="E30" s="14"/>
      <c r="F30" s="14"/>
      <c r="G30" s="14"/>
      <c r="H30" s="14"/>
      <c r="I30" s="14"/>
      <c r="J30" s="14"/>
      <c r="K30" s="14"/>
      <c r="L30" s="15" t="s">
        <v>357</v>
      </c>
      <c r="M30" s="294">
        <v>14.2</v>
      </c>
      <c r="N30" s="14"/>
      <c r="O30" s="291" t="s">
        <v>76</v>
      </c>
      <c r="P30" s="296">
        <v>9.4</v>
      </c>
      <c r="Q30" s="14"/>
      <c r="R30" s="291" t="s">
        <v>76</v>
      </c>
      <c r="S30" s="296">
        <v>8.5</v>
      </c>
      <c r="T30" s="14"/>
      <c r="U30" s="294">
        <v>25.5</v>
      </c>
      <c r="V30" s="14"/>
      <c r="W30" s="291" t="s">
        <v>76</v>
      </c>
      <c r="X30" s="291" t="s">
        <v>85</v>
      </c>
      <c r="Y30" s="296">
        <v>6.2</v>
      </c>
      <c r="Z30" s="14"/>
    </row>
    <row r="31" spans="1:26" ht="4.5" customHeight="1" x14ac:dyDescent="0.25">
      <c r="A31" s="25"/>
      <c r="B31" s="25"/>
      <c r="C31" s="2"/>
      <c r="D31" s="2"/>
      <c r="E31" s="2"/>
      <c r="F31" s="2"/>
      <c r="G31" s="2"/>
      <c r="H31" s="2"/>
      <c r="I31" s="2"/>
      <c r="J31" s="2"/>
      <c r="K31" s="2"/>
      <c r="L31" s="2"/>
      <c r="M31" s="2"/>
      <c r="N31" s="2"/>
      <c r="O31" s="2"/>
      <c r="P31" s="2"/>
      <c r="Q31" s="2"/>
      <c r="R31" s="2"/>
      <c r="S31" s="2"/>
      <c r="T31" s="2"/>
      <c r="U31" s="2"/>
      <c r="V31" s="2"/>
      <c r="W31" s="2"/>
      <c r="X31" s="2"/>
      <c r="Y31" s="2"/>
      <c r="Z31" s="2"/>
    </row>
    <row r="32" spans="1:26" ht="16.5" customHeight="1" x14ac:dyDescent="0.25">
      <c r="A32" s="25"/>
      <c r="B32" s="25"/>
      <c r="C32" s="351" t="s">
        <v>895</v>
      </c>
      <c r="D32" s="351"/>
      <c r="E32" s="351"/>
      <c r="F32" s="351"/>
      <c r="G32" s="351"/>
      <c r="H32" s="351"/>
      <c r="I32" s="351"/>
      <c r="J32" s="351"/>
      <c r="K32" s="351"/>
      <c r="L32" s="351"/>
      <c r="M32" s="351"/>
      <c r="N32" s="351"/>
      <c r="O32" s="351"/>
      <c r="P32" s="351"/>
      <c r="Q32" s="351"/>
      <c r="R32" s="351"/>
      <c r="S32" s="351"/>
      <c r="T32" s="351"/>
      <c r="U32" s="351"/>
      <c r="V32" s="351"/>
      <c r="W32" s="351"/>
      <c r="X32" s="351"/>
      <c r="Y32" s="351"/>
      <c r="Z32" s="351"/>
    </row>
    <row r="33" spans="1:26" ht="4.5" customHeight="1" x14ac:dyDescent="0.25">
      <c r="A33" s="25"/>
      <c r="B33" s="25"/>
      <c r="C33" s="2"/>
      <c r="D33" s="2"/>
      <c r="E33" s="2"/>
      <c r="F33" s="2"/>
      <c r="G33" s="2"/>
      <c r="H33" s="2"/>
      <c r="I33" s="2"/>
      <c r="J33" s="2"/>
      <c r="K33" s="2"/>
      <c r="L33" s="2"/>
      <c r="M33" s="2"/>
      <c r="N33" s="2"/>
      <c r="O33" s="2"/>
      <c r="P33" s="2"/>
      <c r="Q33" s="2"/>
      <c r="R33" s="2"/>
      <c r="S33" s="2"/>
      <c r="T33" s="2"/>
      <c r="U33" s="2"/>
      <c r="V33" s="2"/>
      <c r="W33" s="2"/>
      <c r="X33" s="2"/>
      <c r="Y33" s="2"/>
      <c r="Z33" s="2"/>
    </row>
    <row r="34" spans="1:26" ht="16.5" customHeight="1" x14ac:dyDescent="0.25">
      <c r="A34" s="132"/>
      <c r="B34" s="132"/>
      <c r="C34" s="351" t="s">
        <v>736</v>
      </c>
      <c r="D34" s="351"/>
      <c r="E34" s="351"/>
      <c r="F34" s="351"/>
      <c r="G34" s="351"/>
      <c r="H34" s="351"/>
      <c r="I34" s="351"/>
      <c r="J34" s="351"/>
      <c r="K34" s="351"/>
      <c r="L34" s="351"/>
      <c r="M34" s="351"/>
      <c r="N34" s="351"/>
      <c r="O34" s="351"/>
      <c r="P34" s="351"/>
      <c r="Q34" s="351"/>
      <c r="R34" s="351"/>
      <c r="S34" s="351"/>
      <c r="T34" s="351"/>
      <c r="U34" s="351"/>
      <c r="V34" s="351"/>
      <c r="W34" s="351"/>
      <c r="X34" s="351"/>
      <c r="Y34" s="351"/>
      <c r="Z34" s="351"/>
    </row>
    <row r="35" spans="1:26" ht="16.5" customHeight="1" x14ac:dyDescent="0.25">
      <c r="A35" s="131"/>
      <c r="B35" s="131"/>
      <c r="C35" s="351" t="s">
        <v>472</v>
      </c>
      <c r="D35" s="351"/>
      <c r="E35" s="351"/>
      <c r="F35" s="351"/>
      <c r="G35" s="351"/>
      <c r="H35" s="351"/>
      <c r="I35" s="351"/>
      <c r="J35" s="351"/>
      <c r="K35" s="351"/>
      <c r="L35" s="351"/>
      <c r="M35" s="351"/>
      <c r="N35" s="351"/>
      <c r="O35" s="351"/>
      <c r="P35" s="351"/>
      <c r="Q35" s="351"/>
      <c r="R35" s="351"/>
      <c r="S35" s="351"/>
      <c r="T35" s="351"/>
      <c r="U35" s="351"/>
      <c r="V35" s="351"/>
      <c r="W35" s="351"/>
      <c r="X35" s="351"/>
      <c r="Y35" s="351"/>
      <c r="Z35" s="351"/>
    </row>
    <row r="36" spans="1:26" ht="4.5" customHeight="1" x14ac:dyDescent="0.25">
      <c r="A36" s="25"/>
      <c r="B36" s="25"/>
      <c r="C36" s="2"/>
      <c r="D36" s="2"/>
      <c r="E36" s="2"/>
      <c r="F36" s="2"/>
      <c r="G36" s="2"/>
      <c r="H36" s="2"/>
      <c r="I36" s="2"/>
      <c r="J36" s="2"/>
      <c r="K36" s="2"/>
      <c r="L36" s="2"/>
      <c r="M36" s="2"/>
      <c r="N36" s="2"/>
      <c r="O36" s="2"/>
      <c r="P36" s="2"/>
      <c r="Q36" s="2"/>
      <c r="R36" s="2"/>
      <c r="S36" s="2"/>
      <c r="T36" s="2"/>
      <c r="U36" s="2"/>
      <c r="V36" s="2"/>
      <c r="W36" s="2"/>
      <c r="X36" s="2"/>
      <c r="Y36" s="2"/>
      <c r="Z36" s="2"/>
    </row>
    <row r="37" spans="1:26" ht="29.4" customHeight="1" x14ac:dyDescent="0.25">
      <c r="A37" s="25" t="s">
        <v>87</v>
      </c>
      <c r="B37" s="25"/>
      <c r="C37" s="351" t="s">
        <v>878</v>
      </c>
      <c r="D37" s="351"/>
      <c r="E37" s="351"/>
      <c r="F37" s="351"/>
      <c r="G37" s="351"/>
      <c r="H37" s="351"/>
      <c r="I37" s="351"/>
      <c r="J37" s="351"/>
      <c r="K37" s="351"/>
      <c r="L37" s="351"/>
      <c r="M37" s="351"/>
      <c r="N37" s="351"/>
      <c r="O37" s="351"/>
      <c r="P37" s="351"/>
      <c r="Q37" s="351"/>
      <c r="R37" s="351"/>
      <c r="S37" s="351"/>
      <c r="T37" s="351"/>
      <c r="U37" s="351"/>
      <c r="V37" s="351"/>
      <c r="W37" s="351"/>
      <c r="X37" s="351"/>
      <c r="Y37" s="351"/>
      <c r="Z37" s="351"/>
    </row>
    <row r="38" spans="1:26" ht="29.4" customHeight="1" x14ac:dyDescent="0.25">
      <c r="A38" s="25" t="s">
        <v>88</v>
      </c>
      <c r="B38" s="25"/>
      <c r="C38" s="351" t="s">
        <v>737</v>
      </c>
      <c r="D38" s="351"/>
      <c r="E38" s="351"/>
      <c r="F38" s="351"/>
      <c r="G38" s="351"/>
      <c r="H38" s="351"/>
      <c r="I38" s="351"/>
      <c r="J38" s="351"/>
      <c r="K38" s="351"/>
      <c r="L38" s="351"/>
      <c r="M38" s="351"/>
      <c r="N38" s="351"/>
      <c r="O38" s="351"/>
      <c r="P38" s="351"/>
      <c r="Q38" s="351"/>
      <c r="R38" s="351"/>
      <c r="S38" s="351"/>
      <c r="T38" s="351"/>
      <c r="U38" s="351"/>
      <c r="V38" s="351"/>
      <c r="W38" s="351"/>
      <c r="X38" s="351"/>
      <c r="Y38" s="351"/>
      <c r="Z38" s="351"/>
    </row>
    <row r="39" spans="1:26" ht="42.45" customHeight="1" x14ac:dyDescent="0.25">
      <c r="A39" s="25" t="s">
        <v>89</v>
      </c>
      <c r="B39" s="25"/>
      <c r="C39" s="351" t="s">
        <v>778</v>
      </c>
      <c r="D39" s="351"/>
      <c r="E39" s="351"/>
      <c r="F39" s="351"/>
      <c r="G39" s="351"/>
      <c r="H39" s="351"/>
      <c r="I39" s="351"/>
      <c r="J39" s="351"/>
      <c r="K39" s="351"/>
      <c r="L39" s="351"/>
      <c r="M39" s="351"/>
      <c r="N39" s="351"/>
      <c r="O39" s="351"/>
      <c r="P39" s="351"/>
      <c r="Q39" s="351"/>
      <c r="R39" s="351"/>
      <c r="S39" s="351"/>
      <c r="T39" s="351"/>
      <c r="U39" s="351"/>
      <c r="V39" s="351"/>
      <c r="W39" s="351"/>
      <c r="X39" s="351"/>
      <c r="Y39" s="351"/>
      <c r="Z39" s="351"/>
    </row>
    <row r="40" spans="1:26" ht="16.5" customHeight="1" x14ac:dyDescent="0.25">
      <c r="A40" s="25" t="s">
        <v>90</v>
      </c>
      <c r="B40" s="25"/>
      <c r="C40" s="351" t="s">
        <v>896</v>
      </c>
      <c r="D40" s="351"/>
      <c r="E40" s="351"/>
      <c r="F40" s="351"/>
      <c r="G40" s="351"/>
      <c r="H40" s="351"/>
      <c r="I40" s="351"/>
      <c r="J40" s="351"/>
      <c r="K40" s="351"/>
      <c r="L40" s="351"/>
      <c r="M40" s="351"/>
      <c r="N40" s="351"/>
      <c r="O40" s="351"/>
      <c r="P40" s="351"/>
      <c r="Q40" s="351"/>
      <c r="R40" s="351"/>
      <c r="S40" s="351"/>
      <c r="T40" s="351"/>
      <c r="U40" s="351"/>
      <c r="V40" s="351"/>
      <c r="W40" s="351"/>
      <c r="X40" s="351"/>
      <c r="Y40" s="351"/>
      <c r="Z40" s="351"/>
    </row>
    <row r="41" spans="1:26" ht="42.45" customHeight="1" x14ac:dyDescent="0.25">
      <c r="A41" s="25" t="s">
        <v>91</v>
      </c>
      <c r="B41" s="25"/>
      <c r="C41" s="351" t="s">
        <v>738</v>
      </c>
      <c r="D41" s="351"/>
      <c r="E41" s="351"/>
      <c r="F41" s="351"/>
      <c r="G41" s="351"/>
      <c r="H41" s="351"/>
      <c r="I41" s="351"/>
      <c r="J41" s="351"/>
      <c r="K41" s="351"/>
      <c r="L41" s="351"/>
      <c r="M41" s="351"/>
      <c r="N41" s="351"/>
      <c r="O41" s="351"/>
      <c r="P41" s="351"/>
      <c r="Q41" s="351"/>
      <c r="R41" s="351"/>
      <c r="S41" s="351"/>
      <c r="T41" s="351"/>
      <c r="U41" s="351"/>
      <c r="V41" s="351"/>
      <c r="W41" s="351"/>
      <c r="X41" s="351"/>
      <c r="Y41" s="351"/>
      <c r="Z41" s="351"/>
    </row>
    <row r="42" spans="1:26" ht="29.4" customHeight="1" x14ac:dyDescent="0.25">
      <c r="A42" s="25" t="s">
        <v>92</v>
      </c>
      <c r="B42" s="25"/>
      <c r="C42" s="351" t="s">
        <v>879</v>
      </c>
      <c r="D42" s="351"/>
      <c r="E42" s="351"/>
      <c r="F42" s="351"/>
      <c r="G42" s="351"/>
      <c r="H42" s="351"/>
      <c r="I42" s="351"/>
      <c r="J42" s="351"/>
      <c r="K42" s="351"/>
      <c r="L42" s="351"/>
      <c r="M42" s="351"/>
      <c r="N42" s="351"/>
      <c r="O42" s="351"/>
      <c r="P42" s="351"/>
      <c r="Q42" s="351"/>
      <c r="R42" s="351"/>
      <c r="S42" s="351"/>
      <c r="T42" s="351"/>
      <c r="U42" s="351"/>
      <c r="V42" s="351"/>
      <c r="W42" s="351"/>
      <c r="X42" s="351"/>
      <c r="Y42" s="351"/>
      <c r="Z42" s="351"/>
    </row>
    <row r="43" spans="1:26" ht="42.45" customHeight="1" x14ac:dyDescent="0.25">
      <c r="A43" s="25" t="s">
        <v>93</v>
      </c>
      <c r="B43" s="25"/>
      <c r="C43" s="351" t="s">
        <v>739</v>
      </c>
      <c r="D43" s="351"/>
      <c r="E43" s="351"/>
      <c r="F43" s="351"/>
      <c r="G43" s="351"/>
      <c r="H43" s="351"/>
      <c r="I43" s="351"/>
      <c r="J43" s="351"/>
      <c r="K43" s="351"/>
      <c r="L43" s="351"/>
      <c r="M43" s="351"/>
      <c r="N43" s="351"/>
      <c r="O43" s="351"/>
      <c r="P43" s="351"/>
      <c r="Q43" s="351"/>
      <c r="R43" s="351"/>
      <c r="S43" s="351"/>
      <c r="T43" s="351"/>
      <c r="U43" s="351"/>
      <c r="V43" s="351"/>
      <c r="W43" s="351"/>
      <c r="X43" s="351"/>
      <c r="Y43" s="351"/>
      <c r="Z43" s="351"/>
    </row>
    <row r="44" spans="1:26" ht="16.5" customHeight="1" x14ac:dyDescent="0.25">
      <c r="A44" s="25" t="s">
        <v>825</v>
      </c>
      <c r="B44" s="25"/>
      <c r="C44" s="351" t="s">
        <v>828</v>
      </c>
      <c r="D44" s="351"/>
      <c r="E44" s="351"/>
      <c r="F44" s="351"/>
      <c r="G44" s="351"/>
      <c r="H44" s="351"/>
      <c r="I44" s="351"/>
      <c r="J44" s="351"/>
      <c r="K44" s="351"/>
      <c r="L44" s="351"/>
      <c r="M44" s="351"/>
      <c r="N44" s="351"/>
      <c r="O44" s="351"/>
      <c r="P44" s="351"/>
      <c r="Q44" s="351"/>
      <c r="R44" s="351"/>
      <c r="S44" s="351"/>
      <c r="T44" s="351"/>
      <c r="U44" s="351"/>
      <c r="V44" s="351"/>
      <c r="W44" s="351"/>
      <c r="X44" s="351"/>
      <c r="Y44" s="351"/>
      <c r="Z44" s="351"/>
    </row>
    <row r="45" spans="1:26" ht="4.5" customHeight="1" x14ac:dyDescent="0.25"/>
    <row r="46" spans="1:26" ht="16.5" customHeight="1" x14ac:dyDescent="0.25">
      <c r="A46" s="26" t="s">
        <v>112</v>
      </c>
      <c r="B46" s="25"/>
      <c r="C46" s="25"/>
      <c r="D46" s="25"/>
      <c r="E46" s="351" t="s">
        <v>897</v>
      </c>
      <c r="F46" s="351"/>
      <c r="G46" s="351"/>
      <c r="H46" s="351"/>
      <c r="I46" s="351"/>
      <c r="J46" s="351"/>
      <c r="K46" s="351"/>
      <c r="L46" s="351"/>
      <c r="M46" s="351"/>
      <c r="N46" s="351"/>
      <c r="O46" s="351"/>
      <c r="P46" s="351"/>
      <c r="Q46" s="351"/>
      <c r="R46" s="351"/>
      <c r="S46" s="351"/>
      <c r="T46" s="351"/>
      <c r="U46" s="351"/>
      <c r="V46" s="351"/>
      <c r="W46" s="351"/>
      <c r="X46" s="351"/>
      <c r="Y46" s="351"/>
      <c r="Z46" s="351"/>
    </row>
  </sheetData>
  <mergeCells count="18">
    <mergeCell ref="C43:Z43"/>
    <mergeCell ref="C44:Z44"/>
    <mergeCell ref="E46:Z46"/>
    <mergeCell ref="C38:Z38"/>
    <mergeCell ref="C39:Z39"/>
    <mergeCell ref="C40:Z40"/>
    <mergeCell ref="C41:Z41"/>
    <mergeCell ref="C42:Z42"/>
    <mergeCell ref="K1:Z1"/>
    <mergeCell ref="C32:Z32"/>
    <mergeCell ref="C34:Z34"/>
    <mergeCell ref="C35:Z35"/>
    <mergeCell ref="C37:Z37"/>
    <mergeCell ref="M2:N2"/>
    <mergeCell ref="P2:Q2"/>
    <mergeCell ref="S2:T2"/>
    <mergeCell ref="U2:V2"/>
    <mergeCell ref="Y2:Z2"/>
  </mergeCells>
  <pageMargins left="0.7" right="0.7" top="0.75" bottom="0.75" header="0.3" footer="0.3"/>
  <pageSetup paperSize="9" fitToHeight="0" orientation="landscape" useFirstPageNumber="1" horizontalDpi="300" verticalDpi="300" r:id="rId1"/>
  <headerFooter scaleWithDoc="0" alignWithMargins="0">
    <oddHeader>&amp;C&amp;"Arial,Regular"&amp;8TABLE 18A.41</oddHeader>
    <oddFooter>&amp;L&amp;8&amp;G 
&amp;"Arial,Regular"REPORT ON
GOVERNMENT
SERVICES  202106&amp;C &amp;R&amp;8&amp;G&amp;"Arial,Regular" 
HOUSING
&amp;"Arial,Regular"PAGE &amp;"Arial,Bold"&amp;P&amp;"Arial,Regular" of TABLE 18A.41</oddFooter>
  </headerFooter>
  <legacyDrawingHF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pageSetUpPr fitToPage="1"/>
  </sheetPr>
  <dimension ref="A1:AC51"/>
  <sheetViews>
    <sheetView showGridLines="0" workbookViewId="0"/>
  </sheetViews>
  <sheetFormatPr defaultColWidth="11.44140625" defaultRowHeight="13.2" x14ac:dyDescent="0.25"/>
  <cols>
    <col min="1" max="10" width="1.88671875" customWidth="1"/>
    <col min="11" max="11" width="8.109375" customWidth="1"/>
    <col min="12" max="12" width="5.44140625" customWidth="1"/>
    <col min="13" max="29" width="6" customWidth="1"/>
  </cols>
  <sheetData>
    <row r="1" spans="1:29" ht="17.399999999999999" customHeight="1" x14ac:dyDescent="0.25">
      <c r="A1" s="8" t="s">
        <v>898</v>
      </c>
      <c r="B1" s="8"/>
      <c r="C1" s="8"/>
      <c r="D1" s="8"/>
      <c r="E1" s="8"/>
      <c r="F1" s="8"/>
      <c r="G1" s="8"/>
      <c r="H1" s="8"/>
      <c r="I1" s="8"/>
      <c r="J1" s="8"/>
      <c r="K1" s="355" t="s">
        <v>899</v>
      </c>
      <c r="L1" s="356"/>
      <c r="M1" s="356"/>
      <c r="N1" s="356"/>
      <c r="O1" s="356"/>
      <c r="P1" s="356"/>
      <c r="Q1" s="356"/>
      <c r="R1" s="356"/>
      <c r="S1" s="356"/>
      <c r="T1" s="356"/>
      <c r="U1" s="356"/>
      <c r="V1" s="356"/>
      <c r="W1" s="356"/>
      <c r="X1" s="356"/>
      <c r="Y1" s="356"/>
      <c r="Z1" s="356"/>
      <c r="AA1" s="356"/>
      <c r="AB1" s="356"/>
      <c r="AC1" s="356"/>
    </row>
    <row r="2" spans="1:29" ht="16.5" customHeight="1" x14ac:dyDescent="0.25">
      <c r="A2" s="11"/>
      <c r="B2" s="11"/>
      <c r="C2" s="11"/>
      <c r="D2" s="11"/>
      <c r="E2" s="11"/>
      <c r="F2" s="11"/>
      <c r="G2" s="11"/>
      <c r="H2" s="11"/>
      <c r="I2" s="11"/>
      <c r="J2" s="11"/>
      <c r="K2" s="11"/>
      <c r="L2" s="12" t="s">
        <v>61</v>
      </c>
      <c r="M2" s="359" t="s">
        <v>900</v>
      </c>
      <c r="N2" s="360"/>
      <c r="O2" s="359" t="s">
        <v>901</v>
      </c>
      <c r="P2" s="360"/>
      <c r="Q2" s="359" t="s">
        <v>902</v>
      </c>
      <c r="R2" s="360"/>
      <c r="S2" s="359" t="s">
        <v>903</v>
      </c>
      <c r="T2" s="360"/>
      <c r="U2" s="359" t="s">
        <v>904</v>
      </c>
      <c r="V2" s="360"/>
      <c r="W2" s="359" t="s">
        <v>905</v>
      </c>
      <c r="X2" s="360"/>
      <c r="Y2" s="359" t="s">
        <v>906</v>
      </c>
      <c r="Z2" s="360"/>
      <c r="AA2" s="12" t="s">
        <v>907</v>
      </c>
      <c r="AB2" s="359" t="s">
        <v>908</v>
      </c>
      <c r="AC2" s="360"/>
    </row>
    <row r="3" spans="1:29" ht="16.5" customHeight="1" x14ac:dyDescent="0.25">
      <c r="A3" s="7" t="s">
        <v>146</v>
      </c>
      <c r="B3" s="7"/>
      <c r="C3" s="7"/>
      <c r="D3" s="7"/>
      <c r="E3" s="7"/>
      <c r="F3" s="7"/>
      <c r="G3" s="7"/>
      <c r="H3" s="7"/>
      <c r="I3" s="7"/>
      <c r="J3" s="7"/>
      <c r="K3" s="7"/>
      <c r="L3" s="9"/>
      <c r="M3" s="10"/>
      <c r="N3" s="7"/>
      <c r="O3" s="10"/>
      <c r="P3" s="7"/>
      <c r="Q3" s="10"/>
      <c r="R3" s="7"/>
      <c r="S3" s="10"/>
      <c r="T3" s="7"/>
      <c r="U3" s="10"/>
      <c r="V3" s="7"/>
      <c r="W3" s="10"/>
      <c r="X3" s="7"/>
      <c r="Y3" s="10"/>
      <c r="Z3" s="7"/>
      <c r="AA3" s="9"/>
      <c r="AB3" s="10"/>
      <c r="AC3" s="7"/>
    </row>
    <row r="4" spans="1:29" ht="16.5" customHeight="1" x14ac:dyDescent="0.25">
      <c r="A4" s="7"/>
      <c r="B4" s="7" t="s">
        <v>708</v>
      </c>
      <c r="C4" s="7"/>
      <c r="D4" s="7"/>
      <c r="E4" s="7"/>
      <c r="F4" s="7"/>
      <c r="G4" s="7"/>
      <c r="H4" s="7"/>
      <c r="I4" s="7"/>
      <c r="J4" s="7"/>
      <c r="K4" s="7"/>
      <c r="L4" s="9"/>
      <c r="M4" s="10"/>
      <c r="N4" s="7"/>
      <c r="O4" s="10"/>
      <c r="P4" s="7"/>
      <c r="Q4" s="10"/>
      <c r="R4" s="7"/>
      <c r="S4" s="10"/>
      <c r="T4" s="7"/>
      <c r="U4" s="10"/>
      <c r="V4" s="7"/>
      <c r="W4" s="10"/>
      <c r="X4" s="7"/>
      <c r="Y4" s="10"/>
      <c r="Z4" s="7"/>
      <c r="AA4" s="9"/>
      <c r="AB4" s="10"/>
      <c r="AC4" s="7"/>
    </row>
    <row r="5" spans="1:29" ht="16.5" customHeight="1" x14ac:dyDescent="0.25">
      <c r="A5" s="7"/>
      <c r="B5" s="7"/>
      <c r="C5" s="7" t="s">
        <v>872</v>
      </c>
      <c r="D5" s="7"/>
      <c r="E5" s="7"/>
      <c r="F5" s="7"/>
      <c r="G5" s="7"/>
      <c r="H5" s="7"/>
      <c r="I5" s="7"/>
      <c r="J5" s="7"/>
      <c r="K5" s="7"/>
      <c r="L5" s="9" t="s">
        <v>127</v>
      </c>
      <c r="M5" s="298">
        <v>375</v>
      </c>
      <c r="N5" s="7"/>
      <c r="O5" s="298">
        <v>439</v>
      </c>
      <c r="P5" s="7"/>
      <c r="Q5" s="298">
        <v>563</v>
      </c>
      <c r="R5" s="7"/>
      <c r="S5" s="298">
        <v>476</v>
      </c>
      <c r="T5" s="7"/>
      <c r="U5" s="298">
        <v>805</v>
      </c>
      <c r="V5" s="7"/>
      <c r="W5" s="298">
        <v>432</v>
      </c>
      <c r="X5" s="7"/>
      <c r="Y5" s="298">
        <v>170</v>
      </c>
      <c r="Z5" s="7"/>
      <c r="AA5" s="300" t="s">
        <v>85</v>
      </c>
      <c r="AB5" s="303">
        <v>3260</v>
      </c>
      <c r="AC5" s="7"/>
    </row>
    <row r="6" spans="1:29" ht="16.5" customHeight="1" x14ac:dyDescent="0.25">
      <c r="A6" s="7"/>
      <c r="B6" s="7"/>
      <c r="C6" s="7" t="s">
        <v>873</v>
      </c>
      <c r="D6" s="7"/>
      <c r="E6" s="7"/>
      <c r="F6" s="7"/>
      <c r="G6" s="7"/>
      <c r="H6" s="7"/>
      <c r="I6" s="7"/>
      <c r="J6" s="7"/>
      <c r="K6" s="7"/>
      <c r="L6" s="9" t="s">
        <v>357</v>
      </c>
      <c r="M6" s="304">
        <v>35.5</v>
      </c>
      <c r="N6" s="308">
        <v>5.0999999999999996</v>
      </c>
      <c r="O6" s="304">
        <v>37.299999999999997</v>
      </c>
      <c r="P6" s="308">
        <v>4.7</v>
      </c>
      <c r="Q6" s="304">
        <v>40.4</v>
      </c>
      <c r="R6" s="308">
        <v>4.0999999999999996</v>
      </c>
      <c r="S6" s="304">
        <v>46.3</v>
      </c>
      <c r="T6" s="308">
        <v>4.7</v>
      </c>
      <c r="U6" s="304">
        <v>39</v>
      </c>
      <c r="V6" s="308">
        <v>3.4</v>
      </c>
      <c r="W6" s="304">
        <v>38.1</v>
      </c>
      <c r="X6" s="308">
        <v>4.5999999999999996</v>
      </c>
      <c r="Y6" s="304">
        <v>24.1</v>
      </c>
      <c r="Z6" s="308">
        <v>6.4</v>
      </c>
      <c r="AA6" s="301" t="s">
        <v>85</v>
      </c>
      <c r="AB6" s="304">
        <v>38.1</v>
      </c>
      <c r="AC6" s="308">
        <v>2.2999999999999998</v>
      </c>
    </row>
    <row r="7" spans="1:29" ht="16.5" customHeight="1" x14ac:dyDescent="0.25">
      <c r="A7" s="7"/>
      <c r="B7" s="7"/>
      <c r="C7" s="7"/>
      <c r="D7" s="7" t="s">
        <v>711</v>
      </c>
      <c r="E7" s="7"/>
      <c r="F7" s="7"/>
      <c r="G7" s="7"/>
      <c r="H7" s="7"/>
      <c r="I7" s="7"/>
      <c r="J7" s="7"/>
      <c r="K7" s="7"/>
      <c r="L7" s="9" t="s">
        <v>357</v>
      </c>
      <c r="M7" s="306">
        <v>7.4</v>
      </c>
      <c r="N7" s="7"/>
      <c r="O7" s="306">
        <v>6.4</v>
      </c>
      <c r="P7" s="7"/>
      <c r="Q7" s="306">
        <v>5.2</v>
      </c>
      <c r="R7" s="7"/>
      <c r="S7" s="306">
        <v>5.2</v>
      </c>
      <c r="T7" s="7"/>
      <c r="U7" s="306">
        <v>4.5</v>
      </c>
      <c r="V7" s="7"/>
      <c r="W7" s="306">
        <v>6.2</v>
      </c>
      <c r="X7" s="7"/>
      <c r="Y7" s="304">
        <v>13.6</v>
      </c>
      <c r="Z7" s="7"/>
      <c r="AA7" s="301" t="s">
        <v>85</v>
      </c>
      <c r="AB7" s="306">
        <v>3.1</v>
      </c>
      <c r="AC7" s="7"/>
    </row>
    <row r="8" spans="1:29" ht="16.5" customHeight="1" x14ac:dyDescent="0.25">
      <c r="A8" s="7"/>
      <c r="B8" s="7"/>
      <c r="C8" s="7" t="s">
        <v>874</v>
      </c>
      <c r="D8" s="7"/>
      <c r="E8" s="7"/>
      <c r="F8" s="7"/>
      <c r="G8" s="7"/>
      <c r="H8" s="7"/>
      <c r="I8" s="7"/>
      <c r="J8" s="7"/>
      <c r="K8" s="7"/>
      <c r="L8" s="9" t="s">
        <v>357</v>
      </c>
      <c r="M8" s="304">
        <v>43.2</v>
      </c>
      <c r="N8" s="308">
        <v>5.4</v>
      </c>
      <c r="O8" s="304">
        <v>42</v>
      </c>
      <c r="P8" s="308">
        <v>4.8</v>
      </c>
      <c r="Q8" s="304">
        <v>41.3</v>
      </c>
      <c r="R8" s="308">
        <v>4.0999999999999996</v>
      </c>
      <c r="S8" s="304">
        <v>38.700000000000003</v>
      </c>
      <c r="T8" s="308">
        <v>4.5999999999999996</v>
      </c>
      <c r="U8" s="304">
        <v>41.4</v>
      </c>
      <c r="V8" s="308">
        <v>3.5</v>
      </c>
      <c r="W8" s="304">
        <v>39.299999999999997</v>
      </c>
      <c r="X8" s="308">
        <v>4.5999999999999996</v>
      </c>
      <c r="Y8" s="304">
        <v>45.9</v>
      </c>
      <c r="Z8" s="308">
        <v>7.5</v>
      </c>
      <c r="AA8" s="301" t="s">
        <v>85</v>
      </c>
      <c r="AB8" s="304">
        <v>41.8</v>
      </c>
      <c r="AC8" s="308">
        <v>2.4</v>
      </c>
    </row>
    <row r="9" spans="1:29" ht="16.5" customHeight="1" x14ac:dyDescent="0.25">
      <c r="A9" s="7"/>
      <c r="B9" s="7"/>
      <c r="C9" s="7"/>
      <c r="D9" s="7" t="s">
        <v>711</v>
      </c>
      <c r="E9" s="7"/>
      <c r="F9" s="7"/>
      <c r="G9" s="7"/>
      <c r="H9" s="7"/>
      <c r="I9" s="7"/>
      <c r="J9" s="7"/>
      <c r="K9" s="7"/>
      <c r="L9" s="9" t="s">
        <v>357</v>
      </c>
      <c r="M9" s="306">
        <v>6.3</v>
      </c>
      <c r="N9" s="7"/>
      <c r="O9" s="306">
        <v>5.8</v>
      </c>
      <c r="P9" s="7"/>
      <c r="Q9" s="306">
        <v>5.0999999999999996</v>
      </c>
      <c r="R9" s="7"/>
      <c r="S9" s="306">
        <v>6.1</v>
      </c>
      <c r="T9" s="7"/>
      <c r="U9" s="306">
        <v>4.3</v>
      </c>
      <c r="V9" s="7"/>
      <c r="W9" s="306">
        <v>6</v>
      </c>
      <c r="X9" s="7"/>
      <c r="Y9" s="306">
        <v>8.3000000000000007</v>
      </c>
      <c r="Z9" s="7"/>
      <c r="AA9" s="301" t="s">
        <v>85</v>
      </c>
      <c r="AB9" s="306">
        <v>3</v>
      </c>
      <c r="AC9" s="7"/>
    </row>
    <row r="10" spans="1:29" ht="16.5" customHeight="1" x14ac:dyDescent="0.25">
      <c r="A10" s="7"/>
      <c r="B10" s="7"/>
      <c r="C10" s="7" t="s">
        <v>875</v>
      </c>
      <c r="D10" s="7"/>
      <c r="E10" s="7"/>
      <c r="F10" s="7"/>
      <c r="G10" s="7"/>
      <c r="H10" s="7"/>
      <c r="I10" s="7"/>
      <c r="J10" s="7"/>
      <c r="K10" s="7"/>
      <c r="L10" s="9" t="s">
        <v>357</v>
      </c>
      <c r="M10" s="304">
        <v>78.7</v>
      </c>
      <c r="N10" s="308">
        <v>4.4000000000000004</v>
      </c>
      <c r="O10" s="304">
        <v>79.3</v>
      </c>
      <c r="P10" s="308">
        <v>3.9</v>
      </c>
      <c r="Q10" s="304">
        <v>81.7</v>
      </c>
      <c r="R10" s="308">
        <v>3.2</v>
      </c>
      <c r="S10" s="304">
        <v>85.1</v>
      </c>
      <c r="T10" s="308">
        <v>3.4</v>
      </c>
      <c r="U10" s="304">
        <v>80.400000000000006</v>
      </c>
      <c r="V10" s="308">
        <v>2.8</v>
      </c>
      <c r="W10" s="304">
        <v>77.400000000000006</v>
      </c>
      <c r="X10" s="308">
        <v>4</v>
      </c>
      <c r="Y10" s="304">
        <v>70</v>
      </c>
      <c r="Z10" s="308">
        <v>6.9</v>
      </c>
      <c r="AA10" s="301" t="s">
        <v>85</v>
      </c>
      <c r="AB10" s="304">
        <v>79.900000000000006</v>
      </c>
      <c r="AC10" s="308">
        <v>2</v>
      </c>
    </row>
    <row r="11" spans="1:29" ht="16.5" customHeight="1" x14ac:dyDescent="0.25">
      <c r="A11" s="7"/>
      <c r="B11" s="7"/>
      <c r="C11" s="7"/>
      <c r="D11" s="7" t="s">
        <v>711</v>
      </c>
      <c r="E11" s="7"/>
      <c r="F11" s="7"/>
      <c r="G11" s="7"/>
      <c r="H11" s="7"/>
      <c r="I11" s="7"/>
      <c r="J11" s="7"/>
      <c r="K11" s="7"/>
      <c r="L11" s="9" t="s">
        <v>357</v>
      </c>
      <c r="M11" s="306">
        <v>2.8</v>
      </c>
      <c r="N11" s="7"/>
      <c r="O11" s="306">
        <v>2.5</v>
      </c>
      <c r="P11" s="7"/>
      <c r="Q11" s="306">
        <v>2</v>
      </c>
      <c r="R11" s="7"/>
      <c r="S11" s="306">
        <v>2</v>
      </c>
      <c r="T11" s="7"/>
      <c r="U11" s="306">
        <v>1.8</v>
      </c>
      <c r="V11" s="7"/>
      <c r="W11" s="306">
        <v>2.6</v>
      </c>
      <c r="X11" s="7"/>
      <c r="Y11" s="306">
        <v>5</v>
      </c>
      <c r="Z11" s="7"/>
      <c r="AA11" s="301" t="s">
        <v>85</v>
      </c>
      <c r="AB11" s="306">
        <v>1.3</v>
      </c>
      <c r="AC11" s="7"/>
    </row>
    <row r="12" spans="1:29" ht="16.5" customHeight="1" x14ac:dyDescent="0.25">
      <c r="A12" s="7"/>
      <c r="B12" s="7" t="s">
        <v>876</v>
      </c>
      <c r="C12" s="7"/>
      <c r="D12" s="7"/>
      <c r="E12" s="7"/>
      <c r="F12" s="7"/>
      <c r="G12" s="7"/>
      <c r="H12" s="7"/>
      <c r="I12" s="7"/>
      <c r="J12" s="7"/>
      <c r="K12" s="7"/>
      <c r="L12" s="9"/>
      <c r="M12" s="10"/>
      <c r="N12" s="7"/>
      <c r="O12" s="10"/>
      <c r="P12" s="7"/>
      <c r="Q12" s="10"/>
      <c r="R12" s="7"/>
      <c r="S12" s="10"/>
      <c r="T12" s="7"/>
      <c r="U12" s="10"/>
      <c r="V12" s="7"/>
      <c r="W12" s="10"/>
      <c r="X12" s="7"/>
      <c r="Y12" s="10"/>
      <c r="Z12" s="7"/>
      <c r="AA12" s="9"/>
      <c r="AB12" s="10"/>
      <c r="AC12" s="7"/>
    </row>
    <row r="13" spans="1:29" ht="16.5" customHeight="1" x14ac:dyDescent="0.25">
      <c r="A13" s="7"/>
      <c r="B13" s="7"/>
      <c r="C13" s="7" t="s">
        <v>875</v>
      </c>
      <c r="D13" s="7"/>
      <c r="E13" s="7"/>
      <c r="F13" s="7"/>
      <c r="G13" s="7"/>
      <c r="H13" s="7"/>
      <c r="I13" s="7"/>
      <c r="J13" s="7"/>
      <c r="K13" s="7"/>
      <c r="L13" s="9" t="s">
        <v>357</v>
      </c>
      <c r="M13" s="304">
        <v>76.5</v>
      </c>
      <c r="N13" s="308">
        <v>9.4</v>
      </c>
      <c r="O13" s="304">
        <v>70.7</v>
      </c>
      <c r="P13" s="308">
        <v>8.8000000000000007</v>
      </c>
      <c r="Q13" s="304">
        <v>77.2</v>
      </c>
      <c r="R13" s="308">
        <v>6.6</v>
      </c>
      <c r="S13" s="304">
        <v>81.599999999999994</v>
      </c>
      <c r="T13" s="308">
        <v>7.1</v>
      </c>
      <c r="U13" s="304">
        <v>74.7</v>
      </c>
      <c r="V13" s="308">
        <v>6.2</v>
      </c>
      <c r="W13" s="304">
        <v>69.400000000000006</v>
      </c>
      <c r="X13" s="308">
        <v>8.1999999999999993</v>
      </c>
      <c r="Y13" s="304">
        <v>60</v>
      </c>
      <c r="Z13" s="299">
        <v>13</v>
      </c>
      <c r="AA13" s="301" t="s">
        <v>85</v>
      </c>
      <c r="AB13" s="304">
        <v>75.2</v>
      </c>
      <c r="AC13" s="308">
        <v>4</v>
      </c>
    </row>
    <row r="14" spans="1:29" ht="16.5" customHeight="1" x14ac:dyDescent="0.25">
      <c r="A14" s="7"/>
      <c r="B14" s="7"/>
      <c r="C14" s="7"/>
      <c r="D14" s="7" t="s">
        <v>711</v>
      </c>
      <c r="E14" s="7"/>
      <c r="F14" s="7"/>
      <c r="G14" s="7"/>
      <c r="H14" s="7"/>
      <c r="I14" s="7"/>
      <c r="J14" s="7"/>
      <c r="K14" s="7"/>
      <c r="L14" s="9" t="s">
        <v>357</v>
      </c>
      <c r="M14" s="306">
        <v>6.2</v>
      </c>
      <c r="N14" s="7"/>
      <c r="O14" s="306">
        <v>6.3</v>
      </c>
      <c r="P14" s="7"/>
      <c r="Q14" s="306">
        <v>4.4000000000000004</v>
      </c>
      <c r="R14" s="7"/>
      <c r="S14" s="306">
        <v>4.4000000000000004</v>
      </c>
      <c r="T14" s="7"/>
      <c r="U14" s="306">
        <v>4.2</v>
      </c>
      <c r="V14" s="7"/>
      <c r="W14" s="306">
        <v>6</v>
      </c>
      <c r="X14" s="7"/>
      <c r="Y14" s="304">
        <v>11</v>
      </c>
      <c r="Z14" s="7"/>
      <c r="AA14" s="301" t="s">
        <v>85</v>
      </c>
      <c r="AB14" s="306">
        <v>2.7</v>
      </c>
      <c r="AC14" s="7"/>
    </row>
    <row r="15" spans="1:29" ht="16.5" customHeight="1" x14ac:dyDescent="0.25">
      <c r="A15" s="7" t="s">
        <v>148</v>
      </c>
      <c r="B15" s="7"/>
      <c r="C15" s="7"/>
      <c r="D15" s="7"/>
      <c r="E15" s="7"/>
      <c r="F15" s="7"/>
      <c r="G15" s="7"/>
      <c r="H15" s="7"/>
      <c r="I15" s="7"/>
      <c r="J15" s="7"/>
      <c r="K15" s="7"/>
      <c r="L15" s="9"/>
      <c r="M15" s="10"/>
      <c r="N15" s="7"/>
      <c r="O15" s="10"/>
      <c r="P15" s="7"/>
      <c r="Q15" s="10"/>
      <c r="R15" s="7"/>
      <c r="S15" s="10"/>
      <c r="T15" s="7"/>
      <c r="U15" s="10"/>
      <c r="V15" s="7"/>
      <c r="W15" s="10"/>
      <c r="X15" s="7"/>
      <c r="Y15" s="10"/>
      <c r="Z15" s="7"/>
      <c r="AA15" s="9"/>
      <c r="AB15" s="10"/>
      <c r="AC15" s="7"/>
    </row>
    <row r="16" spans="1:29" ht="16.5" customHeight="1" x14ac:dyDescent="0.25">
      <c r="A16" s="7"/>
      <c r="B16" s="7" t="s">
        <v>708</v>
      </c>
      <c r="C16" s="7"/>
      <c r="D16" s="7"/>
      <c r="E16" s="7"/>
      <c r="F16" s="7"/>
      <c r="G16" s="7"/>
      <c r="H16" s="7"/>
      <c r="I16" s="7"/>
      <c r="J16" s="7"/>
      <c r="K16" s="7"/>
      <c r="L16" s="9"/>
      <c r="M16" s="10"/>
      <c r="N16" s="7"/>
      <c r="O16" s="10"/>
      <c r="P16" s="7"/>
      <c r="Q16" s="10"/>
      <c r="R16" s="7"/>
      <c r="S16" s="10"/>
      <c r="T16" s="7"/>
      <c r="U16" s="10"/>
      <c r="V16" s="7"/>
      <c r="W16" s="10"/>
      <c r="X16" s="7"/>
      <c r="Y16" s="10"/>
      <c r="Z16" s="7"/>
      <c r="AA16" s="9"/>
      <c r="AB16" s="10"/>
      <c r="AC16" s="7"/>
    </row>
    <row r="17" spans="1:29" ht="16.5" customHeight="1" x14ac:dyDescent="0.25">
      <c r="A17" s="7"/>
      <c r="B17" s="7"/>
      <c r="C17" s="7" t="s">
        <v>872</v>
      </c>
      <c r="D17" s="7"/>
      <c r="E17" s="7"/>
      <c r="F17" s="7"/>
      <c r="G17" s="7"/>
      <c r="H17" s="7"/>
      <c r="I17" s="7"/>
      <c r="J17" s="7"/>
      <c r="K17" s="7"/>
      <c r="L17" s="9" t="s">
        <v>127</v>
      </c>
      <c r="M17" s="298">
        <v>589</v>
      </c>
      <c r="N17" s="7"/>
      <c r="O17" s="298">
        <v>408</v>
      </c>
      <c r="P17" s="7"/>
      <c r="Q17" s="298">
        <v>379</v>
      </c>
      <c r="R17" s="7"/>
      <c r="S17" s="298">
        <v>384</v>
      </c>
      <c r="T17" s="7"/>
      <c r="U17" s="298">
        <v>572</v>
      </c>
      <c r="V17" s="7"/>
      <c r="W17" s="298">
        <v>554</v>
      </c>
      <c r="X17" s="7"/>
      <c r="Y17" s="298">
        <v>209</v>
      </c>
      <c r="Z17" s="7"/>
      <c r="AA17" s="300" t="s">
        <v>85</v>
      </c>
      <c r="AB17" s="303">
        <v>3095</v>
      </c>
      <c r="AC17" s="7"/>
    </row>
    <row r="18" spans="1:29" ht="16.5" customHeight="1" x14ac:dyDescent="0.25">
      <c r="A18" s="7"/>
      <c r="B18" s="7"/>
      <c r="C18" s="7" t="s">
        <v>873</v>
      </c>
      <c r="D18" s="7"/>
      <c r="E18" s="7"/>
      <c r="F18" s="7"/>
      <c r="G18" s="7"/>
      <c r="H18" s="7"/>
      <c r="I18" s="7"/>
      <c r="J18" s="7"/>
      <c r="K18" s="7"/>
      <c r="L18" s="9" t="s">
        <v>357</v>
      </c>
      <c r="M18" s="304">
        <v>38.299999999999997</v>
      </c>
      <c r="N18" s="308">
        <v>3.9</v>
      </c>
      <c r="O18" s="304">
        <v>41.8</v>
      </c>
      <c r="P18" s="308">
        <v>4.8</v>
      </c>
      <c r="Q18" s="304">
        <v>38</v>
      </c>
      <c r="R18" s="308">
        <v>4.9000000000000004</v>
      </c>
      <c r="S18" s="304">
        <v>45.3</v>
      </c>
      <c r="T18" s="308">
        <v>5</v>
      </c>
      <c r="U18" s="304">
        <v>41.1</v>
      </c>
      <c r="V18" s="308">
        <v>4</v>
      </c>
      <c r="W18" s="304">
        <v>39.200000000000003</v>
      </c>
      <c r="X18" s="308">
        <v>4.0999999999999996</v>
      </c>
      <c r="Y18" s="304">
        <v>36.4</v>
      </c>
      <c r="Z18" s="308">
        <v>6.5</v>
      </c>
      <c r="AA18" s="301" t="s">
        <v>85</v>
      </c>
      <c r="AB18" s="304">
        <v>39.4</v>
      </c>
      <c r="AC18" s="308">
        <v>2.1</v>
      </c>
    </row>
    <row r="19" spans="1:29" ht="16.5" customHeight="1" x14ac:dyDescent="0.25">
      <c r="A19" s="7"/>
      <c r="B19" s="7"/>
      <c r="C19" s="7"/>
      <c r="D19" s="7" t="s">
        <v>711</v>
      </c>
      <c r="E19" s="7"/>
      <c r="F19" s="7"/>
      <c r="G19" s="7"/>
      <c r="H19" s="7"/>
      <c r="I19" s="7"/>
      <c r="J19" s="7"/>
      <c r="K19" s="7"/>
      <c r="L19" s="9" t="s">
        <v>357</v>
      </c>
      <c r="M19" s="306">
        <v>5.2</v>
      </c>
      <c r="N19" s="7"/>
      <c r="O19" s="306">
        <v>5.8</v>
      </c>
      <c r="P19" s="7"/>
      <c r="Q19" s="306">
        <v>6.6</v>
      </c>
      <c r="R19" s="7"/>
      <c r="S19" s="306">
        <v>5.6</v>
      </c>
      <c r="T19" s="7"/>
      <c r="U19" s="306">
        <v>5</v>
      </c>
      <c r="V19" s="7"/>
      <c r="W19" s="306">
        <v>5.3</v>
      </c>
      <c r="X19" s="7"/>
      <c r="Y19" s="306">
        <v>9.1999999999999993</v>
      </c>
      <c r="Z19" s="7"/>
      <c r="AA19" s="301" t="s">
        <v>85</v>
      </c>
      <c r="AB19" s="306">
        <v>2.7</v>
      </c>
      <c r="AC19" s="7"/>
    </row>
    <row r="20" spans="1:29" ht="16.5" customHeight="1" x14ac:dyDescent="0.25">
      <c r="A20" s="7"/>
      <c r="B20" s="7"/>
      <c r="C20" s="7" t="s">
        <v>874</v>
      </c>
      <c r="D20" s="7"/>
      <c r="E20" s="7"/>
      <c r="F20" s="7"/>
      <c r="G20" s="7"/>
      <c r="H20" s="7"/>
      <c r="I20" s="7"/>
      <c r="J20" s="7"/>
      <c r="K20" s="7"/>
      <c r="L20" s="9" t="s">
        <v>357</v>
      </c>
      <c r="M20" s="304">
        <v>42</v>
      </c>
      <c r="N20" s="308">
        <v>4</v>
      </c>
      <c r="O20" s="304">
        <v>40.200000000000003</v>
      </c>
      <c r="P20" s="308">
        <v>4.8</v>
      </c>
      <c r="Q20" s="304">
        <v>40.299999999999997</v>
      </c>
      <c r="R20" s="308">
        <v>5</v>
      </c>
      <c r="S20" s="304">
        <v>39.799999999999997</v>
      </c>
      <c r="T20" s="308">
        <v>4.9000000000000004</v>
      </c>
      <c r="U20" s="304">
        <v>39.4</v>
      </c>
      <c r="V20" s="308">
        <v>4</v>
      </c>
      <c r="W20" s="304">
        <v>40.700000000000003</v>
      </c>
      <c r="X20" s="308">
        <v>4.0999999999999996</v>
      </c>
      <c r="Y20" s="304">
        <v>44</v>
      </c>
      <c r="Z20" s="308">
        <v>6.7</v>
      </c>
      <c r="AA20" s="301" t="s">
        <v>85</v>
      </c>
      <c r="AB20" s="304">
        <v>40.9</v>
      </c>
      <c r="AC20" s="308">
        <v>2.1</v>
      </c>
    </row>
    <row r="21" spans="1:29" ht="16.5" customHeight="1" x14ac:dyDescent="0.25">
      <c r="A21" s="7"/>
      <c r="B21" s="7"/>
      <c r="C21" s="7"/>
      <c r="D21" s="7" t="s">
        <v>711</v>
      </c>
      <c r="E21" s="7"/>
      <c r="F21" s="7"/>
      <c r="G21" s="7"/>
      <c r="H21" s="7"/>
      <c r="I21" s="7"/>
      <c r="J21" s="7"/>
      <c r="K21" s="7"/>
      <c r="L21" s="9" t="s">
        <v>357</v>
      </c>
      <c r="M21" s="306">
        <v>4.9000000000000004</v>
      </c>
      <c r="N21" s="7"/>
      <c r="O21" s="306">
        <v>6</v>
      </c>
      <c r="P21" s="7"/>
      <c r="Q21" s="306">
        <v>6.3</v>
      </c>
      <c r="R21" s="7"/>
      <c r="S21" s="306">
        <v>6.3</v>
      </c>
      <c r="T21" s="7"/>
      <c r="U21" s="306">
        <v>5.2</v>
      </c>
      <c r="V21" s="7"/>
      <c r="W21" s="306">
        <v>5.0999999999999996</v>
      </c>
      <c r="X21" s="7"/>
      <c r="Y21" s="306">
        <v>7.8</v>
      </c>
      <c r="Z21" s="7"/>
      <c r="AA21" s="301" t="s">
        <v>85</v>
      </c>
      <c r="AB21" s="306">
        <v>2.6</v>
      </c>
      <c r="AC21" s="7"/>
    </row>
    <row r="22" spans="1:29" ht="16.5" customHeight="1" x14ac:dyDescent="0.25">
      <c r="A22" s="7"/>
      <c r="B22" s="7"/>
      <c r="C22" s="7" t="s">
        <v>875</v>
      </c>
      <c r="D22" s="7"/>
      <c r="E22" s="7"/>
      <c r="F22" s="7"/>
      <c r="G22" s="7"/>
      <c r="H22" s="7"/>
      <c r="I22" s="7"/>
      <c r="J22" s="7"/>
      <c r="K22" s="7"/>
      <c r="L22" s="9" t="s">
        <v>357</v>
      </c>
      <c r="M22" s="304">
        <v>80.3</v>
      </c>
      <c r="N22" s="308">
        <v>3.2</v>
      </c>
      <c r="O22" s="304">
        <v>82.1</v>
      </c>
      <c r="P22" s="308">
        <v>3.7</v>
      </c>
      <c r="Q22" s="304">
        <v>78.3</v>
      </c>
      <c r="R22" s="308">
        <v>4.2</v>
      </c>
      <c r="S22" s="304">
        <v>85.1</v>
      </c>
      <c r="T22" s="308">
        <v>3.6</v>
      </c>
      <c r="U22" s="304">
        <v>80.5</v>
      </c>
      <c r="V22" s="308">
        <v>3.3</v>
      </c>
      <c r="W22" s="304">
        <v>79.900000000000006</v>
      </c>
      <c r="X22" s="308">
        <v>3.4</v>
      </c>
      <c r="Y22" s="304">
        <v>80.400000000000006</v>
      </c>
      <c r="Z22" s="308">
        <v>5.4</v>
      </c>
      <c r="AA22" s="301" t="s">
        <v>85</v>
      </c>
      <c r="AB22" s="304">
        <v>80.3</v>
      </c>
      <c r="AC22" s="308">
        <v>1.7</v>
      </c>
    </row>
    <row r="23" spans="1:29" ht="16.5" customHeight="1" x14ac:dyDescent="0.25">
      <c r="A23" s="7"/>
      <c r="B23" s="7"/>
      <c r="C23" s="7"/>
      <c r="D23" s="7" t="s">
        <v>711</v>
      </c>
      <c r="E23" s="7"/>
      <c r="F23" s="7"/>
      <c r="G23" s="7"/>
      <c r="H23" s="7"/>
      <c r="I23" s="7"/>
      <c r="J23" s="7"/>
      <c r="K23" s="7"/>
      <c r="L23" s="9" t="s">
        <v>357</v>
      </c>
      <c r="M23" s="306">
        <v>2.1</v>
      </c>
      <c r="N23" s="7"/>
      <c r="O23" s="306">
        <v>2.2999999999999998</v>
      </c>
      <c r="P23" s="7"/>
      <c r="Q23" s="306">
        <v>2.7</v>
      </c>
      <c r="R23" s="7"/>
      <c r="S23" s="306">
        <v>2.1</v>
      </c>
      <c r="T23" s="7"/>
      <c r="U23" s="306">
        <v>2.1</v>
      </c>
      <c r="V23" s="7"/>
      <c r="W23" s="306">
        <v>2.1</v>
      </c>
      <c r="X23" s="7"/>
      <c r="Y23" s="306">
        <v>3.4</v>
      </c>
      <c r="Z23" s="7"/>
      <c r="AA23" s="301" t="s">
        <v>85</v>
      </c>
      <c r="AB23" s="306">
        <v>1.1000000000000001</v>
      </c>
      <c r="AC23" s="7"/>
    </row>
    <row r="24" spans="1:29" ht="16.5" customHeight="1" x14ac:dyDescent="0.25">
      <c r="A24" s="7"/>
      <c r="B24" s="7" t="s">
        <v>876</v>
      </c>
      <c r="C24" s="7"/>
      <c r="D24" s="7"/>
      <c r="E24" s="7"/>
      <c r="F24" s="7"/>
      <c r="G24" s="7"/>
      <c r="H24" s="7"/>
      <c r="I24" s="7"/>
      <c r="J24" s="7"/>
      <c r="K24" s="7"/>
      <c r="L24" s="9"/>
      <c r="M24" s="10"/>
      <c r="N24" s="7"/>
      <c r="O24" s="10"/>
      <c r="P24" s="7"/>
      <c r="Q24" s="10"/>
      <c r="R24" s="7"/>
      <c r="S24" s="10"/>
      <c r="T24" s="7"/>
      <c r="U24" s="10"/>
      <c r="V24" s="7"/>
      <c r="W24" s="10"/>
      <c r="X24" s="7"/>
      <c r="Y24" s="10"/>
      <c r="Z24" s="7"/>
      <c r="AA24" s="9"/>
      <c r="AB24" s="10"/>
      <c r="AC24" s="7"/>
    </row>
    <row r="25" spans="1:29" ht="16.5" customHeight="1" x14ac:dyDescent="0.25">
      <c r="A25" s="7"/>
      <c r="B25" s="7"/>
      <c r="C25" s="7" t="s">
        <v>875</v>
      </c>
      <c r="D25" s="7"/>
      <c r="E25" s="7"/>
      <c r="F25" s="7"/>
      <c r="G25" s="7"/>
      <c r="H25" s="7"/>
      <c r="I25" s="7"/>
      <c r="J25" s="7"/>
      <c r="K25" s="7"/>
      <c r="L25" s="9" t="s">
        <v>357</v>
      </c>
      <c r="M25" s="304">
        <v>70.900000000000006</v>
      </c>
      <c r="N25" s="308">
        <v>7.5</v>
      </c>
      <c r="O25" s="304">
        <v>77.7</v>
      </c>
      <c r="P25" s="308">
        <v>8.4</v>
      </c>
      <c r="Q25" s="304">
        <v>75.400000000000006</v>
      </c>
      <c r="R25" s="308">
        <v>9.1</v>
      </c>
      <c r="S25" s="304">
        <v>81.099999999999994</v>
      </c>
      <c r="T25" s="308">
        <v>6.8</v>
      </c>
      <c r="U25" s="304">
        <v>77.7</v>
      </c>
      <c r="V25" s="308">
        <v>7.3</v>
      </c>
      <c r="W25" s="304">
        <v>76.7</v>
      </c>
      <c r="X25" s="308">
        <v>7.1</v>
      </c>
      <c r="Y25" s="304">
        <v>77.099999999999994</v>
      </c>
      <c r="Z25" s="308">
        <v>9.1</v>
      </c>
      <c r="AA25" s="301" t="s">
        <v>85</v>
      </c>
      <c r="AB25" s="304">
        <v>74.8</v>
      </c>
      <c r="AC25" s="308">
        <v>3.8</v>
      </c>
    </row>
    <row r="26" spans="1:29" ht="16.5" customHeight="1" x14ac:dyDescent="0.25">
      <c r="A26" s="7"/>
      <c r="B26" s="7"/>
      <c r="C26" s="7"/>
      <c r="D26" s="7" t="s">
        <v>711</v>
      </c>
      <c r="E26" s="7"/>
      <c r="F26" s="7"/>
      <c r="G26" s="7"/>
      <c r="H26" s="7"/>
      <c r="I26" s="7"/>
      <c r="J26" s="7"/>
      <c r="K26" s="7"/>
      <c r="L26" s="9" t="s">
        <v>357</v>
      </c>
      <c r="M26" s="306">
        <v>5.4</v>
      </c>
      <c r="N26" s="7"/>
      <c r="O26" s="306">
        <v>5.5</v>
      </c>
      <c r="P26" s="7"/>
      <c r="Q26" s="306">
        <v>6.2</v>
      </c>
      <c r="R26" s="7"/>
      <c r="S26" s="306">
        <v>4.3</v>
      </c>
      <c r="T26" s="7"/>
      <c r="U26" s="306">
        <v>4.8</v>
      </c>
      <c r="V26" s="7"/>
      <c r="W26" s="306">
        <v>4.7</v>
      </c>
      <c r="X26" s="7"/>
      <c r="Y26" s="306">
        <v>6</v>
      </c>
      <c r="Z26" s="7"/>
      <c r="AA26" s="301" t="s">
        <v>85</v>
      </c>
      <c r="AB26" s="306">
        <v>2.6</v>
      </c>
      <c r="AC26" s="7"/>
    </row>
    <row r="27" spans="1:29" ht="16.5" customHeight="1" x14ac:dyDescent="0.25">
      <c r="A27" s="7" t="s">
        <v>150</v>
      </c>
      <c r="B27" s="7"/>
      <c r="C27" s="7"/>
      <c r="D27" s="7"/>
      <c r="E27" s="7"/>
      <c r="F27" s="7"/>
      <c r="G27" s="7"/>
      <c r="H27" s="7"/>
      <c r="I27" s="7"/>
      <c r="J27" s="7"/>
      <c r="K27" s="7"/>
      <c r="L27" s="9"/>
      <c r="M27" s="10"/>
      <c r="N27" s="7"/>
      <c r="O27" s="10"/>
      <c r="P27" s="7"/>
      <c r="Q27" s="10"/>
      <c r="R27" s="7"/>
      <c r="S27" s="10"/>
      <c r="T27" s="7"/>
      <c r="U27" s="10"/>
      <c r="V27" s="7"/>
      <c r="W27" s="10"/>
      <c r="X27" s="7"/>
      <c r="Y27" s="10"/>
      <c r="Z27" s="7"/>
      <c r="AA27" s="9"/>
      <c r="AB27" s="10"/>
      <c r="AC27" s="7"/>
    </row>
    <row r="28" spans="1:29" ht="16.5" customHeight="1" x14ac:dyDescent="0.25">
      <c r="A28" s="7"/>
      <c r="B28" s="7" t="s">
        <v>708</v>
      </c>
      <c r="C28" s="7"/>
      <c r="D28" s="7"/>
      <c r="E28" s="7"/>
      <c r="F28" s="7"/>
      <c r="G28" s="7"/>
      <c r="H28" s="7"/>
      <c r="I28" s="7"/>
      <c r="J28" s="7"/>
      <c r="K28" s="7"/>
      <c r="L28" s="9"/>
      <c r="M28" s="10"/>
      <c r="N28" s="7"/>
      <c r="O28" s="10"/>
      <c r="P28" s="7"/>
      <c r="Q28" s="10"/>
      <c r="R28" s="7"/>
      <c r="S28" s="10"/>
      <c r="T28" s="7"/>
      <c r="U28" s="10"/>
      <c r="V28" s="7"/>
      <c r="W28" s="10"/>
      <c r="X28" s="7"/>
      <c r="Y28" s="10"/>
      <c r="Z28" s="7"/>
      <c r="AA28" s="9"/>
      <c r="AB28" s="10"/>
      <c r="AC28" s="7"/>
    </row>
    <row r="29" spans="1:29" ht="16.5" customHeight="1" x14ac:dyDescent="0.25">
      <c r="A29" s="7"/>
      <c r="B29" s="7"/>
      <c r="C29" s="7" t="s">
        <v>872</v>
      </c>
      <c r="D29" s="7"/>
      <c r="E29" s="7"/>
      <c r="F29" s="7"/>
      <c r="G29" s="7"/>
      <c r="H29" s="7"/>
      <c r="I29" s="7"/>
      <c r="J29" s="7"/>
      <c r="K29" s="7"/>
      <c r="L29" s="9" t="s">
        <v>127</v>
      </c>
      <c r="M29" s="303">
        <v>1032</v>
      </c>
      <c r="N29" s="7"/>
      <c r="O29" s="298">
        <v>358</v>
      </c>
      <c r="P29" s="7"/>
      <c r="Q29" s="298">
        <v>364</v>
      </c>
      <c r="R29" s="7"/>
      <c r="S29" s="298">
        <v>349</v>
      </c>
      <c r="T29" s="7"/>
      <c r="U29" s="298">
        <v>346</v>
      </c>
      <c r="V29" s="7"/>
      <c r="W29" s="298">
        <v>288</v>
      </c>
      <c r="X29" s="7"/>
      <c r="Y29" s="298">
        <v>121</v>
      </c>
      <c r="Z29" s="7"/>
      <c r="AA29" s="300" t="s">
        <v>85</v>
      </c>
      <c r="AB29" s="303">
        <v>2858</v>
      </c>
      <c r="AC29" s="7"/>
    </row>
    <row r="30" spans="1:29" ht="16.5" customHeight="1" x14ac:dyDescent="0.25">
      <c r="A30" s="7"/>
      <c r="B30" s="7"/>
      <c r="C30" s="7" t="s">
        <v>873</v>
      </c>
      <c r="D30" s="7"/>
      <c r="E30" s="7"/>
      <c r="F30" s="7"/>
      <c r="G30" s="7"/>
      <c r="H30" s="7"/>
      <c r="I30" s="7"/>
      <c r="J30" s="7"/>
      <c r="K30" s="7"/>
      <c r="L30" s="9" t="s">
        <v>357</v>
      </c>
      <c r="M30" s="304">
        <v>33.4</v>
      </c>
      <c r="N30" s="308">
        <v>2.9</v>
      </c>
      <c r="O30" s="304">
        <v>37.799999999999997</v>
      </c>
      <c r="P30" s="308">
        <v>5</v>
      </c>
      <c r="Q30" s="304">
        <v>40.1</v>
      </c>
      <c r="R30" s="308">
        <v>5.2</v>
      </c>
      <c r="S30" s="304">
        <v>44.2</v>
      </c>
      <c r="T30" s="308">
        <v>5.3</v>
      </c>
      <c r="U30" s="304">
        <v>40.299999999999997</v>
      </c>
      <c r="V30" s="308">
        <v>5.2</v>
      </c>
      <c r="W30" s="304">
        <v>34.1</v>
      </c>
      <c r="X30" s="308">
        <v>5.5</v>
      </c>
      <c r="Y30" s="304">
        <v>30.6</v>
      </c>
      <c r="Z30" s="308">
        <v>8.1999999999999993</v>
      </c>
      <c r="AA30" s="301" t="s">
        <v>85</v>
      </c>
      <c r="AB30" s="304">
        <v>36.9</v>
      </c>
      <c r="AC30" s="308">
        <v>1.9</v>
      </c>
    </row>
    <row r="31" spans="1:29" ht="16.5" customHeight="1" x14ac:dyDescent="0.25">
      <c r="A31" s="7"/>
      <c r="B31" s="7"/>
      <c r="C31" s="7"/>
      <c r="D31" s="7" t="s">
        <v>711</v>
      </c>
      <c r="E31" s="7"/>
      <c r="F31" s="7"/>
      <c r="G31" s="7"/>
      <c r="H31" s="7"/>
      <c r="I31" s="7"/>
      <c r="J31" s="7"/>
      <c r="K31" s="7"/>
      <c r="L31" s="9" t="s">
        <v>357</v>
      </c>
      <c r="M31" s="306">
        <v>4.4000000000000004</v>
      </c>
      <c r="N31" s="7"/>
      <c r="O31" s="306">
        <v>6.8</v>
      </c>
      <c r="P31" s="7"/>
      <c r="Q31" s="306">
        <v>6.6</v>
      </c>
      <c r="R31" s="7"/>
      <c r="S31" s="306">
        <v>6.1</v>
      </c>
      <c r="T31" s="7"/>
      <c r="U31" s="306">
        <v>6.5</v>
      </c>
      <c r="V31" s="7"/>
      <c r="W31" s="306">
        <v>8.1999999999999993</v>
      </c>
      <c r="X31" s="7"/>
      <c r="Y31" s="304">
        <v>13.7</v>
      </c>
      <c r="Z31" s="7"/>
      <c r="AA31" s="301" t="s">
        <v>85</v>
      </c>
      <c r="AB31" s="306">
        <v>2.6</v>
      </c>
      <c r="AC31" s="7"/>
    </row>
    <row r="32" spans="1:29" ht="16.5" customHeight="1" x14ac:dyDescent="0.25">
      <c r="A32" s="7"/>
      <c r="B32" s="7"/>
      <c r="C32" s="7" t="s">
        <v>874</v>
      </c>
      <c r="D32" s="7"/>
      <c r="E32" s="7"/>
      <c r="F32" s="7"/>
      <c r="G32" s="7"/>
      <c r="H32" s="7"/>
      <c r="I32" s="7"/>
      <c r="J32" s="7"/>
      <c r="K32" s="7"/>
      <c r="L32" s="9" t="s">
        <v>357</v>
      </c>
      <c r="M32" s="304">
        <v>45</v>
      </c>
      <c r="N32" s="308">
        <v>3</v>
      </c>
      <c r="O32" s="304">
        <v>38.799999999999997</v>
      </c>
      <c r="P32" s="308">
        <v>5.0999999999999996</v>
      </c>
      <c r="Q32" s="304">
        <v>43.1</v>
      </c>
      <c r="R32" s="308">
        <v>5.3</v>
      </c>
      <c r="S32" s="304">
        <v>38.700000000000003</v>
      </c>
      <c r="T32" s="308">
        <v>5.2</v>
      </c>
      <c r="U32" s="304">
        <v>42.3</v>
      </c>
      <c r="V32" s="308">
        <v>5.2</v>
      </c>
      <c r="W32" s="304">
        <v>41.6</v>
      </c>
      <c r="X32" s="308">
        <v>5.7</v>
      </c>
      <c r="Y32" s="304">
        <v>38.9</v>
      </c>
      <c r="Z32" s="308">
        <v>8.6999999999999993</v>
      </c>
      <c r="AA32" s="301" t="s">
        <v>85</v>
      </c>
      <c r="AB32" s="304">
        <v>42.8</v>
      </c>
      <c r="AC32" s="308">
        <v>2</v>
      </c>
    </row>
    <row r="33" spans="1:29" ht="16.5" customHeight="1" x14ac:dyDescent="0.25">
      <c r="A33" s="7"/>
      <c r="B33" s="7"/>
      <c r="C33" s="7"/>
      <c r="D33" s="7" t="s">
        <v>711</v>
      </c>
      <c r="E33" s="7"/>
      <c r="F33" s="7"/>
      <c r="G33" s="7"/>
      <c r="H33" s="7"/>
      <c r="I33" s="7"/>
      <c r="J33" s="7"/>
      <c r="K33" s="7"/>
      <c r="L33" s="9" t="s">
        <v>357</v>
      </c>
      <c r="M33" s="306">
        <v>3.4</v>
      </c>
      <c r="N33" s="7"/>
      <c r="O33" s="306">
        <v>6.7</v>
      </c>
      <c r="P33" s="7"/>
      <c r="Q33" s="306">
        <v>6.2</v>
      </c>
      <c r="R33" s="7"/>
      <c r="S33" s="306">
        <v>6.9</v>
      </c>
      <c r="T33" s="7"/>
      <c r="U33" s="306">
        <v>6.3</v>
      </c>
      <c r="V33" s="7"/>
      <c r="W33" s="306">
        <v>7</v>
      </c>
      <c r="X33" s="7"/>
      <c r="Y33" s="304">
        <v>11.4</v>
      </c>
      <c r="Z33" s="7"/>
      <c r="AA33" s="301" t="s">
        <v>85</v>
      </c>
      <c r="AB33" s="306">
        <v>2.2999999999999998</v>
      </c>
      <c r="AC33" s="7"/>
    </row>
    <row r="34" spans="1:29" ht="16.5" customHeight="1" x14ac:dyDescent="0.25">
      <c r="A34" s="7"/>
      <c r="B34" s="7"/>
      <c r="C34" s="7" t="s">
        <v>875</v>
      </c>
      <c r="D34" s="7"/>
      <c r="E34" s="7"/>
      <c r="F34" s="7"/>
      <c r="G34" s="7"/>
      <c r="H34" s="7"/>
      <c r="I34" s="7"/>
      <c r="J34" s="7"/>
      <c r="K34" s="7"/>
      <c r="L34" s="9" t="s">
        <v>357</v>
      </c>
      <c r="M34" s="304">
        <v>78.5</v>
      </c>
      <c r="N34" s="308">
        <v>2.5</v>
      </c>
      <c r="O34" s="304">
        <v>76.599999999999994</v>
      </c>
      <c r="P34" s="308">
        <v>4.4000000000000004</v>
      </c>
      <c r="Q34" s="304">
        <v>83.2</v>
      </c>
      <c r="R34" s="308">
        <v>3.9</v>
      </c>
      <c r="S34" s="304">
        <v>83</v>
      </c>
      <c r="T34" s="308">
        <v>3.9</v>
      </c>
      <c r="U34" s="304">
        <v>82.6</v>
      </c>
      <c r="V34" s="308">
        <v>4</v>
      </c>
      <c r="W34" s="304">
        <v>75.7</v>
      </c>
      <c r="X34" s="308">
        <v>5</v>
      </c>
      <c r="Y34" s="304">
        <v>69.400000000000006</v>
      </c>
      <c r="Z34" s="308">
        <v>8.1999999999999993</v>
      </c>
      <c r="AA34" s="301" t="s">
        <v>85</v>
      </c>
      <c r="AB34" s="304">
        <v>79.7</v>
      </c>
      <c r="AC34" s="308">
        <v>1.6</v>
      </c>
    </row>
    <row r="35" spans="1:29" ht="16.5" customHeight="1" x14ac:dyDescent="0.25">
      <c r="A35" s="7"/>
      <c r="B35" s="7"/>
      <c r="C35" s="7"/>
      <c r="D35" s="7" t="s">
        <v>711</v>
      </c>
      <c r="E35" s="7"/>
      <c r="F35" s="7"/>
      <c r="G35" s="7"/>
      <c r="H35" s="7"/>
      <c r="I35" s="7"/>
      <c r="J35" s="7"/>
      <c r="K35" s="7"/>
      <c r="L35" s="9" t="s">
        <v>357</v>
      </c>
      <c r="M35" s="306">
        <v>1.6</v>
      </c>
      <c r="N35" s="7"/>
      <c r="O35" s="306">
        <v>2.9</v>
      </c>
      <c r="P35" s="7"/>
      <c r="Q35" s="306">
        <v>2.4</v>
      </c>
      <c r="R35" s="7"/>
      <c r="S35" s="306">
        <v>2.4</v>
      </c>
      <c r="T35" s="7"/>
      <c r="U35" s="306">
        <v>2.5</v>
      </c>
      <c r="V35" s="7"/>
      <c r="W35" s="306">
        <v>3.3</v>
      </c>
      <c r="X35" s="7"/>
      <c r="Y35" s="306">
        <v>6</v>
      </c>
      <c r="Z35" s="7"/>
      <c r="AA35" s="301" t="s">
        <v>85</v>
      </c>
      <c r="AB35" s="306">
        <v>1</v>
      </c>
      <c r="AC35" s="7"/>
    </row>
    <row r="36" spans="1:29" ht="16.5" customHeight="1" x14ac:dyDescent="0.25">
      <c r="A36" s="7"/>
      <c r="B36" s="7" t="s">
        <v>876</v>
      </c>
      <c r="C36" s="7"/>
      <c r="D36" s="7"/>
      <c r="E36" s="7"/>
      <c r="F36" s="7"/>
      <c r="G36" s="7"/>
      <c r="H36" s="7"/>
      <c r="I36" s="7"/>
      <c r="J36" s="7"/>
      <c r="K36" s="7"/>
      <c r="L36" s="9"/>
      <c r="M36" s="10"/>
      <c r="N36" s="7"/>
      <c r="O36" s="10"/>
      <c r="P36" s="7"/>
      <c r="Q36" s="10"/>
      <c r="R36" s="7"/>
      <c r="S36" s="10"/>
      <c r="T36" s="7"/>
      <c r="U36" s="10"/>
      <c r="V36" s="7"/>
      <c r="W36" s="10"/>
      <c r="X36" s="7"/>
      <c r="Y36" s="10"/>
      <c r="Z36" s="7"/>
      <c r="AA36" s="9"/>
      <c r="AB36" s="10"/>
      <c r="AC36" s="7"/>
    </row>
    <row r="37" spans="1:29" ht="16.5" customHeight="1" x14ac:dyDescent="0.25">
      <c r="A37" s="7"/>
      <c r="B37" s="7"/>
      <c r="C37" s="7" t="s">
        <v>875</v>
      </c>
      <c r="D37" s="7"/>
      <c r="E37" s="7"/>
      <c r="F37" s="7"/>
      <c r="G37" s="7"/>
      <c r="H37" s="7"/>
      <c r="I37" s="7"/>
      <c r="J37" s="7"/>
      <c r="K37" s="7"/>
      <c r="L37" s="9" t="s">
        <v>357</v>
      </c>
      <c r="M37" s="304">
        <v>74.2</v>
      </c>
      <c r="N37" s="308">
        <v>5.3</v>
      </c>
      <c r="O37" s="304">
        <v>73.900000000000006</v>
      </c>
      <c r="P37" s="308">
        <v>8.6999999999999993</v>
      </c>
      <c r="Q37" s="304">
        <v>76.5</v>
      </c>
      <c r="R37" s="308">
        <v>8.8000000000000007</v>
      </c>
      <c r="S37" s="304">
        <v>78</v>
      </c>
      <c r="T37" s="299">
        <v>10.4</v>
      </c>
      <c r="U37" s="304">
        <v>79.5</v>
      </c>
      <c r="V37" s="308">
        <v>8.6999999999999993</v>
      </c>
      <c r="W37" s="304">
        <v>68.599999999999994</v>
      </c>
      <c r="X37" s="308">
        <v>9</v>
      </c>
      <c r="Y37" s="304">
        <v>66.7</v>
      </c>
      <c r="Z37" s="299">
        <v>14.9</v>
      </c>
      <c r="AA37" s="301" t="s">
        <v>85</v>
      </c>
      <c r="AB37" s="304">
        <v>74.8</v>
      </c>
      <c r="AC37" s="308">
        <v>3.4</v>
      </c>
    </row>
    <row r="38" spans="1:29" ht="16.5" customHeight="1" x14ac:dyDescent="0.25">
      <c r="A38" s="14"/>
      <c r="B38" s="14"/>
      <c r="C38" s="14"/>
      <c r="D38" s="14" t="s">
        <v>711</v>
      </c>
      <c r="E38" s="14"/>
      <c r="F38" s="14"/>
      <c r="G38" s="14"/>
      <c r="H38" s="14"/>
      <c r="I38" s="14"/>
      <c r="J38" s="14"/>
      <c r="K38" s="14"/>
      <c r="L38" s="15" t="s">
        <v>357</v>
      </c>
      <c r="M38" s="307">
        <v>3.6</v>
      </c>
      <c r="N38" s="14"/>
      <c r="O38" s="307">
        <v>6</v>
      </c>
      <c r="P38" s="14"/>
      <c r="Q38" s="307">
        <v>5.9</v>
      </c>
      <c r="R38" s="14"/>
      <c r="S38" s="307">
        <v>6.8</v>
      </c>
      <c r="T38" s="14"/>
      <c r="U38" s="307">
        <v>5.6</v>
      </c>
      <c r="V38" s="14"/>
      <c r="W38" s="307">
        <v>6.7</v>
      </c>
      <c r="X38" s="14"/>
      <c r="Y38" s="305">
        <v>11.3</v>
      </c>
      <c r="Z38" s="14"/>
      <c r="AA38" s="302" t="s">
        <v>85</v>
      </c>
      <c r="AB38" s="307">
        <v>2.2999999999999998</v>
      </c>
      <c r="AC38" s="14"/>
    </row>
    <row r="39" spans="1:29" ht="4.5" customHeight="1" x14ac:dyDescent="0.25">
      <c r="A39" s="25"/>
      <c r="B39" s="25"/>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29" ht="16.5" customHeight="1" x14ac:dyDescent="0.25">
      <c r="A40" s="25"/>
      <c r="B40" s="25"/>
      <c r="C40" s="351" t="s">
        <v>909</v>
      </c>
      <c r="D40" s="351"/>
      <c r="E40" s="351"/>
      <c r="F40" s="351"/>
      <c r="G40" s="351"/>
      <c r="H40" s="351"/>
      <c r="I40" s="351"/>
      <c r="J40" s="351"/>
      <c r="K40" s="351"/>
      <c r="L40" s="351"/>
      <c r="M40" s="351"/>
      <c r="N40" s="351"/>
      <c r="O40" s="351"/>
      <c r="P40" s="351"/>
      <c r="Q40" s="351"/>
      <c r="R40" s="351"/>
      <c r="S40" s="351"/>
      <c r="T40" s="351"/>
      <c r="U40" s="351"/>
      <c r="V40" s="351"/>
      <c r="W40" s="351"/>
      <c r="X40" s="351"/>
      <c r="Y40" s="351"/>
      <c r="Z40" s="351"/>
      <c r="AA40" s="351"/>
      <c r="AB40" s="351"/>
      <c r="AC40" s="351"/>
    </row>
    <row r="41" spans="1:29" ht="4.5" customHeight="1" x14ac:dyDescent="0.25">
      <c r="A41" s="25"/>
      <c r="B41" s="25"/>
      <c r="C41" s="2"/>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1:29" ht="16.5" customHeight="1" x14ac:dyDescent="0.25">
      <c r="A42" s="132"/>
      <c r="B42" s="132"/>
      <c r="C42" s="351" t="s">
        <v>736</v>
      </c>
      <c r="D42" s="351"/>
      <c r="E42" s="351"/>
      <c r="F42" s="351"/>
      <c r="G42" s="351"/>
      <c r="H42" s="351"/>
      <c r="I42" s="351"/>
      <c r="J42" s="351"/>
      <c r="K42" s="351"/>
      <c r="L42" s="351"/>
      <c r="M42" s="351"/>
      <c r="N42" s="351"/>
      <c r="O42" s="351"/>
      <c r="P42" s="351"/>
      <c r="Q42" s="351"/>
      <c r="R42" s="351"/>
      <c r="S42" s="351"/>
      <c r="T42" s="351"/>
      <c r="U42" s="351"/>
      <c r="V42" s="351"/>
      <c r="W42" s="351"/>
      <c r="X42" s="351"/>
      <c r="Y42" s="351"/>
      <c r="Z42" s="351"/>
      <c r="AA42" s="351"/>
      <c r="AB42" s="351"/>
      <c r="AC42" s="351"/>
    </row>
    <row r="43" spans="1:29" ht="16.5" customHeight="1" x14ac:dyDescent="0.25">
      <c r="A43" s="131"/>
      <c r="B43" s="131"/>
      <c r="C43" s="351" t="s">
        <v>472</v>
      </c>
      <c r="D43" s="351"/>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row>
    <row r="44" spans="1:29" ht="4.5" customHeight="1" x14ac:dyDescent="0.25">
      <c r="A44" s="25"/>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29" ht="29.4" customHeight="1" x14ac:dyDescent="0.25">
      <c r="A45" s="25" t="s">
        <v>87</v>
      </c>
      <c r="B45" s="25"/>
      <c r="C45" s="351" t="s">
        <v>878</v>
      </c>
      <c r="D45" s="351"/>
      <c r="E45" s="351"/>
      <c r="F45" s="351"/>
      <c r="G45" s="351"/>
      <c r="H45" s="351"/>
      <c r="I45" s="351"/>
      <c r="J45" s="351"/>
      <c r="K45" s="351"/>
      <c r="L45" s="351"/>
      <c r="M45" s="351"/>
      <c r="N45" s="351"/>
      <c r="O45" s="351"/>
      <c r="P45" s="351"/>
      <c r="Q45" s="351"/>
      <c r="R45" s="351"/>
      <c r="S45" s="351"/>
      <c r="T45" s="351"/>
      <c r="U45" s="351"/>
      <c r="V45" s="351"/>
      <c r="W45" s="351"/>
      <c r="X45" s="351"/>
      <c r="Y45" s="351"/>
      <c r="Z45" s="351"/>
      <c r="AA45" s="351"/>
      <c r="AB45" s="351"/>
      <c r="AC45" s="351"/>
    </row>
    <row r="46" spans="1:29" ht="29.4" customHeight="1" x14ac:dyDescent="0.25">
      <c r="A46" s="25" t="s">
        <v>88</v>
      </c>
      <c r="B46" s="25"/>
      <c r="C46" s="351" t="s">
        <v>737</v>
      </c>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row>
    <row r="47" spans="1:29" ht="42.45" customHeight="1" x14ac:dyDescent="0.25">
      <c r="A47" s="25" t="s">
        <v>89</v>
      </c>
      <c r="B47" s="25"/>
      <c r="C47" s="351" t="s">
        <v>738</v>
      </c>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row>
    <row r="48" spans="1:29" ht="16.5" customHeight="1" x14ac:dyDescent="0.25">
      <c r="A48" s="25" t="s">
        <v>90</v>
      </c>
      <c r="B48" s="25"/>
      <c r="C48" s="351" t="s">
        <v>879</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row>
    <row r="49" spans="1:29" ht="42.45" customHeight="1" x14ac:dyDescent="0.25">
      <c r="A49" s="25" t="s">
        <v>91</v>
      </c>
      <c r="B49" s="25"/>
      <c r="C49" s="351" t="s">
        <v>739</v>
      </c>
      <c r="D49" s="351"/>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1"/>
      <c r="AC49" s="351"/>
    </row>
    <row r="50" spans="1:29" ht="4.5" customHeight="1" x14ac:dyDescent="0.25"/>
    <row r="51" spans="1:29" ht="16.5" customHeight="1" x14ac:dyDescent="0.25">
      <c r="A51" s="26" t="s">
        <v>112</v>
      </c>
      <c r="B51" s="25"/>
      <c r="C51" s="25"/>
      <c r="D51" s="25"/>
      <c r="E51" s="351" t="s">
        <v>910</v>
      </c>
      <c r="F51" s="351"/>
      <c r="G51" s="351"/>
      <c r="H51" s="351"/>
      <c r="I51" s="351"/>
      <c r="J51" s="351"/>
      <c r="K51" s="351"/>
      <c r="L51" s="351"/>
      <c r="M51" s="351"/>
      <c r="N51" s="351"/>
      <c r="O51" s="351"/>
      <c r="P51" s="351"/>
      <c r="Q51" s="351"/>
      <c r="R51" s="351"/>
      <c r="S51" s="351"/>
      <c r="T51" s="351"/>
      <c r="U51" s="351"/>
      <c r="V51" s="351"/>
      <c r="W51" s="351"/>
      <c r="X51" s="351"/>
      <c r="Y51" s="351"/>
      <c r="Z51" s="351"/>
      <c r="AA51" s="351"/>
      <c r="AB51" s="351"/>
      <c r="AC51" s="351"/>
    </row>
  </sheetData>
  <mergeCells count="18">
    <mergeCell ref="C48:AC48"/>
    <mergeCell ref="C49:AC49"/>
    <mergeCell ref="E51:AC51"/>
    <mergeCell ref="C42:AC42"/>
    <mergeCell ref="C43:AC43"/>
    <mergeCell ref="C45:AC45"/>
    <mergeCell ref="C46:AC46"/>
    <mergeCell ref="C47:AC47"/>
    <mergeCell ref="W2:X2"/>
    <mergeCell ref="Y2:Z2"/>
    <mergeCell ref="AB2:AC2"/>
    <mergeCell ref="K1:AC1"/>
    <mergeCell ref="C40:AC40"/>
    <mergeCell ref="M2:N2"/>
    <mergeCell ref="O2:P2"/>
    <mergeCell ref="Q2:R2"/>
    <mergeCell ref="S2:T2"/>
    <mergeCell ref="U2:V2"/>
  </mergeCells>
  <pageMargins left="0.7" right="0.7" top="0.75" bottom="0.75" header="0.3" footer="0.3"/>
  <pageSetup paperSize="9" scale="97" fitToHeight="0" orientation="landscape" useFirstPageNumber="1" horizontalDpi="300" verticalDpi="300" r:id="rId1"/>
  <headerFooter scaleWithDoc="0" alignWithMargins="0">
    <oddHeader>&amp;C&amp;"Arial,Regular"&amp;8TABLE 18A.42</oddHeader>
    <oddFooter>&amp;L&amp;8&amp;G 
&amp;"Arial,Regular"REPORT ON
GOVERNMENT
SERVICES  202106&amp;C &amp;R&amp;8&amp;G&amp;"Arial,Regular" 
HOUSING
&amp;"Arial,Regular"PAGE &amp;"Arial,Bold"&amp;P&amp;"Arial,Regular" of TABLE 18A.42</oddFooter>
  </headerFooter>
  <legacyDrawingHF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4">
    <pageSetUpPr fitToPage="1"/>
  </sheetPr>
  <dimension ref="A1:U187"/>
  <sheetViews>
    <sheetView showGridLines="0" workbookViewId="0"/>
  </sheetViews>
  <sheetFormatPr defaultColWidth="11.44140625" defaultRowHeight="13.2" x14ac:dyDescent="0.25"/>
  <cols>
    <col min="1" max="10" width="1.88671875" customWidth="1"/>
    <col min="11" max="11" width="7.5546875" customWidth="1"/>
    <col min="12" max="12" width="5.44140625" customWidth="1"/>
    <col min="13" max="21" width="9.33203125" customWidth="1"/>
  </cols>
  <sheetData>
    <row r="1" spans="1:21" ht="17.399999999999999" customHeight="1" x14ac:dyDescent="0.25">
      <c r="A1" s="8" t="s">
        <v>911</v>
      </c>
      <c r="B1" s="8"/>
      <c r="C1" s="8"/>
      <c r="D1" s="8"/>
      <c r="E1" s="8"/>
      <c r="F1" s="8"/>
      <c r="G1" s="8"/>
      <c r="H1" s="8"/>
      <c r="I1" s="8"/>
      <c r="J1" s="8"/>
      <c r="K1" s="355" t="s">
        <v>912</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913</v>
      </c>
      <c r="N2" s="13" t="s">
        <v>914</v>
      </c>
      <c r="O2" s="13" t="s">
        <v>915</v>
      </c>
      <c r="P2" s="13" t="s">
        <v>916</v>
      </c>
      <c r="Q2" s="13" t="s">
        <v>917</v>
      </c>
      <c r="R2" s="13" t="s">
        <v>918</v>
      </c>
      <c r="S2" s="13" t="s">
        <v>919</v>
      </c>
      <c r="T2" s="13" t="s">
        <v>920</v>
      </c>
      <c r="U2" s="13" t="s">
        <v>921</v>
      </c>
    </row>
    <row r="3" spans="1:21" ht="16.5" customHeight="1" x14ac:dyDescent="0.25">
      <c r="A3" s="7" t="s">
        <v>71</v>
      </c>
      <c r="B3" s="7"/>
      <c r="C3" s="7"/>
      <c r="D3" s="7"/>
      <c r="E3" s="7"/>
      <c r="F3" s="7"/>
      <c r="G3" s="7"/>
      <c r="H3" s="7"/>
      <c r="I3" s="7"/>
      <c r="J3" s="7"/>
      <c r="K3" s="7"/>
      <c r="L3" s="9"/>
      <c r="M3" s="10"/>
      <c r="N3" s="10"/>
      <c r="O3" s="10"/>
      <c r="P3" s="10"/>
      <c r="Q3" s="10"/>
      <c r="R3" s="10"/>
      <c r="S3" s="10"/>
      <c r="T3" s="10"/>
      <c r="U3" s="10"/>
    </row>
    <row r="4" spans="1:21" ht="16.5" customHeight="1" x14ac:dyDescent="0.25">
      <c r="A4" s="7"/>
      <c r="B4" s="7" t="s">
        <v>922</v>
      </c>
      <c r="C4" s="7"/>
      <c r="D4" s="7"/>
      <c r="E4" s="7"/>
      <c r="F4" s="7"/>
      <c r="G4" s="7"/>
      <c r="H4" s="7"/>
      <c r="I4" s="7"/>
      <c r="J4" s="7"/>
      <c r="K4" s="7"/>
      <c r="L4" s="9" t="s">
        <v>127</v>
      </c>
      <c r="M4" s="315">
        <v>97388</v>
      </c>
      <c r="N4" s="315">
        <v>64359</v>
      </c>
      <c r="O4" s="315">
        <v>51758</v>
      </c>
      <c r="P4" s="315">
        <v>33195</v>
      </c>
      <c r="Q4" s="315">
        <v>32428</v>
      </c>
      <c r="R4" s="312">
        <v>7036</v>
      </c>
      <c r="S4" s="315">
        <v>11032</v>
      </c>
      <c r="T4" s="312">
        <v>5590</v>
      </c>
      <c r="U4" s="311">
        <v>302786</v>
      </c>
    </row>
    <row r="5" spans="1:21" ht="16.5" customHeight="1" x14ac:dyDescent="0.25">
      <c r="A5" s="7"/>
      <c r="B5" s="7" t="s">
        <v>923</v>
      </c>
      <c r="C5" s="7"/>
      <c r="D5" s="7"/>
      <c r="E5" s="7"/>
      <c r="F5" s="7"/>
      <c r="G5" s="7"/>
      <c r="H5" s="7"/>
      <c r="I5" s="7"/>
      <c r="J5" s="7"/>
      <c r="K5" s="7"/>
      <c r="L5" s="9"/>
      <c r="M5" s="10"/>
      <c r="N5" s="10"/>
      <c r="O5" s="10"/>
      <c r="P5" s="10"/>
      <c r="Q5" s="10"/>
      <c r="R5" s="10"/>
      <c r="S5" s="10"/>
      <c r="T5" s="10"/>
      <c r="U5" s="10"/>
    </row>
    <row r="6" spans="1:21" ht="16.5" customHeight="1" x14ac:dyDescent="0.25">
      <c r="A6" s="7"/>
      <c r="B6" s="7"/>
      <c r="C6" s="7" t="s">
        <v>924</v>
      </c>
      <c r="D6" s="7"/>
      <c r="E6" s="7"/>
      <c r="F6" s="7"/>
      <c r="G6" s="7"/>
      <c r="H6" s="7"/>
      <c r="I6" s="7"/>
      <c r="J6" s="7"/>
      <c r="K6" s="7"/>
      <c r="L6" s="9"/>
      <c r="M6" s="10"/>
      <c r="N6" s="10"/>
      <c r="O6" s="10"/>
      <c r="P6" s="10"/>
      <c r="Q6" s="10"/>
      <c r="R6" s="10"/>
      <c r="S6" s="10"/>
      <c r="T6" s="10"/>
      <c r="U6" s="10"/>
    </row>
    <row r="7" spans="1:21" ht="16.5" customHeight="1" x14ac:dyDescent="0.25">
      <c r="A7" s="7"/>
      <c r="B7" s="7"/>
      <c r="C7" s="7"/>
      <c r="D7" s="7" t="s">
        <v>72</v>
      </c>
      <c r="E7" s="7"/>
      <c r="F7" s="7"/>
      <c r="G7" s="7"/>
      <c r="H7" s="7"/>
      <c r="I7" s="7"/>
      <c r="J7" s="7"/>
      <c r="K7" s="7"/>
      <c r="L7" s="9"/>
      <c r="M7" s="10"/>
      <c r="N7" s="10"/>
      <c r="O7" s="10"/>
      <c r="P7" s="10"/>
      <c r="Q7" s="10"/>
      <c r="R7" s="10"/>
      <c r="S7" s="10"/>
      <c r="T7" s="10"/>
      <c r="U7" s="10"/>
    </row>
    <row r="8" spans="1:21" ht="29.4" customHeight="1" x14ac:dyDescent="0.25">
      <c r="A8" s="7"/>
      <c r="B8" s="7"/>
      <c r="C8" s="7"/>
      <c r="D8" s="7"/>
      <c r="E8" s="357" t="s">
        <v>925</v>
      </c>
      <c r="F8" s="357"/>
      <c r="G8" s="357"/>
      <c r="H8" s="357"/>
      <c r="I8" s="357"/>
      <c r="J8" s="357"/>
      <c r="K8" s="357"/>
      <c r="L8" s="9" t="s">
        <v>81</v>
      </c>
      <c r="M8" s="312">
        <v>9787</v>
      </c>
      <c r="N8" s="312">
        <v>7751</v>
      </c>
      <c r="O8" s="312">
        <v>9424</v>
      </c>
      <c r="P8" s="315">
        <v>14799</v>
      </c>
      <c r="Q8" s="315">
        <v>14185</v>
      </c>
      <c r="R8" s="312">
        <v>8743</v>
      </c>
      <c r="S8" s="315">
        <v>12460</v>
      </c>
      <c r="T8" s="315">
        <v>16077</v>
      </c>
      <c r="U8" s="315">
        <v>10502</v>
      </c>
    </row>
    <row r="9" spans="1:21" ht="16.5" customHeight="1" x14ac:dyDescent="0.25">
      <c r="A9" s="7"/>
      <c r="B9" s="7"/>
      <c r="C9" s="7"/>
      <c r="D9" s="7" t="s">
        <v>926</v>
      </c>
      <c r="E9" s="7"/>
      <c r="F9" s="7"/>
      <c r="G9" s="7"/>
      <c r="H9" s="7"/>
      <c r="I9" s="7"/>
      <c r="J9" s="7"/>
      <c r="K9" s="7"/>
      <c r="L9" s="9"/>
      <c r="M9" s="10"/>
      <c r="N9" s="10"/>
      <c r="O9" s="10"/>
      <c r="P9" s="10"/>
      <c r="Q9" s="10"/>
      <c r="R9" s="10"/>
      <c r="S9" s="10"/>
      <c r="T9" s="10"/>
      <c r="U9" s="10"/>
    </row>
    <row r="10" spans="1:21" ht="16.5" customHeight="1" x14ac:dyDescent="0.25">
      <c r="A10" s="7"/>
      <c r="B10" s="7"/>
      <c r="C10" s="7"/>
      <c r="D10" s="7"/>
      <c r="E10" s="7" t="s">
        <v>927</v>
      </c>
      <c r="F10" s="7"/>
      <c r="G10" s="7"/>
      <c r="H10" s="7"/>
      <c r="I10" s="7"/>
      <c r="J10" s="7"/>
      <c r="K10" s="7"/>
      <c r="L10" s="9" t="s">
        <v>81</v>
      </c>
      <c r="M10" s="312">
        <v>4381</v>
      </c>
      <c r="N10" s="312">
        <v>4610</v>
      </c>
      <c r="O10" s="312">
        <v>1809</v>
      </c>
      <c r="P10" s="312">
        <v>2711</v>
      </c>
      <c r="Q10" s="312">
        <v>1754</v>
      </c>
      <c r="R10" s="312">
        <v>3187</v>
      </c>
      <c r="S10" s="312">
        <v>3103</v>
      </c>
      <c r="T10" s="312">
        <v>5606</v>
      </c>
      <c r="U10" s="312">
        <v>3474</v>
      </c>
    </row>
    <row r="11" spans="1:21" ht="16.5" customHeight="1" x14ac:dyDescent="0.25">
      <c r="A11" s="7"/>
      <c r="B11" s="7"/>
      <c r="C11" s="7"/>
      <c r="D11" s="7"/>
      <c r="E11" s="7" t="s">
        <v>928</v>
      </c>
      <c r="F11" s="7"/>
      <c r="G11" s="7"/>
      <c r="H11" s="7"/>
      <c r="I11" s="7"/>
      <c r="J11" s="7"/>
      <c r="K11" s="7"/>
      <c r="L11" s="9"/>
      <c r="M11" s="10"/>
      <c r="N11" s="10"/>
      <c r="O11" s="10"/>
      <c r="P11" s="10"/>
      <c r="Q11" s="10"/>
      <c r="R11" s="10"/>
      <c r="S11" s="10"/>
      <c r="T11" s="10"/>
      <c r="U11" s="10"/>
    </row>
    <row r="12" spans="1:21" ht="16.5" customHeight="1" x14ac:dyDescent="0.25">
      <c r="A12" s="7"/>
      <c r="B12" s="7"/>
      <c r="C12" s="7"/>
      <c r="D12" s="7"/>
      <c r="E12" s="7"/>
      <c r="F12" s="7" t="s">
        <v>929</v>
      </c>
      <c r="G12" s="7"/>
      <c r="H12" s="7"/>
      <c r="I12" s="7"/>
      <c r="J12" s="7"/>
      <c r="K12" s="7"/>
      <c r="L12" s="9" t="s">
        <v>81</v>
      </c>
      <c r="M12" s="315">
        <v>17408</v>
      </c>
      <c r="N12" s="315">
        <v>19384</v>
      </c>
      <c r="O12" s="315">
        <v>13345</v>
      </c>
      <c r="P12" s="315">
        <v>12896</v>
      </c>
      <c r="Q12" s="315">
        <v>10847</v>
      </c>
      <c r="R12" s="312">
        <v>6200</v>
      </c>
      <c r="S12" s="315">
        <v>28011</v>
      </c>
      <c r="T12" s="312">
        <v>9837</v>
      </c>
      <c r="U12" s="315">
        <v>15922</v>
      </c>
    </row>
    <row r="13" spans="1:21" ht="16.5" customHeight="1" x14ac:dyDescent="0.25">
      <c r="A13" s="7"/>
      <c r="B13" s="7"/>
      <c r="C13" s="7"/>
      <c r="D13" s="7"/>
      <c r="E13" s="7"/>
      <c r="F13" s="7" t="s">
        <v>930</v>
      </c>
      <c r="G13" s="7"/>
      <c r="H13" s="7"/>
      <c r="I13" s="7"/>
      <c r="J13" s="7"/>
      <c r="K13" s="7"/>
      <c r="L13" s="9" t="s">
        <v>81</v>
      </c>
      <c r="M13" s="315">
        <v>14749</v>
      </c>
      <c r="N13" s="312">
        <v>9633</v>
      </c>
      <c r="O13" s="312">
        <v>7024</v>
      </c>
      <c r="P13" s="315">
        <v>12042</v>
      </c>
      <c r="Q13" s="312">
        <v>7605</v>
      </c>
      <c r="R13" s="315">
        <v>12525</v>
      </c>
      <c r="S13" s="315">
        <v>11767</v>
      </c>
      <c r="T13" s="312">
        <v>9943</v>
      </c>
      <c r="U13" s="315">
        <v>11030</v>
      </c>
    </row>
    <row r="14" spans="1:21" ht="16.5" customHeight="1" x14ac:dyDescent="0.25">
      <c r="A14" s="7"/>
      <c r="B14" s="7"/>
      <c r="C14" s="7"/>
      <c r="D14" s="7"/>
      <c r="E14" s="7"/>
      <c r="F14" s="7" t="s">
        <v>79</v>
      </c>
      <c r="G14" s="7"/>
      <c r="H14" s="7"/>
      <c r="I14" s="7"/>
      <c r="J14" s="7"/>
      <c r="K14" s="7"/>
      <c r="L14" s="9" t="s">
        <v>81</v>
      </c>
      <c r="M14" s="315">
        <v>32157</v>
      </c>
      <c r="N14" s="315">
        <v>29017</v>
      </c>
      <c r="O14" s="315">
        <v>20369</v>
      </c>
      <c r="P14" s="315">
        <v>24938</v>
      </c>
      <c r="Q14" s="315">
        <v>18452</v>
      </c>
      <c r="R14" s="315">
        <v>18725</v>
      </c>
      <c r="S14" s="315">
        <v>39778</v>
      </c>
      <c r="T14" s="315">
        <v>19780</v>
      </c>
      <c r="U14" s="315">
        <v>26952</v>
      </c>
    </row>
    <row r="15" spans="1:21" ht="16.5" customHeight="1" x14ac:dyDescent="0.25">
      <c r="A15" s="7"/>
      <c r="B15" s="7"/>
      <c r="C15" s="7"/>
      <c r="D15" s="7"/>
      <c r="E15" s="7" t="s">
        <v>931</v>
      </c>
      <c r="F15" s="7"/>
      <c r="G15" s="7"/>
      <c r="H15" s="7"/>
      <c r="I15" s="7"/>
      <c r="J15" s="7"/>
      <c r="K15" s="7"/>
      <c r="L15" s="9" t="s">
        <v>81</v>
      </c>
      <c r="M15" s="313">
        <v>519</v>
      </c>
      <c r="N15" s="309" t="s">
        <v>125</v>
      </c>
      <c r="O15" s="313">
        <v>196</v>
      </c>
      <c r="P15" s="313">
        <v>435</v>
      </c>
      <c r="Q15" s="309" t="s">
        <v>125</v>
      </c>
      <c r="R15" s="314">
        <v>14</v>
      </c>
      <c r="S15" s="313">
        <v>219</v>
      </c>
      <c r="T15" s="312">
        <v>1604</v>
      </c>
      <c r="U15" s="313">
        <v>286</v>
      </c>
    </row>
    <row r="16" spans="1:21" ht="16.5" customHeight="1" x14ac:dyDescent="0.25">
      <c r="A16" s="7"/>
      <c r="B16" s="7"/>
      <c r="C16" s="7"/>
      <c r="D16" s="7"/>
      <c r="E16" s="7" t="s">
        <v>79</v>
      </c>
      <c r="F16" s="7"/>
      <c r="G16" s="7"/>
      <c r="H16" s="7"/>
      <c r="I16" s="7"/>
      <c r="J16" s="7"/>
      <c r="K16" s="7"/>
      <c r="L16" s="9" t="s">
        <v>81</v>
      </c>
      <c r="M16" s="315">
        <v>36019</v>
      </c>
      <c r="N16" s="315">
        <v>33628</v>
      </c>
      <c r="O16" s="315">
        <v>21981</v>
      </c>
      <c r="P16" s="315">
        <v>27214</v>
      </c>
      <c r="Q16" s="315">
        <v>20206</v>
      </c>
      <c r="R16" s="315">
        <v>21898</v>
      </c>
      <c r="S16" s="315">
        <v>42662</v>
      </c>
      <c r="T16" s="315">
        <v>23782</v>
      </c>
      <c r="U16" s="315">
        <v>30140</v>
      </c>
    </row>
    <row r="17" spans="1:21" ht="16.5" customHeight="1" x14ac:dyDescent="0.25">
      <c r="A17" s="7"/>
      <c r="B17" s="7"/>
      <c r="C17" s="7"/>
      <c r="D17" s="7" t="s">
        <v>932</v>
      </c>
      <c r="E17" s="7"/>
      <c r="F17" s="7"/>
      <c r="G17" s="7"/>
      <c r="H17" s="7"/>
      <c r="I17" s="7"/>
      <c r="J17" s="7"/>
      <c r="K17" s="7"/>
      <c r="L17" s="9" t="s">
        <v>81</v>
      </c>
      <c r="M17" s="313">
        <v>108</v>
      </c>
      <c r="N17" s="314">
        <v>49</v>
      </c>
      <c r="O17" s="310" t="s">
        <v>76</v>
      </c>
      <c r="P17" s="313">
        <v>221</v>
      </c>
      <c r="Q17" s="314">
        <v>84</v>
      </c>
      <c r="R17" s="310" t="s">
        <v>85</v>
      </c>
      <c r="S17" s="310" t="s">
        <v>85</v>
      </c>
      <c r="T17" s="313">
        <v>192</v>
      </c>
      <c r="U17" s="314">
        <v>82</v>
      </c>
    </row>
    <row r="18" spans="1:21" ht="16.5" customHeight="1" x14ac:dyDescent="0.25">
      <c r="A18" s="7"/>
      <c r="B18" s="7"/>
      <c r="C18" s="7"/>
      <c r="D18" s="7" t="s">
        <v>72</v>
      </c>
      <c r="E18" s="7"/>
      <c r="F18" s="7"/>
      <c r="G18" s="7"/>
      <c r="H18" s="7"/>
      <c r="I18" s="7"/>
      <c r="J18" s="7"/>
      <c r="K18" s="7"/>
      <c r="L18" s="9"/>
      <c r="M18" s="10"/>
      <c r="N18" s="10"/>
      <c r="O18" s="10"/>
      <c r="P18" s="10"/>
      <c r="Q18" s="10"/>
      <c r="R18" s="10"/>
      <c r="S18" s="10"/>
      <c r="T18" s="10"/>
      <c r="U18" s="10"/>
    </row>
    <row r="19" spans="1:21" ht="29.4" customHeight="1" x14ac:dyDescent="0.25">
      <c r="A19" s="7"/>
      <c r="B19" s="7"/>
      <c r="C19" s="7"/>
      <c r="D19" s="7"/>
      <c r="E19" s="357" t="s">
        <v>933</v>
      </c>
      <c r="F19" s="357"/>
      <c r="G19" s="357"/>
      <c r="H19" s="357"/>
      <c r="I19" s="357"/>
      <c r="J19" s="357"/>
      <c r="K19" s="357"/>
      <c r="L19" s="9" t="s">
        <v>81</v>
      </c>
      <c r="M19" s="315">
        <v>45806</v>
      </c>
      <c r="N19" s="315">
        <v>41378</v>
      </c>
      <c r="O19" s="315">
        <v>31405</v>
      </c>
      <c r="P19" s="315">
        <v>42013</v>
      </c>
      <c r="Q19" s="315">
        <v>34391</v>
      </c>
      <c r="R19" s="315">
        <v>30641</v>
      </c>
      <c r="S19" s="315">
        <v>55312</v>
      </c>
      <c r="T19" s="315">
        <v>39859</v>
      </c>
      <c r="U19" s="315">
        <v>40649</v>
      </c>
    </row>
    <row r="20" spans="1:21" ht="16.5" customHeight="1" x14ac:dyDescent="0.25">
      <c r="A20" s="7" t="s">
        <v>82</v>
      </c>
      <c r="B20" s="7"/>
      <c r="C20" s="7"/>
      <c r="D20" s="7"/>
      <c r="E20" s="7"/>
      <c r="F20" s="7"/>
      <c r="G20" s="7"/>
      <c r="H20" s="7"/>
      <c r="I20" s="7"/>
      <c r="J20" s="7"/>
      <c r="K20" s="7"/>
      <c r="L20" s="9"/>
      <c r="M20" s="10"/>
      <c r="N20" s="10"/>
      <c r="O20" s="10"/>
      <c r="P20" s="10"/>
      <c r="Q20" s="10"/>
      <c r="R20" s="10"/>
      <c r="S20" s="10"/>
      <c r="T20" s="10"/>
      <c r="U20" s="10"/>
    </row>
    <row r="21" spans="1:21" ht="16.5" customHeight="1" x14ac:dyDescent="0.25">
      <c r="A21" s="7"/>
      <c r="B21" s="7" t="s">
        <v>922</v>
      </c>
      <c r="C21" s="7"/>
      <c r="D21" s="7"/>
      <c r="E21" s="7"/>
      <c r="F21" s="7"/>
      <c r="G21" s="7"/>
      <c r="H21" s="7"/>
      <c r="I21" s="7"/>
      <c r="J21" s="7"/>
      <c r="K21" s="7"/>
      <c r="L21" s="9" t="s">
        <v>127</v>
      </c>
      <c r="M21" s="311">
        <v>107241</v>
      </c>
      <c r="N21" s="315">
        <v>64428</v>
      </c>
      <c r="O21" s="315">
        <v>51620</v>
      </c>
      <c r="P21" s="315">
        <v>33057</v>
      </c>
      <c r="Q21" s="315">
        <v>32609</v>
      </c>
      <c r="R21" s="312">
        <v>7020</v>
      </c>
      <c r="S21" s="315">
        <v>10900</v>
      </c>
      <c r="T21" s="312">
        <v>5642</v>
      </c>
      <c r="U21" s="311">
        <v>312517</v>
      </c>
    </row>
    <row r="22" spans="1:21" ht="16.5" customHeight="1" x14ac:dyDescent="0.25">
      <c r="A22" s="7"/>
      <c r="B22" s="7" t="s">
        <v>923</v>
      </c>
      <c r="C22" s="7"/>
      <c r="D22" s="7"/>
      <c r="E22" s="7"/>
      <c r="F22" s="7"/>
      <c r="G22" s="7"/>
      <c r="H22" s="7"/>
      <c r="I22" s="7"/>
      <c r="J22" s="7"/>
      <c r="K22" s="7"/>
      <c r="L22" s="9"/>
      <c r="M22" s="10"/>
      <c r="N22" s="10"/>
      <c r="O22" s="10"/>
      <c r="P22" s="10"/>
      <c r="Q22" s="10"/>
      <c r="R22" s="10"/>
      <c r="S22" s="10"/>
      <c r="T22" s="10"/>
      <c r="U22" s="10"/>
    </row>
    <row r="23" spans="1:21" ht="16.5" customHeight="1" x14ac:dyDescent="0.25">
      <c r="A23" s="7"/>
      <c r="B23" s="7"/>
      <c r="C23" s="7" t="s">
        <v>924</v>
      </c>
      <c r="D23" s="7"/>
      <c r="E23" s="7"/>
      <c r="F23" s="7"/>
      <c r="G23" s="7"/>
      <c r="H23" s="7"/>
      <c r="I23" s="7"/>
      <c r="J23" s="7"/>
      <c r="K23" s="7"/>
      <c r="L23" s="9"/>
      <c r="M23" s="10"/>
      <c r="N23" s="10"/>
      <c r="O23" s="10"/>
      <c r="P23" s="10"/>
      <c r="Q23" s="10"/>
      <c r="R23" s="10"/>
      <c r="S23" s="10"/>
      <c r="T23" s="10"/>
      <c r="U23" s="10"/>
    </row>
    <row r="24" spans="1:21" ht="16.5" customHeight="1" x14ac:dyDescent="0.25">
      <c r="A24" s="7"/>
      <c r="B24" s="7"/>
      <c r="C24" s="7"/>
      <c r="D24" s="7" t="s">
        <v>72</v>
      </c>
      <c r="E24" s="7"/>
      <c r="F24" s="7"/>
      <c r="G24" s="7"/>
      <c r="H24" s="7"/>
      <c r="I24" s="7"/>
      <c r="J24" s="7"/>
      <c r="K24" s="7"/>
      <c r="L24" s="9"/>
      <c r="M24" s="10"/>
      <c r="N24" s="10"/>
      <c r="O24" s="10"/>
      <c r="P24" s="10"/>
      <c r="Q24" s="10"/>
      <c r="R24" s="10"/>
      <c r="S24" s="10"/>
      <c r="T24" s="10"/>
      <c r="U24" s="10"/>
    </row>
    <row r="25" spans="1:21" ht="29.4" customHeight="1" x14ac:dyDescent="0.25">
      <c r="A25" s="7"/>
      <c r="B25" s="7"/>
      <c r="C25" s="7"/>
      <c r="D25" s="7"/>
      <c r="E25" s="357" t="s">
        <v>925</v>
      </c>
      <c r="F25" s="357"/>
      <c r="G25" s="357"/>
      <c r="H25" s="357"/>
      <c r="I25" s="357"/>
      <c r="J25" s="357"/>
      <c r="K25" s="357"/>
      <c r="L25" s="9" t="s">
        <v>81</v>
      </c>
      <c r="M25" s="312">
        <v>9644</v>
      </c>
      <c r="N25" s="312">
        <v>7539</v>
      </c>
      <c r="O25" s="312">
        <v>9579</v>
      </c>
      <c r="P25" s="315">
        <v>14597</v>
      </c>
      <c r="Q25" s="312">
        <v>8743</v>
      </c>
      <c r="R25" s="312">
        <v>8785</v>
      </c>
      <c r="S25" s="315">
        <v>11987</v>
      </c>
      <c r="T25" s="315">
        <v>16838</v>
      </c>
      <c r="U25" s="312">
        <v>9822</v>
      </c>
    </row>
    <row r="26" spans="1:21" ht="16.5" customHeight="1" x14ac:dyDescent="0.25">
      <c r="A26" s="7"/>
      <c r="B26" s="7"/>
      <c r="C26" s="7"/>
      <c r="D26" s="7" t="s">
        <v>926</v>
      </c>
      <c r="E26" s="7"/>
      <c r="F26" s="7"/>
      <c r="G26" s="7"/>
      <c r="H26" s="7"/>
      <c r="I26" s="7"/>
      <c r="J26" s="7"/>
      <c r="K26" s="7"/>
      <c r="L26" s="9"/>
      <c r="M26" s="10"/>
      <c r="N26" s="10"/>
      <c r="O26" s="10"/>
      <c r="P26" s="10"/>
      <c r="Q26" s="10"/>
      <c r="R26" s="10"/>
      <c r="S26" s="10"/>
      <c r="T26" s="10"/>
      <c r="U26" s="10"/>
    </row>
    <row r="27" spans="1:21" ht="16.5" customHeight="1" x14ac:dyDescent="0.25">
      <c r="A27" s="7"/>
      <c r="B27" s="7"/>
      <c r="C27" s="7"/>
      <c r="D27" s="7"/>
      <c r="E27" s="7" t="s">
        <v>927</v>
      </c>
      <c r="F27" s="7"/>
      <c r="G27" s="7"/>
      <c r="H27" s="7"/>
      <c r="I27" s="7"/>
      <c r="J27" s="7"/>
      <c r="K27" s="7"/>
      <c r="L27" s="9" t="s">
        <v>81</v>
      </c>
      <c r="M27" s="312">
        <v>3949</v>
      </c>
      <c r="N27" s="312">
        <v>4115</v>
      </c>
      <c r="O27" s="312">
        <v>1845</v>
      </c>
      <c r="P27" s="312">
        <v>2979</v>
      </c>
      <c r="Q27" s="312">
        <v>1754</v>
      </c>
      <c r="R27" s="312">
        <v>3186</v>
      </c>
      <c r="S27" s="312">
        <v>4180</v>
      </c>
      <c r="T27" s="312">
        <v>5525</v>
      </c>
      <c r="U27" s="312">
        <v>3323</v>
      </c>
    </row>
    <row r="28" spans="1:21" ht="16.5" customHeight="1" x14ac:dyDescent="0.25">
      <c r="A28" s="7"/>
      <c r="B28" s="7"/>
      <c r="C28" s="7"/>
      <c r="D28" s="7"/>
      <c r="E28" s="7" t="s">
        <v>928</v>
      </c>
      <c r="F28" s="7"/>
      <c r="G28" s="7"/>
      <c r="H28" s="7"/>
      <c r="I28" s="7"/>
      <c r="J28" s="7"/>
      <c r="K28" s="7"/>
      <c r="L28" s="9"/>
      <c r="M28" s="10"/>
      <c r="N28" s="10"/>
      <c r="O28" s="10"/>
      <c r="P28" s="10"/>
      <c r="Q28" s="10"/>
      <c r="R28" s="10"/>
      <c r="S28" s="10"/>
      <c r="T28" s="10"/>
      <c r="U28" s="10"/>
    </row>
    <row r="29" spans="1:21" ht="16.5" customHeight="1" x14ac:dyDescent="0.25">
      <c r="A29" s="7"/>
      <c r="B29" s="7"/>
      <c r="C29" s="7"/>
      <c r="D29" s="7"/>
      <c r="E29" s="7"/>
      <c r="F29" s="7" t="s">
        <v>929</v>
      </c>
      <c r="G29" s="7"/>
      <c r="H29" s="7"/>
      <c r="I29" s="7"/>
      <c r="J29" s="7"/>
      <c r="K29" s="7"/>
      <c r="L29" s="9" t="s">
        <v>81</v>
      </c>
      <c r="M29" s="315">
        <v>18049</v>
      </c>
      <c r="N29" s="315">
        <v>19671</v>
      </c>
      <c r="O29" s="315">
        <v>13009</v>
      </c>
      <c r="P29" s="315">
        <v>13217</v>
      </c>
      <c r="Q29" s="315">
        <v>10457</v>
      </c>
      <c r="R29" s="312">
        <v>6261</v>
      </c>
      <c r="S29" s="315">
        <v>28824</v>
      </c>
      <c r="T29" s="315">
        <v>10191</v>
      </c>
      <c r="U29" s="315">
        <v>16217</v>
      </c>
    </row>
    <row r="30" spans="1:21" ht="16.5" customHeight="1" x14ac:dyDescent="0.25">
      <c r="A30" s="7"/>
      <c r="B30" s="7"/>
      <c r="C30" s="7"/>
      <c r="D30" s="7"/>
      <c r="E30" s="7"/>
      <c r="F30" s="7" t="s">
        <v>930</v>
      </c>
      <c r="G30" s="7"/>
      <c r="H30" s="7"/>
      <c r="I30" s="7"/>
      <c r="J30" s="7"/>
      <c r="K30" s="7"/>
      <c r="L30" s="9" t="s">
        <v>81</v>
      </c>
      <c r="M30" s="315">
        <v>14471</v>
      </c>
      <c r="N30" s="312">
        <v>9984</v>
      </c>
      <c r="O30" s="312">
        <v>7350</v>
      </c>
      <c r="P30" s="315">
        <v>13118</v>
      </c>
      <c r="Q30" s="312">
        <v>7846</v>
      </c>
      <c r="R30" s="315">
        <v>12668</v>
      </c>
      <c r="S30" s="315">
        <v>11679</v>
      </c>
      <c r="T30" s="315">
        <v>10214</v>
      </c>
      <c r="U30" s="315">
        <v>11320</v>
      </c>
    </row>
    <row r="31" spans="1:21" ht="16.5" customHeight="1" x14ac:dyDescent="0.25">
      <c r="A31" s="7"/>
      <c r="B31" s="7"/>
      <c r="C31" s="7"/>
      <c r="D31" s="7"/>
      <c r="E31" s="7"/>
      <c r="F31" s="7" t="s">
        <v>79</v>
      </c>
      <c r="G31" s="7"/>
      <c r="H31" s="7"/>
      <c r="I31" s="7"/>
      <c r="J31" s="7"/>
      <c r="K31" s="7"/>
      <c r="L31" s="9" t="s">
        <v>81</v>
      </c>
      <c r="M31" s="315">
        <v>32519</v>
      </c>
      <c r="N31" s="315">
        <v>29655</v>
      </c>
      <c r="O31" s="315">
        <v>20359</v>
      </c>
      <c r="P31" s="315">
        <v>26335</v>
      </c>
      <c r="Q31" s="315">
        <v>18302</v>
      </c>
      <c r="R31" s="315">
        <v>18929</v>
      </c>
      <c r="S31" s="315">
        <v>40504</v>
      </c>
      <c r="T31" s="315">
        <v>20405</v>
      </c>
      <c r="U31" s="315">
        <v>27537</v>
      </c>
    </row>
    <row r="32" spans="1:21" ht="16.5" customHeight="1" x14ac:dyDescent="0.25">
      <c r="A32" s="7"/>
      <c r="B32" s="7"/>
      <c r="C32" s="7"/>
      <c r="D32" s="7"/>
      <c r="E32" s="7" t="s">
        <v>931</v>
      </c>
      <c r="F32" s="7"/>
      <c r="G32" s="7"/>
      <c r="H32" s="7"/>
      <c r="I32" s="7"/>
      <c r="J32" s="7"/>
      <c r="K32" s="7"/>
      <c r="L32" s="9" t="s">
        <v>81</v>
      </c>
      <c r="M32" s="313">
        <v>475</v>
      </c>
      <c r="N32" s="309" t="s">
        <v>125</v>
      </c>
      <c r="O32" s="313">
        <v>208</v>
      </c>
      <c r="P32" s="313">
        <v>548</v>
      </c>
      <c r="Q32" s="309" t="s">
        <v>125</v>
      </c>
      <c r="R32" s="313">
        <v>617</v>
      </c>
      <c r="S32" s="313">
        <v>244</v>
      </c>
      <c r="T32" s="312">
        <v>1647</v>
      </c>
      <c r="U32" s="313">
        <v>308</v>
      </c>
    </row>
    <row r="33" spans="1:21" ht="16.5" customHeight="1" x14ac:dyDescent="0.25">
      <c r="A33" s="7"/>
      <c r="B33" s="7"/>
      <c r="C33" s="7"/>
      <c r="D33" s="7"/>
      <c r="E33" s="7" t="s">
        <v>79</v>
      </c>
      <c r="F33" s="7"/>
      <c r="G33" s="7"/>
      <c r="H33" s="7"/>
      <c r="I33" s="7"/>
      <c r="J33" s="7"/>
      <c r="K33" s="7"/>
      <c r="L33" s="9" t="s">
        <v>81</v>
      </c>
      <c r="M33" s="315">
        <v>35993</v>
      </c>
      <c r="N33" s="315">
        <v>33770</v>
      </c>
      <c r="O33" s="315">
        <v>21995</v>
      </c>
      <c r="P33" s="315">
        <v>28766</v>
      </c>
      <c r="Q33" s="315">
        <v>20057</v>
      </c>
      <c r="R33" s="315">
        <v>21497</v>
      </c>
      <c r="S33" s="315">
        <v>44439</v>
      </c>
      <c r="T33" s="315">
        <v>24284</v>
      </c>
      <c r="U33" s="315">
        <v>30553</v>
      </c>
    </row>
    <row r="34" spans="1:21" ht="16.5" customHeight="1" x14ac:dyDescent="0.25">
      <c r="A34" s="7"/>
      <c r="B34" s="7"/>
      <c r="C34" s="7"/>
      <c r="D34" s="7" t="s">
        <v>932</v>
      </c>
      <c r="E34" s="7"/>
      <c r="F34" s="7"/>
      <c r="G34" s="7"/>
      <c r="H34" s="7"/>
      <c r="I34" s="7"/>
      <c r="J34" s="7"/>
      <c r="K34" s="7"/>
      <c r="L34" s="9" t="s">
        <v>81</v>
      </c>
      <c r="M34" s="313">
        <v>109</v>
      </c>
      <c r="N34" s="314">
        <v>44</v>
      </c>
      <c r="O34" s="310" t="s">
        <v>76</v>
      </c>
      <c r="P34" s="313">
        <v>227</v>
      </c>
      <c r="Q34" s="314">
        <v>89</v>
      </c>
      <c r="R34" s="310" t="s">
        <v>85</v>
      </c>
      <c r="S34" s="310" t="s">
        <v>85</v>
      </c>
      <c r="T34" s="313">
        <v>183</v>
      </c>
      <c r="U34" s="314">
        <v>83</v>
      </c>
    </row>
    <row r="35" spans="1:21" ht="16.5" customHeight="1" x14ac:dyDescent="0.25">
      <c r="A35" s="7"/>
      <c r="B35" s="7"/>
      <c r="C35" s="7"/>
      <c r="D35" s="7" t="s">
        <v>72</v>
      </c>
      <c r="E35" s="7"/>
      <c r="F35" s="7"/>
      <c r="G35" s="7"/>
      <c r="H35" s="7"/>
      <c r="I35" s="7"/>
      <c r="J35" s="7"/>
      <c r="K35" s="7"/>
      <c r="L35" s="9"/>
      <c r="M35" s="10"/>
      <c r="N35" s="10"/>
      <c r="O35" s="10"/>
      <c r="P35" s="10"/>
      <c r="Q35" s="10"/>
      <c r="R35" s="10"/>
      <c r="S35" s="10"/>
      <c r="T35" s="10"/>
      <c r="U35" s="10"/>
    </row>
    <row r="36" spans="1:21" ht="29.4" customHeight="1" x14ac:dyDescent="0.25">
      <c r="A36" s="7"/>
      <c r="B36" s="7"/>
      <c r="C36" s="7"/>
      <c r="D36" s="7"/>
      <c r="E36" s="357" t="s">
        <v>933</v>
      </c>
      <c r="F36" s="357"/>
      <c r="G36" s="357"/>
      <c r="H36" s="357"/>
      <c r="I36" s="357"/>
      <c r="J36" s="357"/>
      <c r="K36" s="357"/>
      <c r="L36" s="9" t="s">
        <v>81</v>
      </c>
      <c r="M36" s="315">
        <v>45638</v>
      </c>
      <c r="N36" s="315">
        <v>41309</v>
      </c>
      <c r="O36" s="315">
        <v>31574</v>
      </c>
      <c r="P36" s="315">
        <v>43363</v>
      </c>
      <c r="Q36" s="315">
        <v>28799</v>
      </c>
      <c r="R36" s="315">
        <v>30283</v>
      </c>
      <c r="S36" s="315">
        <v>56836</v>
      </c>
      <c r="T36" s="315">
        <v>41121</v>
      </c>
      <c r="U36" s="315">
        <v>40389</v>
      </c>
    </row>
    <row r="37" spans="1:21" ht="16.5" customHeight="1" x14ac:dyDescent="0.25">
      <c r="A37" s="7" t="s">
        <v>83</v>
      </c>
      <c r="B37" s="7"/>
      <c r="C37" s="7"/>
      <c r="D37" s="7"/>
      <c r="E37" s="7"/>
      <c r="F37" s="7"/>
      <c r="G37" s="7"/>
      <c r="H37" s="7"/>
      <c r="I37" s="7"/>
      <c r="J37" s="7"/>
      <c r="K37" s="7"/>
      <c r="L37" s="9"/>
      <c r="M37" s="10"/>
      <c r="N37" s="10"/>
      <c r="O37" s="10"/>
      <c r="P37" s="10"/>
      <c r="Q37" s="10"/>
      <c r="R37" s="10"/>
      <c r="S37" s="10"/>
      <c r="T37" s="10"/>
      <c r="U37" s="10"/>
    </row>
    <row r="38" spans="1:21" ht="16.5" customHeight="1" x14ac:dyDescent="0.25">
      <c r="A38" s="7"/>
      <c r="B38" s="7" t="s">
        <v>922</v>
      </c>
      <c r="C38" s="7"/>
      <c r="D38" s="7"/>
      <c r="E38" s="7"/>
      <c r="F38" s="7"/>
      <c r="G38" s="7"/>
      <c r="H38" s="7"/>
      <c r="I38" s="7"/>
      <c r="J38" s="7"/>
      <c r="K38" s="7"/>
      <c r="L38" s="9" t="s">
        <v>127</v>
      </c>
      <c r="M38" s="311">
        <v>111615</v>
      </c>
      <c r="N38" s="315">
        <v>64295</v>
      </c>
      <c r="O38" s="315">
        <v>51298</v>
      </c>
      <c r="P38" s="315">
        <v>32132</v>
      </c>
      <c r="Q38" s="315">
        <v>34005</v>
      </c>
      <c r="R38" s="312">
        <v>7038</v>
      </c>
      <c r="S38" s="315">
        <v>11136</v>
      </c>
      <c r="T38" s="312">
        <v>5640</v>
      </c>
      <c r="U38" s="311">
        <v>317159</v>
      </c>
    </row>
    <row r="39" spans="1:21" ht="16.5" customHeight="1" x14ac:dyDescent="0.25">
      <c r="A39" s="7"/>
      <c r="B39" s="7" t="s">
        <v>923</v>
      </c>
      <c r="C39" s="7"/>
      <c r="D39" s="7"/>
      <c r="E39" s="7"/>
      <c r="F39" s="7"/>
      <c r="G39" s="7"/>
      <c r="H39" s="7"/>
      <c r="I39" s="7"/>
      <c r="J39" s="7"/>
      <c r="K39" s="7"/>
      <c r="L39" s="9"/>
      <c r="M39" s="10"/>
      <c r="N39" s="10"/>
      <c r="O39" s="10"/>
      <c r="P39" s="10"/>
      <c r="Q39" s="10"/>
      <c r="R39" s="10"/>
      <c r="S39" s="10"/>
      <c r="T39" s="10"/>
      <c r="U39" s="10"/>
    </row>
    <row r="40" spans="1:21" ht="16.5" customHeight="1" x14ac:dyDescent="0.25">
      <c r="A40" s="7"/>
      <c r="B40" s="7"/>
      <c r="C40" s="7" t="s">
        <v>924</v>
      </c>
      <c r="D40" s="7"/>
      <c r="E40" s="7"/>
      <c r="F40" s="7"/>
      <c r="G40" s="7"/>
      <c r="H40" s="7"/>
      <c r="I40" s="7"/>
      <c r="J40" s="7"/>
      <c r="K40" s="7"/>
      <c r="L40" s="9"/>
      <c r="M40" s="10"/>
      <c r="N40" s="10"/>
      <c r="O40" s="10"/>
      <c r="P40" s="10"/>
      <c r="Q40" s="10"/>
      <c r="R40" s="10"/>
      <c r="S40" s="10"/>
      <c r="T40" s="10"/>
      <c r="U40" s="10"/>
    </row>
    <row r="41" spans="1:21" ht="16.5" customHeight="1" x14ac:dyDescent="0.25">
      <c r="A41" s="7"/>
      <c r="B41" s="7"/>
      <c r="C41" s="7"/>
      <c r="D41" s="7" t="s">
        <v>72</v>
      </c>
      <c r="E41" s="7"/>
      <c r="F41" s="7"/>
      <c r="G41" s="7"/>
      <c r="H41" s="7"/>
      <c r="I41" s="7"/>
      <c r="J41" s="7"/>
      <c r="K41" s="7"/>
      <c r="L41" s="9"/>
      <c r="M41" s="10"/>
      <c r="N41" s="10"/>
      <c r="O41" s="10"/>
      <c r="P41" s="10"/>
      <c r="Q41" s="10"/>
      <c r="R41" s="10"/>
      <c r="S41" s="10"/>
      <c r="T41" s="10"/>
      <c r="U41" s="10"/>
    </row>
    <row r="42" spans="1:21" ht="29.4" customHeight="1" x14ac:dyDescent="0.25">
      <c r="A42" s="7"/>
      <c r="B42" s="7"/>
      <c r="C42" s="7"/>
      <c r="D42" s="7"/>
      <c r="E42" s="357" t="s">
        <v>925</v>
      </c>
      <c r="F42" s="357"/>
      <c r="G42" s="357"/>
      <c r="H42" s="357"/>
      <c r="I42" s="357"/>
      <c r="J42" s="357"/>
      <c r="K42" s="357"/>
      <c r="L42" s="9" t="s">
        <v>81</v>
      </c>
      <c r="M42" s="315">
        <v>10145</v>
      </c>
      <c r="N42" s="312">
        <v>6664</v>
      </c>
      <c r="O42" s="312">
        <v>9451</v>
      </c>
      <c r="P42" s="315">
        <v>15630</v>
      </c>
      <c r="Q42" s="312">
        <v>8531</v>
      </c>
      <c r="R42" s="312">
        <v>8979</v>
      </c>
      <c r="S42" s="315">
        <v>11527</v>
      </c>
      <c r="T42" s="315">
        <v>17350</v>
      </c>
      <c r="U42" s="312">
        <v>9860</v>
      </c>
    </row>
    <row r="43" spans="1:21" ht="16.5" customHeight="1" x14ac:dyDescent="0.25">
      <c r="A43" s="7"/>
      <c r="B43" s="7"/>
      <c r="C43" s="7"/>
      <c r="D43" s="7" t="s">
        <v>926</v>
      </c>
      <c r="E43" s="7"/>
      <c r="F43" s="7"/>
      <c r="G43" s="7"/>
      <c r="H43" s="7"/>
      <c r="I43" s="7"/>
      <c r="J43" s="7"/>
      <c r="K43" s="7"/>
      <c r="L43" s="9"/>
      <c r="M43" s="10"/>
      <c r="N43" s="10"/>
      <c r="O43" s="10"/>
      <c r="P43" s="10"/>
      <c r="Q43" s="10"/>
      <c r="R43" s="10"/>
      <c r="S43" s="10"/>
      <c r="T43" s="10"/>
      <c r="U43" s="10"/>
    </row>
    <row r="44" spans="1:21" ht="16.5" customHeight="1" x14ac:dyDescent="0.25">
      <c r="A44" s="7"/>
      <c r="B44" s="7"/>
      <c r="C44" s="7"/>
      <c r="D44" s="7"/>
      <c r="E44" s="7" t="s">
        <v>927</v>
      </c>
      <c r="F44" s="7"/>
      <c r="G44" s="7"/>
      <c r="H44" s="7"/>
      <c r="I44" s="7"/>
      <c r="J44" s="7"/>
      <c r="K44" s="7"/>
      <c r="L44" s="9" t="s">
        <v>81</v>
      </c>
      <c r="M44" s="312">
        <v>4016</v>
      </c>
      <c r="N44" s="312">
        <v>3029</v>
      </c>
      <c r="O44" s="312">
        <v>1834</v>
      </c>
      <c r="P44" s="312">
        <v>3310</v>
      </c>
      <c r="Q44" s="312">
        <v>1776</v>
      </c>
      <c r="R44" s="312">
        <v>2583</v>
      </c>
      <c r="S44" s="312">
        <v>3478</v>
      </c>
      <c r="T44" s="312">
        <v>6062</v>
      </c>
      <c r="U44" s="312">
        <v>3137</v>
      </c>
    </row>
    <row r="45" spans="1:21" ht="16.5" customHeight="1" x14ac:dyDescent="0.25">
      <c r="A45" s="7"/>
      <c r="B45" s="7"/>
      <c r="C45" s="7"/>
      <c r="D45" s="7"/>
      <c r="E45" s="7" t="s">
        <v>928</v>
      </c>
      <c r="F45" s="7"/>
      <c r="G45" s="7"/>
      <c r="H45" s="7"/>
      <c r="I45" s="7"/>
      <c r="J45" s="7"/>
      <c r="K45" s="7"/>
      <c r="L45" s="9"/>
      <c r="M45" s="10"/>
      <c r="N45" s="10"/>
      <c r="O45" s="10"/>
      <c r="P45" s="10"/>
      <c r="Q45" s="10"/>
      <c r="R45" s="10"/>
      <c r="S45" s="10"/>
      <c r="T45" s="10"/>
      <c r="U45" s="10"/>
    </row>
    <row r="46" spans="1:21" ht="16.5" customHeight="1" x14ac:dyDescent="0.25">
      <c r="A46" s="7"/>
      <c r="B46" s="7"/>
      <c r="C46" s="7"/>
      <c r="D46" s="7"/>
      <c r="E46" s="7"/>
      <c r="F46" s="7" t="s">
        <v>929</v>
      </c>
      <c r="G46" s="7"/>
      <c r="H46" s="7"/>
      <c r="I46" s="7"/>
      <c r="J46" s="7"/>
      <c r="K46" s="7"/>
      <c r="L46" s="9" t="s">
        <v>81</v>
      </c>
      <c r="M46" s="315">
        <v>18540</v>
      </c>
      <c r="N46" s="315">
        <v>22791</v>
      </c>
      <c r="O46" s="315">
        <v>13023</v>
      </c>
      <c r="P46" s="315">
        <v>15224</v>
      </c>
      <c r="Q46" s="312">
        <v>9878</v>
      </c>
      <c r="R46" s="312">
        <v>5420</v>
      </c>
      <c r="S46" s="315">
        <v>27788</v>
      </c>
      <c r="T46" s="315">
        <v>10794</v>
      </c>
      <c r="U46" s="315">
        <v>17141</v>
      </c>
    </row>
    <row r="47" spans="1:21" ht="16.5" customHeight="1" x14ac:dyDescent="0.25">
      <c r="A47" s="7"/>
      <c r="B47" s="7"/>
      <c r="C47" s="7"/>
      <c r="D47" s="7"/>
      <c r="E47" s="7"/>
      <c r="F47" s="7" t="s">
        <v>930</v>
      </c>
      <c r="G47" s="7"/>
      <c r="H47" s="7"/>
      <c r="I47" s="7"/>
      <c r="J47" s="7"/>
      <c r="K47" s="7"/>
      <c r="L47" s="9" t="s">
        <v>81</v>
      </c>
      <c r="M47" s="315">
        <v>15921</v>
      </c>
      <c r="N47" s="312">
        <v>9439</v>
      </c>
      <c r="O47" s="312">
        <v>7466</v>
      </c>
      <c r="P47" s="315">
        <v>13015</v>
      </c>
      <c r="Q47" s="312">
        <v>7772</v>
      </c>
      <c r="R47" s="315">
        <v>10033</v>
      </c>
      <c r="S47" s="315">
        <v>11279</v>
      </c>
      <c r="T47" s="315">
        <v>10254</v>
      </c>
      <c r="U47" s="315">
        <v>11677</v>
      </c>
    </row>
    <row r="48" spans="1:21" ht="16.5" customHeight="1" x14ac:dyDescent="0.25">
      <c r="A48" s="7"/>
      <c r="B48" s="7"/>
      <c r="C48" s="7"/>
      <c r="D48" s="7"/>
      <c r="E48" s="7"/>
      <c r="F48" s="7" t="s">
        <v>79</v>
      </c>
      <c r="G48" s="7"/>
      <c r="H48" s="7"/>
      <c r="I48" s="7"/>
      <c r="J48" s="7"/>
      <c r="K48" s="7"/>
      <c r="L48" s="9" t="s">
        <v>81</v>
      </c>
      <c r="M48" s="315">
        <v>34461</v>
      </c>
      <c r="N48" s="315">
        <v>32230</v>
      </c>
      <c r="O48" s="315">
        <v>20490</v>
      </c>
      <c r="P48" s="315">
        <v>28239</v>
      </c>
      <c r="Q48" s="315">
        <v>17650</v>
      </c>
      <c r="R48" s="315">
        <v>15453</v>
      </c>
      <c r="S48" s="315">
        <v>39067</v>
      </c>
      <c r="T48" s="315">
        <v>21047</v>
      </c>
      <c r="U48" s="315">
        <v>28818</v>
      </c>
    </row>
    <row r="49" spans="1:21" ht="16.5" customHeight="1" x14ac:dyDescent="0.25">
      <c r="A49" s="7"/>
      <c r="B49" s="7"/>
      <c r="C49" s="7"/>
      <c r="D49" s="7"/>
      <c r="E49" s="7" t="s">
        <v>931</v>
      </c>
      <c r="F49" s="7"/>
      <c r="G49" s="7"/>
      <c r="H49" s="7"/>
      <c r="I49" s="7"/>
      <c r="J49" s="7"/>
      <c r="K49" s="7"/>
      <c r="L49" s="9" t="s">
        <v>81</v>
      </c>
      <c r="M49" s="313">
        <v>480</v>
      </c>
      <c r="N49" s="309" t="s">
        <v>125</v>
      </c>
      <c r="O49" s="313">
        <v>225</v>
      </c>
      <c r="P49" s="313">
        <v>618</v>
      </c>
      <c r="Q49" s="309" t="s">
        <v>125</v>
      </c>
      <c r="R49" s="313">
        <v>669</v>
      </c>
      <c r="S49" s="313">
        <v>264</v>
      </c>
      <c r="T49" s="312">
        <v>1743</v>
      </c>
      <c r="U49" s="313">
        <v>323</v>
      </c>
    </row>
    <row r="50" spans="1:21" ht="16.5" customHeight="1" x14ac:dyDescent="0.25">
      <c r="A50" s="7"/>
      <c r="B50" s="7"/>
      <c r="C50" s="7"/>
      <c r="D50" s="7"/>
      <c r="E50" s="7" t="s">
        <v>79</v>
      </c>
      <c r="F50" s="7"/>
      <c r="G50" s="7"/>
      <c r="H50" s="7"/>
      <c r="I50" s="7"/>
      <c r="J50" s="7"/>
      <c r="K50" s="7"/>
      <c r="L50" s="9" t="s">
        <v>81</v>
      </c>
      <c r="M50" s="315">
        <v>37996</v>
      </c>
      <c r="N50" s="315">
        <v>35259</v>
      </c>
      <c r="O50" s="315">
        <v>22098</v>
      </c>
      <c r="P50" s="315">
        <v>30932</v>
      </c>
      <c r="Q50" s="315">
        <v>19426</v>
      </c>
      <c r="R50" s="315">
        <v>17366</v>
      </c>
      <c r="S50" s="315">
        <v>42281</v>
      </c>
      <c r="T50" s="315">
        <v>25366</v>
      </c>
      <c r="U50" s="315">
        <v>31631</v>
      </c>
    </row>
    <row r="51" spans="1:21" ht="16.5" customHeight="1" x14ac:dyDescent="0.25">
      <c r="A51" s="7"/>
      <c r="B51" s="7"/>
      <c r="C51" s="7"/>
      <c r="D51" s="7" t="s">
        <v>932</v>
      </c>
      <c r="E51" s="7"/>
      <c r="F51" s="7"/>
      <c r="G51" s="7"/>
      <c r="H51" s="7"/>
      <c r="I51" s="7"/>
      <c r="J51" s="7"/>
      <c r="K51" s="7"/>
      <c r="L51" s="9" t="s">
        <v>81</v>
      </c>
      <c r="M51" s="313">
        <v>105</v>
      </c>
      <c r="N51" s="314">
        <v>44</v>
      </c>
      <c r="O51" s="310" t="s">
        <v>76</v>
      </c>
      <c r="P51" s="313">
        <v>228</v>
      </c>
      <c r="Q51" s="314">
        <v>78</v>
      </c>
      <c r="R51" s="310" t="s">
        <v>85</v>
      </c>
      <c r="S51" s="310" t="s">
        <v>85</v>
      </c>
      <c r="T51" s="313">
        <v>184</v>
      </c>
      <c r="U51" s="314">
        <v>81</v>
      </c>
    </row>
    <row r="52" spans="1:21" ht="16.5" customHeight="1" x14ac:dyDescent="0.25">
      <c r="A52" s="7"/>
      <c r="B52" s="7"/>
      <c r="C52" s="7"/>
      <c r="D52" s="7" t="s">
        <v>72</v>
      </c>
      <c r="E52" s="7"/>
      <c r="F52" s="7"/>
      <c r="G52" s="7"/>
      <c r="H52" s="7"/>
      <c r="I52" s="7"/>
      <c r="J52" s="7"/>
      <c r="K52" s="7"/>
      <c r="L52" s="9"/>
      <c r="M52" s="10"/>
      <c r="N52" s="10"/>
      <c r="O52" s="10"/>
      <c r="P52" s="10"/>
      <c r="Q52" s="10"/>
      <c r="R52" s="10"/>
      <c r="S52" s="10"/>
      <c r="T52" s="10"/>
      <c r="U52" s="10"/>
    </row>
    <row r="53" spans="1:21" ht="29.4" customHeight="1" x14ac:dyDescent="0.25">
      <c r="A53" s="7"/>
      <c r="B53" s="7"/>
      <c r="C53" s="7"/>
      <c r="D53" s="7"/>
      <c r="E53" s="357" t="s">
        <v>933</v>
      </c>
      <c r="F53" s="357"/>
      <c r="G53" s="357"/>
      <c r="H53" s="357"/>
      <c r="I53" s="357"/>
      <c r="J53" s="357"/>
      <c r="K53" s="357"/>
      <c r="L53" s="9" t="s">
        <v>81</v>
      </c>
      <c r="M53" s="315">
        <v>48141</v>
      </c>
      <c r="N53" s="315">
        <v>41923</v>
      </c>
      <c r="O53" s="315">
        <v>31549</v>
      </c>
      <c r="P53" s="315">
        <v>46562</v>
      </c>
      <c r="Q53" s="315">
        <v>27957</v>
      </c>
      <c r="R53" s="315">
        <v>26346</v>
      </c>
      <c r="S53" s="315">
        <v>53808</v>
      </c>
      <c r="T53" s="315">
        <v>42716</v>
      </c>
      <c r="U53" s="315">
        <v>41492</v>
      </c>
    </row>
    <row r="54" spans="1:21" ht="16.5" customHeight="1" x14ac:dyDescent="0.25">
      <c r="A54" s="7" t="s">
        <v>84</v>
      </c>
      <c r="B54" s="7"/>
      <c r="C54" s="7"/>
      <c r="D54" s="7"/>
      <c r="E54" s="7"/>
      <c r="F54" s="7"/>
      <c r="G54" s="7"/>
      <c r="H54" s="7"/>
      <c r="I54" s="7"/>
      <c r="J54" s="7"/>
      <c r="K54" s="7"/>
      <c r="L54" s="9"/>
      <c r="M54" s="10"/>
      <c r="N54" s="10"/>
      <c r="O54" s="10"/>
      <c r="P54" s="10"/>
      <c r="Q54" s="10"/>
      <c r="R54" s="10"/>
      <c r="S54" s="10"/>
      <c r="T54" s="10"/>
      <c r="U54" s="10"/>
    </row>
    <row r="55" spans="1:21" ht="16.5" customHeight="1" x14ac:dyDescent="0.25">
      <c r="A55" s="7"/>
      <c r="B55" s="7" t="s">
        <v>922</v>
      </c>
      <c r="C55" s="7"/>
      <c r="D55" s="7"/>
      <c r="E55" s="7"/>
      <c r="F55" s="7"/>
      <c r="G55" s="7"/>
      <c r="H55" s="7"/>
      <c r="I55" s="7"/>
      <c r="J55" s="7"/>
      <c r="K55" s="7"/>
      <c r="L55" s="9" t="s">
        <v>127</v>
      </c>
      <c r="M55" s="311">
        <v>110239</v>
      </c>
      <c r="N55" s="315">
        <v>64170</v>
      </c>
      <c r="O55" s="315">
        <v>51185</v>
      </c>
      <c r="P55" s="315">
        <v>32691</v>
      </c>
      <c r="Q55" s="315">
        <v>37612</v>
      </c>
      <c r="R55" s="312">
        <v>7093</v>
      </c>
      <c r="S55" s="315">
        <v>10971</v>
      </c>
      <c r="T55" s="312">
        <v>5620</v>
      </c>
      <c r="U55" s="311">
        <v>319581</v>
      </c>
    </row>
    <row r="56" spans="1:21" ht="16.5" customHeight="1" x14ac:dyDescent="0.25">
      <c r="A56" s="7"/>
      <c r="B56" s="7" t="s">
        <v>923</v>
      </c>
      <c r="C56" s="7"/>
      <c r="D56" s="7"/>
      <c r="E56" s="7"/>
      <c r="F56" s="7"/>
      <c r="G56" s="7"/>
      <c r="H56" s="7"/>
      <c r="I56" s="7"/>
      <c r="J56" s="7"/>
      <c r="K56" s="7"/>
      <c r="L56" s="9"/>
      <c r="M56" s="10"/>
      <c r="N56" s="10"/>
      <c r="O56" s="10"/>
      <c r="P56" s="10"/>
      <c r="Q56" s="10"/>
      <c r="R56" s="10"/>
      <c r="S56" s="10"/>
      <c r="T56" s="10"/>
      <c r="U56" s="10"/>
    </row>
    <row r="57" spans="1:21" ht="16.5" customHeight="1" x14ac:dyDescent="0.25">
      <c r="A57" s="7"/>
      <c r="B57" s="7"/>
      <c r="C57" s="7" t="s">
        <v>924</v>
      </c>
      <c r="D57" s="7"/>
      <c r="E57" s="7"/>
      <c r="F57" s="7"/>
      <c r="G57" s="7"/>
      <c r="H57" s="7"/>
      <c r="I57" s="7"/>
      <c r="J57" s="7"/>
      <c r="K57" s="7"/>
      <c r="L57" s="9"/>
      <c r="M57" s="10"/>
      <c r="N57" s="10"/>
      <c r="O57" s="10"/>
      <c r="P57" s="10"/>
      <c r="Q57" s="10"/>
      <c r="R57" s="10"/>
      <c r="S57" s="10"/>
      <c r="T57" s="10"/>
      <c r="U57" s="10"/>
    </row>
    <row r="58" spans="1:21" ht="16.5" customHeight="1" x14ac:dyDescent="0.25">
      <c r="A58" s="7"/>
      <c r="B58" s="7"/>
      <c r="C58" s="7"/>
      <c r="D58" s="7" t="s">
        <v>72</v>
      </c>
      <c r="E58" s="7"/>
      <c r="F58" s="7"/>
      <c r="G58" s="7"/>
      <c r="H58" s="7"/>
      <c r="I58" s="7"/>
      <c r="J58" s="7"/>
      <c r="K58" s="7"/>
      <c r="L58" s="9"/>
      <c r="M58" s="10"/>
      <c r="N58" s="10"/>
      <c r="O58" s="10"/>
      <c r="P58" s="10"/>
      <c r="Q58" s="10"/>
      <c r="R58" s="10"/>
      <c r="S58" s="10"/>
      <c r="T58" s="10"/>
      <c r="U58" s="10"/>
    </row>
    <row r="59" spans="1:21" ht="29.4" customHeight="1" x14ac:dyDescent="0.25">
      <c r="A59" s="7"/>
      <c r="B59" s="7"/>
      <c r="C59" s="7"/>
      <c r="D59" s="7"/>
      <c r="E59" s="357" t="s">
        <v>925</v>
      </c>
      <c r="F59" s="357"/>
      <c r="G59" s="357"/>
      <c r="H59" s="357"/>
      <c r="I59" s="357"/>
      <c r="J59" s="357"/>
      <c r="K59" s="357"/>
      <c r="L59" s="9" t="s">
        <v>81</v>
      </c>
      <c r="M59" s="315">
        <v>10154</v>
      </c>
      <c r="N59" s="312">
        <v>6808</v>
      </c>
      <c r="O59" s="312">
        <v>9348</v>
      </c>
      <c r="P59" s="315">
        <v>14117</v>
      </c>
      <c r="Q59" s="315">
        <v>10234</v>
      </c>
      <c r="R59" s="312">
        <v>9317</v>
      </c>
      <c r="S59" s="315">
        <v>10809</v>
      </c>
      <c r="T59" s="315">
        <v>17491</v>
      </c>
      <c r="U59" s="312">
        <v>9901</v>
      </c>
    </row>
    <row r="60" spans="1:21" ht="16.5" customHeight="1" x14ac:dyDescent="0.25">
      <c r="A60" s="7"/>
      <c r="B60" s="7"/>
      <c r="C60" s="7"/>
      <c r="D60" s="7" t="s">
        <v>926</v>
      </c>
      <c r="E60" s="7"/>
      <c r="F60" s="7"/>
      <c r="G60" s="7"/>
      <c r="H60" s="7"/>
      <c r="I60" s="7"/>
      <c r="J60" s="7"/>
      <c r="K60" s="7"/>
      <c r="L60" s="9"/>
      <c r="M60" s="10"/>
      <c r="N60" s="10"/>
      <c r="O60" s="10"/>
      <c r="P60" s="10"/>
      <c r="Q60" s="10"/>
      <c r="R60" s="10"/>
      <c r="S60" s="10"/>
      <c r="T60" s="10"/>
      <c r="U60" s="10"/>
    </row>
    <row r="61" spans="1:21" ht="16.5" customHeight="1" x14ac:dyDescent="0.25">
      <c r="A61" s="7"/>
      <c r="B61" s="7"/>
      <c r="C61" s="7"/>
      <c r="D61" s="7"/>
      <c r="E61" s="7" t="s">
        <v>927</v>
      </c>
      <c r="F61" s="7"/>
      <c r="G61" s="7"/>
      <c r="H61" s="7"/>
      <c r="I61" s="7"/>
      <c r="J61" s="7"/>
      <c r="K61" s="7"/>
      <c r="L61" s="9" t="s">
        <v>81</v>
      </c>
      <c r="M61" s="312">
        <v>4238</v>
      </c>
      <c r="N61" s="312">
        <v>3116</v>
      </c>
      <c r="O61" s="312">
        <v>1894</v>
      </c>
      <c r="P61" s="312">
        <v>3922</v>
      </c>
      <c r="Q61" s="312">
        <v>1876</v>
      </c>
      <c r="R61" s="312">
        <v>2160</v>
      </c>
      <c r="S61" s="312">
        <v>3038</v>
      </c>
      <c r="T61" s="312">
        <v>6427</v>
      </c>
      <c r="U61" s="312">
        <v>3278</v>
      </c>
    </row>
    <row r="62" spans="1:21" ht="16.5" customHeight="1" x14ac:dyDescent="0.25">
      <c r="A62" s="7"/>
      <c r="B62" s="7"/>
      <c r="C62" s="7"/>
      <c r="D62" s="7"/>
      <c r="E62" s="7" t="s">
        <v>928</v>
      </c>
      <c r="F62" s="7"/>
      <c r="G62" s="7"/>
      <c r="H62" s="7"/>
      <c r="I62" s="7"/>
      <c r="J62" s="7"/>
      <c r="K62" s="7"/>
      <c r="L62" s="9"/>
      <c r="M62" s="10"/>
      <c r="N62" s="10"/>
      <c r="O62" s="10"/>
      <c r="P62" s="10"/>
      <c r="Q62" s="10"/>
      <c r="R62" s="10"/>
      <c r="S62" s="10"/>
      <c r="T62" s="10"/>
      <c r="U62" s="10"/>
    </row>
    <row r="63" spans="1:21" ht="16.5" customHeight="1" x14ac:dyDescent="0.25">
      <c r="A63" s="7"/>
      <c r="B63" s="7"/>
      <c r="C63" s="7"/>
      <c r="D63" s="7"/>
      <c r="E63" s="7"/>
      <c r="F63" s="7" t="s">
        <v>929</v>
      </c>
      <c r="G63" s="7"/>
      <c r="H63" s="7"/>
      <c r="I63" s="7"/>
      <c r="J63" s="7"/>
      <c r="K63" s="7"/>
      <c r="L63" s="9" t="s">
        <v>81</v>
      </c>
      <c r="M63" s="315">
        <v>17166</v>
      </c>
      <c r="N63" s="315">
        <v>18801</v>
      </c>
      <c r="O63" s="315">
        <v>12439</v>
      </c>
      <c r="P63" s="315">
        <v>16668</v>
      </c>
      <c r="Q63" s="315">
        <v>10674</v>
      </c>
      <c r="R63" s="312">
        <v>5809</v>
      </c>
      <c r="S63" s="315">
        <v>27153</v>
      </c>
      <c r="T63" s="315">
        <v>12401</v>
      </c>
      <c r="U63" s="315">
        <v>15929</v>
      </c>
    </row>
    <row r="64" spans="1:21" ht="16.5" customHeight="1" x14ac:dyDescent="0.25">
      <c r="A64" s="7"/>
      <c r="B64" s="7"/>
      <c r="C64" s="7"/>
      <c r="D64" s="7"/>
      <c r="E64" s="7"/>
      <c r="F64" s="7" t="s">
        <v>930</v>
      </c>
      <c r="G64" s="7"/>
      <c r="H64" s="7"/>
      <c r="I64" s="7"/>
      <c r="J64" s="7"/>
      <c r="K64" s="7"/>
      <c r="L64" s="9" t="s">
        <v>81</v>
      </c>
      <c r="M64" s="315">
        <v>15737</v>
      </c>
      <c r="N64" s="312">
        <v>9712</v>
      </c>
      <c r="O64" s="312">
        <v>7330</v>
      </c>
      <c r="P64" s="315">
        <v>13351</v>
      </c>
      <c r="Q64" s="312">
        <v>8122</v>
      </c>
      <c r="R64" s="315">
        <v>10879</v>
      </c>
      <c r="S64" s="315">
        <v>11117</v>
      </c>
      <c r="T64" s="315">
        <v>11728</v>
      </c>
      <c r="U64" s="315">
        <v>11704</v>
      </c>
    </row>
    <row r="65" spans="1:21" ht="16.5" customHeight="1" x14ac:dyDescent="0.25">
      <c r="A65" s="7"/>
      <c r="B65" s="7"/>
      <c r="C65" s="7"/>
      <c r="D65" s="7"/>
      <c r="E65" s="7"/>
      <c r="F65" s="7" t="s">
        <v>79</v>
      </c>
      <c r="G65" s="7"/>
      <c r="H65" s="7"/>
      <c r="I65" s="7"/>
      <c r="J65" s="7"/>
      <c r="K65" s="7"/>
      <c r="L65" s="9" t="s">
        <v>81</v>
      </c>
      <c r="M65" s="315">
        <v>32903</v>
      </c>
      <c r="N65" s="315">
        <v>28513</v>
      </c>
      <c r="O65" s="315">
        <v>19769</v>
      </c>
      <c r="P65" s="315">
        <v>30019</v>
      </c>
      <c r="Q65" s="315">
        <v>18796</v>
      </c>
      <c r="R65" s="315">
        <v>16688</v>
      </c>
      <c r="S65" s="315">
        <v>38270</v>
      </c>
      <c r="T65" s="315">
        <v>24129</v>
      </c>
      <c r="U65" s="315">
        <v>27633</v>
      </c>
    </row>
    <row r="66" spans="1:21" ht="16.5" customHeight="1" x14ac:dyDescent="0.25">
      <c r="A66" s="7"/>
      <c r="B66" s="7"/>
      <c r="C66" s="7"/>
      <c r="D66" s="7"/>
      <c r="E66" s="7" t="s">
        <v>931</v>
      </c>
      <c r="F66" s="7"/>
      <c r="G66" s="7"/>
      <c r="H66" s="7"/>
      <c r="I66" s="7"/>
      <c r="J66" s="7"/>
      <c r="K66" s="7"/>
      <c r="L66" s="9" t="s">
        <v>81</v>
      </c>
      <c r="M66" s="313">
        <v>529</v>
      </c>
      <c r="N66" s="309" t="s">
        <v>125</v>
      </c>
      <c r="O66" s="313">
        <v>296</v>
      </c>
      <c r="P66" s="313">
        <v>710</v>
      </c>
      <c r="Q66" s="309" t="s">
        <v>125</v>
      </c>
      <c r="R66" s="313">
        <v>962</v>
      </c>
      <c r="S66" s="313">
        <v>293</v>
      </c>
      <c r="T66" s="312">
        <v>1827</v>
      </c>
      <c r="U66" s="313">
        <v>366</v>
      </c>
    </row>
    <row r="67" spans="1:21" ht="16.5" customHeight="1" x14ac:dyDescent="0.25">
      <c r="A67" s="7"/>
      <c r="B67" s="7"/>
      <c r="C67" s="7"/>
      <c r="D67" s="7"/>
      <c r="E67" s="7" t="s">
        <v>79</v>
      </c>
      <c r="F67" s="7"/>
      <c r="G67" s="7"/>
      <c r="H67" s="7"/>
      <c r="I67" s="7"/>
      <c r="J67" s="7"/>
      <c r="K67" s="7"/>
      <c r="L67" s="9" t="s">
        <v>81</v>
      </c>
      <c r="M67" s="315">
        <v>36613</v>
      </c>
      <c r="N67" s="315">
        <v>31629</v>
      </c>
      <c r="O67" s="315">
        <v>21368</v>
      </c>
      <c r="P67" s="315">
        <v>33231</v>
      </c>
      <c r="Q67" s="315">
        <v>20672</v>
      </c>
      <c r="R67" s="315">
        <v>17887</v>
      </c>
      <c r="S67" s="315">
        <v>41015</v>
      </c>
      <c r="T67" s="315">
        <v>28729</v>
      </c>
      <c r="U67" s="315">
        <v>30545</v>
      </c>
    </row>
    <row r="68" spans="1:21" ht="16.5" customHeight="1" x14ac:dyDescent="0.25">
      <c r="A68" s="7"/>
      <c r="B68" s="7"/>
      <c r="C68" s="7"/>
      <c r="D68" s="7" t="s">
        <v>932</v>
      </c>
      <c r="E68" s="7"/>
      <c r="F68" s="7"/>
      <c r="G68" s="7"/>
      <c r="H68" s="7"/>
      <c r="I68" s="7"/>
      <c r="J68" s="7"/>
      <c r="K68" s="7"/>
      <c r="L68" s="9" t="s">
        <v>81</v>
      </c>
      <c r="M68" s="313">
        <v>102</v>
      </c>
      <c r="N68" s="314">
        <v>43</v>
      </c>
      <c r="O68" s="309" t="s">
        <v>125</v>
      </c>
      <c r="P68" s="313">
        <v>279</v>
      </c>
      <c r="Q68" s="314">
        <v>70</v>
      </c>
      <c r="R68" s="310" t="s">
        <v>76</v>
      </c>
      <c r="S68" s="310" t="s">
        <v>76</v>
      </c>
      <c r="T68" s="313">
        <v>179</v>
      </c>
      <c r="U68" s="314">
        <v>84</v>
      </c>
    </row>
    <row r="69" spans="1:21" ht="16.5" customHeight="1" x14ac:dyDescent="0.25">
      <c r="A69" s="7"/>
      <c r="B69" s="7"/>
      <c r="C69" s="7"/>
      <c r="D69" s="7" t="s">
        <v>72</v>
      </c>
      <c r="E69" s="7"/>
      <c r="F69" s="7"/>
      <c r="G69" s="7"/>
      <c r="H69" s="7"/>
      <c r="I69" s="7"/>
      <c r="J69" s="7"/>
      <c r="K69" s="7"/>
      <c r="L69" s="9"/>
      <c r="M69" s="10"/>
      <c r="N69" s="10"/>
      <c r="O69" s="10"/>
      <c r="P69" s="10"/>
      <c r="Q69" s="10"/>
      <c r="R69" s="10"/>
      <c r="S69" s="10"/>
      <c r="T69" s="10"/>
      <c r="U69" s="10"/>
    </row>
    <row r="70" spans="1:21" ht="29.4" customHeight="1" x14ac:dyDescent="0.25">
      <c r="A70" s="7"/>
      <c r="B70" s="7"/>
      <c r="C70" s="7"/>
      <c r="D70" s="7"/>
      <c r="E70" s="357" t="s">
        <v>933</v>
      </c>
      <c r="F70" s="357"/>
      <c r="G70" s="357"/>
      <c r="H70" s="357"/>
      <c r="I70" s="357"/>
      <c r="J70" s="357"/>
      <c r="K70" s="357"/>
      <c r="L70" s="9" t="s">
        <v>81</v>
      </c>
      <c r="M70" s="315">
        <v>46766</v>
      </c>
      <c r="N70" s="315">
        <v>38437</v>
      </c>
      <c r="O70" s="315">
        <v>30716</v>
      </c>
      <c r="P70" s="315">
        <v>47348</v>
      </c>
      <c r="Q70" s="315">
        <v>30907</v>
      </c>
      <c r="R70" s="315">
        <v>27204</v>
      </c>
      <c r="S70" s="315">
        <v>51824</v>
      </c>
      <c r="T70" s="315">
        <v>46220</v>
      </c>
      <c r="U70" s="315">
        <v>40446</v>
      </c>
    </row>
    <row r="71" spans="1:21" ht="16.5" customHeight="1" x14ac:dyDescent="0.25">
      <c r="A71" s="7" t="s">
        <v>86</v>
      </c>
      <c r="B71" s="7"/>
      <c r="C71" s="7"/>
      <c r="D71" s="7"/>
      <c r="E71" s="7"/>
      <c r="F71" s="7"/>
      <c r="G71" s="7"/>
      <c r="H71" s="7"/>
      <c r="I71" s="7"/>
      <c r="J71" s="7"/>
      <c r="K71" s="7"/>
      <c r="L71" s="9"/>
      <c r="M71" s="10"/>
      <c r="N71" s="10"/>
      <c r="O71" s="10"/>
      <c r="P71" s="10"/>
      <c r="Q71" s="10"/>
      <c r="R71" s="10"/>
      <c r="S71" s="10"/>
      <c r="T71" s="10"/>
      <c r="U71" s="10"/>
    </row>
    <row r="72" spans="1:21" ht="16.5" customHeight="1" x14ac:dyDescent="0.25">
      <c r="A72" s="7"/>
      <c r="B72" s="7" t="s">
        <v>922</v>
      </c>
      <c r="C72" s="7"/>
      <c r="D72" s="7"/>
      <c r="E72" s="7"/>
      <c r="F72" s="7"/>
      <c r="G72" s="7"/>
      <c r="H72" s="7"/>
      <c r="I72" s="7"/>
      <c r="J72" s="7"/>
      <c r="K72" s="7"/>
      <c r="L72" s="9" t="s">
        <v>127</v>
      </c>
      <c r="M72" s="311">
        <v>110131</v>
      </c>
      <c r="N72" s="315">
        <v>64241</v>
      </c>
      <c r="O72" s="315">
        <v>51176</v>
      </c>
      <c r="P72" s="315">
        <v>32897</v>
      </c>
      <c r="Q72" s="315">
        <v>38484</v>
      </c>
      <c r="R72" s="312">
        <v>7205</v>
      </c>
      <c r="S72" s="315">
        <v>10843</v>
      </c>
      <c r="T72" s="312">
        <v>4970</v>
      </c>
      <c r="U72" s="311">
        <v>319947</v>
      </c>
    </row>
    <row r="73" spans="1:21" ht="16.5" customHeight="1" x14ac:dyDescent="0.25">
      <c r="A73" s="7"/>
      <c r="B73" s="7" t="s">
        <v>923</v>
      </c>
      <c r="C73" s="7"/>
      <c r="D73" s="7"/>
      <c r="E73" s="7"/>
      <c r="F73" s="7"/>
      <c r="G73" s="7"/>
      <c r="H73" s="7"/>
      <c r="I73" s="7"/>
      <c r="J73" s="7"/>
      <c r="K73" s="7"/>
      <c r="L73" s="9"/>
      <c r="M73" s="10"/>
      <c r="N73" s="10"/>
      <c r="O73" s="10"/>
      <c r="P73" s="10"/>
      <c r="Q73" s="10"/>
      <c r="R73" s="10"/>
      <c r="S73" s="10"/>
      <c r="T73" s="10"/>
      <c r="U73" s="10"/>
    </row>
    <row r="74" spans="1:21" ht="16.5" customHeight="1" x14ac:dyDescent="0.25">
      <c r="A74" s="7"/>
      <c r="B74" s="7"/>
      <c r="C74" s="7" t="s">
        <v>924</v>
      </c>
      <c r="D74" s="7"/>
      <c r="E74" s="7"/>
      <c r="F74" s="7"/>
      <c r="G74" s="7"/>
      <c r="H74" s="7"/>
      <c r="I74" s="7"/>
      <c r="J74" s="7"/>
      <c r="K74" s="7"/>
      <c r="L74" s="9"/>
      <c r="M74" s="10"/>
      <c r="N74" s="10"/>
      <c r="O74" s="10"/>
      <c r="P74" s="10"/>
      <c r="Q74" s="10"/>
      <c r="R74" s="10"/>
      <c r="S74" s="10"/>
      <c r="T74" s="10"/>
      <c r="U74" s="10"/>
    </row>
    <row r="75" spans="1:21" ht="16.5" customHeight="1" x14ac:dyDescent="0.25">
      <c r="A75" s="7"/>
      <c r="B75" s="7"/>
      <c r="C75" s="7"/>
      <c r="D75" s="7" t="s">
        <v>72</v>
      </c>
      <c r="E75" s="7"/>
      <c r="F75" s="7"/>
      <c r="G75" s="7"/>
      <c r="H75" s="7"/>
      <c r="I75" s="7"/>
      <c r="J75" s="7"/>
      <c r="K75" s="7"/>
      <c r="L75" s="9"/>
      <c r="M75" s="10"/>
      <c r="N75" s="10"/>
      <c r="O75" s="10"/>
      <c r="P75" s="10"/>
      <c r="Q75" s="10"/>
      <c r="R75" s="10"/>
      <c r="S75" s="10"/>
      <c r="T75" s="10"/>
      <c r="U75" s="10"/>
    </row>
    <row r="76" spans="1:21" ht="29.4" customHeight="1" x14ac:dyDescent="0.25">
      <c r="A76" s="7"/>
      <c r="B76" s="7"/>
      <c r="C76" s="7"/>
      <c r="D76" s="7"/>
      <c r="E76" s="357" t="s">
        <v>925</v>
      </c>
      <c r="F76" s="357"/>
      <c r="G76" s="357"/>
      <c r="H76" s="357"/>
      <c r="I76" s="357"/>
      <c r="J76" s="357"/>
      <c r="K76" s="357"/>
      <c r="L76" s="9" t="s">
        <v>81</v>
      </c>
      <c r="M76" s="312">
        <v>8995</v>
      </c>
      <c r="N76" s="312">
        <v>6869</v>
      </c>
      <c r="O76" s="312">
        <v>8809</v>
      </c>
      <c r="P76" s="315">
        <v>13628</v>
      </c>
      <c r="Q76" s="315">
        <v>10432</v>
      </c>
      <c r="R76" s="312">
        <v>8910</v>
      </c>
      <c r="S76" s="315">
        <v>10547</v>
      </c>
      <c r="T76" s="315">
        <v>17730</v>
      </c>
      <c r="U76" s="312">
        <v>9374</v>
      </c>
    </row>
    <row r="77" spans="1:21" ht="16.5" customHeight="1" x14ac:dyDescent="0.25">
      <c r="A77" s="7"/>
      <c r="B77" s="7"/>
      <c r="C77" s="7"/>
      <c r="D77" s="7" t="s">
        <v>926</v>
      </c>
      <c r="E77" s="7"/>
      <c r="F77" s="7"/>
      <c r="G77" s="7"/>
      <c r="H77" s="7"/>
      <c r="I77" s="7"/>
      <c r="J77" s="7"/>
      <c r="K77" s="7"/>
      <c r="L77" s="9"/>
      <c r="M77" s="10"/>
      <c r="N77" s="10"/>
      <c r="O77" s="10"/>
      <c r="P77" s="10"/>
      <c r="Q77" s="10"/>
      <c r="R77" s="10"/>
      <c r="S77" s="10"/>
      <c r="T77" s="10"/>
      <c r="U77" s="10"/>
    </row>
    <row r="78" spans="1:21" ht="16.5" customHeight="1" x14ac:dyDescent="0.25">
      <c r="A78" s="7"/>
      <c r="B78" s="7"/>
      <c r="C78" s="7"/>
      <c r="D78" s="7"/>
      <c r="E78" s="7" t="s">
        <v>927</v>
      </c>
      <c r="F78" s="7"/>
      <c r="G78" s="7"/>
      <c r="H78" s="7"/>
      <c r="I78" s="7"/>
      <c r="J78" s="7"/>
      <c r="K78" s="7"/>
      <c r="L78" s="9" t="s">
        <v>81</v>
      </c>
      <c r="M78" s="312">
        <v>3640</v>
      </c>
      <c r="N78" s="312">
        <v>2982</v>
      </c>
      <c r="O78" s="312">
        <v>1942</v>
      </c>
      <c r="P78" s="312">
        <v>4026</v>
      </c>
      <c r="Q78" s="312">
        <v>1877</v>
      </c>
      <c r="R78" s="312">
        <v>2188</v>
      </c>
      <c r="S78" s="312">
        <v>1710</v>
      </c>
      <c r="T78" s="312">
        <v>7236</v>
      </c>
      <c r="U78" s="312">
        <v>3021</v>
      </c>
    </row>
    <row r="79" spans="1:21" ht="16.5" customHeight="1" x14ac:dyDescent="0.25">
      <c r="A79" s="7"/>
      <c r="B79" s="7"/>
      <c r="C79" s="7"/>
      <c r="D79" s="7"/>
      <c r="E79" s="7" t="s">
        <v>928</v>
      </c>
      <c r="F79" s="7"/>
      <c r="G79" s="7"/>
      <c r="H79" s="7"/>
      <c r="I79" s="7"/>
      <c r="J79" s="7"/>
      <c r="K79" s="7"/>
      <c r="L79" s="9"/>
      <c r="M79" s="10"/>
      <c r="N79" s="10"/>
      <c r="O79" s="10"/>
      <c r="P79" s="10"/>
      <c r="Q79" s="10"/>
      <c r="R79" s="10"/>
      <c r="S79" s="10"/>
      <c r="T79" s="10"/>
      <c r="U79" s="10"/>
    </row>
    <row r="80" spans="1:21" ht="16.5" customHeight="1" x14ac:dyDescent="0.25">
      <c r="A80" s="7"/>
      <c r="B80" s="7"/>
      <c r="C80" s="7"/>
      <c r="D80" s="7"/>
      <c r="E80" s="7"/>
      <c r="F80" s="7" t="s">
        <v>929</v>
      </c>
      <c r="G80" s="7"/>
      <c r="H80" s="7"/>
      <c r="I80" s="7"/>
      <c r="J80" s="7"/>
      <c r="K80" s="7"/>
      <c r="L80" s="9" t="s">
        <v>81</v>
      </c>
      <c r="M80" s="315">
        <v>15478</v>
      </c>
      <c r="N80" s="315">
        <v>16765</v>
      </c>
      <c r="O80" s="315">
        <v>12429</v>
      </c>
      <c r="P80" s="315">
        <v>19559</v>
      </c>
      <c r="Q80" s="315">
        <v>10591</v>
      </c>
      <c r="R80" s="312">
        <v>4766</v>
      </c>
      <c r="S80" s="315">
        <v>26236</v>
      </c>
      <c r="T80" s="315">
        <v>14499</v>
      </c>
      <c r="U80" s="315">
        <v>15189</v>
      </c>
    </row>
    <row r="81" spans="1:21" ht="16.5" customHeight="1" x14ac:dyDescent="0.25">
      <c r="A81" s="7"/>
      <c r="B81" s="7"/>
      <c r="C81" s="7"/>
      <c r="D81" s="7"/>
      <c r="E81" s="7"/>
      <c r="F81" s="7" t="s">
        <v>930</v>
      </c>
      <c r="G81" s="7"/>
      <c r="H81" s="7"/>
      <c r="I81" s="7"/>
      <c r="J81" s="7"/>
      <c r="K81" s="7"/>
      <c r="L81" s="9" t="s">
        <v>81</v>
      </c>
      <c r="M81" s="315">
        <v>14719</v>
      </c>
      <c r="N81" s="312">
        <v>9944</v>
      </c>
      <c r="O81" s="312">
        <v>7592</v>
      </c>
      <c r="P81" s="315">
        <v>12475</v>
      </c>
      <c r="Q81" s="312">
        <v>7946</v>
      </c>
      <c r="R81" s="312">
        <v>7924</v>
      </c>
      <c r="S81" s="315">
        <v>10500</v>
      </c>
      <c r="T81" s="315">
        <v>14641</v>
      </c>
      <c r="U81" s="315">
        <v>11278</v>
      </c>
    </row>
    <row r="82" spans="1:21" ht="16.5" customHeight="1" x14ac:dyDescent="0.25">
      <c r="A82" s="7"/>
      <c r="B82" s="7"/>
      <c r="C82" s="7"/>
      <c r="D82" s="7"/>
      <c r="E82" s="7"/>
      <c r="F82" s="7" t="s">
        <v>79</v>
      </c>
      <c r="G82" s="7"/>
      <c r="H82" s="7"/>
      <c r="I82" s="7"/>
      <c r="J82" s="7"/>
      <c r="K82" s="7"/>
      <c r="L82" s="9" t="s">
        <v>81</v>
      </c>
      <c r="M82" s="315">
        <v>30197</v>
      </c>
      <c r="N82" s="315">
        <v>26708</v>
      </c>
      <c r="O82" s="315">
        <v>20021</v>
      </c>
      <c r="P82" s="315">
        <v>32034</v>
      </c>
      <c r="Q82" s="315">
        <v>18537</v>
      </c>
      <c r="R82" s="315">
        <v>12690</v>
      </c>
      <c r="S82" s="315">
        <v>36736</v>
      </c>
      <c r="T82" s="315">
        <v>29141</v>
      </c>
      <c r="U82" s="315">
        <v>26466</v>
      </c>
    </row>
    <row r="83" spans="1:21" ht="16.5" customHeight="1" x14ac:dyDescent="0.25">
      <c r="A83" s="7"/>
      <c r="B83" s="7"/>
      <c r="C83" s="7"/>
      <c r="D83" s="7"/>
      <c r="E83" s="7" t="s">
        <v>931</v>
      </c>
      <c r="F83" s="7"/>
      <c r="G83" s="7"/>
      <c r="H83" s="7"/>
      <c r="I83" s="7"/>
      <c r="J83" s="7"/>
      <c r="K83" s="7"/>
      <c r="L83" s="9" t="s">
        <v>81</v>
      </c>
      <c r="M83" s="313">
        <v>568</v>
      </c>
      <c r="N83" s="309" t="s">
        <v>125</v>
      </c>
      <c r="O83" s="313">
        <v>311</v>
      </c>
      <c r="P83" s="313">
        <v>585</v>
      </c>
      <c r="Q83" s="309" t="s">
        <v>125</v>
      </c>
      <c r="R83" s="313">
        <v>955</v>
      </c>
      <c r="S83" s="313">
        <v>319</v>
      </c>
      <c r="T83" s="312">
        <v>2135</v>
      </c>
      <c r="U83" s="313">
        <v>371</v>
      </c>
    </row>
    <row r="84" spans="1:21" ht="16.5" customHeight="1" x14ac:dyDescent="0.25">
      <c r="A84" s="7"/>
      <c r="B84" s="7"/>
      <c r="C84" s="7"/>
      <c r="D84" s="7"/>
      <c r="E84" s="7" t="s">
        <v>79</v>
      </c>
      <c r="F84" s="7"/>
      <c r="G84" s="7"/>
      <c r="H84" s="7"/>
      <c r="I84" s="7"/>
      <c r="J84" s="7"/>
      <c r="K84" s="7"/>
      <c r="L84" s="9" t="s">
        <v>81</v>
      </c>
      <c r="M84" s="315">
        <v>33269</v>
      </c>
      <c r="N84" s="315">
        <v>29690</v>
      </c>
      <c r="O84" s="315">
        <v>21651</v>
      </c>
      <c r="P84" s="315">
        <v>35475</v>
      </c>
      <c r="Q84" s="315">
        <v>20414</v>
      </c>
      <c r="R84" s="315">
        <v>13923</v>
      </c>
      <c r="S84" s="315">
        <v>38127</v>
      </c>
      <c r="T84" s="315">
        <v>34242</v>
      </c>
      <c r="U84" s="315">
        <v>29117</v>
      </c>
    </row>
    <row r="85" spans="1:21" ht="16.5" customHeight="1" x14ac:dyDescent="0.25">
      <c r="A85" s="7"/>
      <c r="B85" s="7"/>
      <c r="C85" s="7"/>
      <c r="D85" s="7" t="s">
        <v>932</v>
      </c>
      <c r="E85" s="7"/>
      <c r="F85" s="7"/>
      <c r="G85" s="7"/>
      <c r="H85" s="7"/>
      <c r="I85" s="7"/>
      <c r="J85" s="7"/>
      <c r="K85" s="7"/>
      <c r="L85" s="9" t="s">
        <v>81</v>
      </c>
      <c r="M85" s="313">
        <v>101</v>
      </c>
      <c r="N85" s="314">
        <v>40</v>
      </c>
      <c r="O85" s="309" t="s">
        <v>125</v>
      </c>
      <c r="P85" s="313">
        <v>109</v>
      </c>
      <c r="Q85" s="314">
        <v>75</v>
      </c>
      <c r="R85" s="310" t="s">
        <v>76</v>
      </c>
      <c r="S85" s="310" t="s">
        <v>76</v>
      </c>
      <c r="T85" s="313">
        <v>187</v>
      </c>
      <c r="U85" s="314">
        <v>66</v>
      </c>
    </row>
    <row r="86" spans="1:21" ht="16.5" customHeight="1" x14ac:dyDescent="0.25">
      <c r="A86" s="7"/>
      <c r="B86" s="7"/>
      <c r="C86" s="7"/>
      <c r="D86" s="7" t="s">
        <v>72</v>
      </c>
      <c r="E86" s="7"/>
      <c r="F86" s="7"/>
      <c r="G86" s="7"/>
      <c r="H86" s="7"/>
      <c r="I86" s="7"/>
      <c r="J86" s="7"/>
      <c r="K86" s="7"/>
      <c r="L86" s="9"/>
      <c r="M86" s="10"/>
      <c r="N86" s="10"/>
      <c r="O86" s="10"/>
      <c r="P86" s="10"/>
      <c r="Q86" s="10"/>
      <c r="R86" s="10"/>
      <c r="S86" s="10"/>
      <c r="T86" s="10"/>
      <c r="U86" s="10"/>
    </row>
    <row r="87" spans="1:21" ht="29.4" customHeight="1" x14ac:dyDescent="0.25">
      <c r="A87" s="7"/>
      <c r="B87" s="7"/>
      <c r="C87" s="7"/>
      <c r="D87" s="7"/>
      <c r="E87" s="357" t="s">
        <v>933</v>
      </c>
      <c r="F87" s="357"/>
      <c r="G87" s="357"/>
      <c r="H87" s="357"/>
      <c r="I87" s="357"/>
      <c r="J87" s="357"/>
      <c r="K87" s="357"/>
      <c r="L87" s="9" t="s">
        <v>81</v>
      </c>
      <c r="M87" s="315">
        <v>42264</v>
      </c>
      <c r="N87" s="315">
        <v>36559</v>
      </c>
      <c r="O87" s="315">
        <v>30461</v>
      </c>
      <c r="P87" s="315">
        <v>49103</v>
      </c>
      <c r="Q87" s="315">
        <v>30846</v>
      </c>
      <c r="R87" s="315">
        <v>22833</v>
      </c>
      <c r="S87" s="315">
        <v>48675</v>
      </c>
      <c r="T87" s="315">
        <v>51972</v>
      </c>
      <c r="U87" s="315">
        <v>38491</v>
      </c>
    </row>
    <row r="88" spans="1:21" ht="16.5" customHeight="1" x14ac:dyDescent="0.25">
      <c r="A88" s="7" t="s">
        <v>854</v>
      </c>
      <c r="B88" s="7"/>
      <c r="C88" s="7"/>
      <c r="D88" s="7"/>
      <c r="E88" s="7"/>
      <c r="F88" s="7"/>
      <c r="G88" s="7"/>
      <c r="H88" s="7"/>
      <c r="I88" s="7"/>
      <c r="J88" s="7"/>
      <c r="K88" s="7"/>
      <c r="L88" s="9"/>
      <c r="M88" s="10"/>
      <c r="N88" s="10"/>
      <c r="O88" s="10"/>
      <c r="P88" s="10"/>
      <c r="Q88" s="10"/>
      <c r="R88" s="10"/>
      <c r="S88" s="10"/>
      <c r="T88" s="10"/>
      <c r="U88" s="10"/>
    </row>
    <row r="89" spans="1:21" ht="16.5" customHeight="1" x14ac:dyDescent="0.25">
      <c r="A89" s="7"/>
      <c r="B89" s="7" t="s">
        <v>922</v>
      </c>
      <c r="C89" s="7"/>
      <c r="D89" s="7"/>
      <c r="E89" s="7"/>
      <c r="F89" s="7"/>
      <c r="G89" s="7"/>
      <c r="H89" s="7"/>
      <c r="I89" s="7"/>
      <c r="J89" s="7"/>
      <c r="K89" s="7"/>
      <c r="L89" s="9" t="s">
        <v>127</v>
      </c>
      <c r="M89" s="311">
        <v>110214</v>
      </c>
      <c r="N89" s="315">
        <v>64404</v>
      </c>
      <c r="O89" s="315">
        <v>51248</v>
      </c>
      <c r="P89" s="315">
        <v>33361</v>
      </c>
      <c r="Q89" s="315">
        <v>39428</v>
      </c>
      <c r="R89" s="312">
        <v>7265</v>
      </c>
      <c r="S89" s="315">
        <v>10828</v>
      </c>
      <c r="T89" s="312">
        <v>4905</v>
      </c>
      <c r="U89" s="311">
        <v>321653</v>
      </c>
    </row>
    <row r="90" spans="1:21" ht="16.5" customHeight="1" x14ac:dyDescent="0.25">
      <c r="A90" s="7"/>
      <c r="B90" s="7" t="s">
        <v>923</v>
      </c>
      <c r="C90" s="7"/>
      <c r="D90" s="7"/>
      <c r="E90" s="7"/>
      <c r="F90" s="7"/>
      <c r="G90" s="7"/>
      <c r="H90" s="7"/>
      <c r="I90" s="7"/>
      <c r="J90" s="7"/>
      <c r="K90" s="7"/>
      <c r="L90" s="9"/>
      <c r="M90" s="10"/>
      <c r="N90" s="10"/>
      <c r="O90" s="10"/>
      <c r="P90" s="10"/>
      <c r="Q90" s="10"/>
      <c r="R90" s="10"/>
      <c r="S90" s="10"/>
      <c r="T90" s="10"/>
      <c r="U90" s="10"/>
    </row>
    <row r="91" spans="1:21" ht="16.5" customHeight="1" x14ac:dyDescent="0.25">
      <c r="A91" s="7"/>
      <c r="B91" s="7"/>
      <c r="C91" s="7" t="s">
        <v>924</v>
      </c>
      <c r="D91" s="7"/>
      <c r="E91" s="7"/>
      <c r="F91" s="7"/>
      <c r="G91" s="7"/>
      <c r="H91" s="7"/>
      <c r="I91" s="7"/>
      <c r="J91" s="7"/>
      <c r="K91" s="7"/>
      <c r="L91" s="9"/>
      <c r="M91" s="10"/>
      <c r="N91" s="10"/>
      <c r="O91" s="10"/>
      <c r="P91" s="10"/>
      <c r="Q91" s="10"/>
      <c r="R91" s="10"/>
      <c r="S91" s="10"/>
      <c r="T91" s="10"/>
      <c r="U91" s="10"/>
    </row>
    <row r="92" spans="1:21" ht="16.5" customHeight="1" x14ac:dyDescent="0.25">
      <c r="A92" s="7"/>
      <c r="B92" s="7"/>
      <c r="C92" s="7"/>
      <c r="D92" s="7" t="s">
        <v>72</v>
      </c>
      <c r="E92" s="7"/>
      <c r="F92" s="7"/>
      <c r="G92" s="7"/>
      <c r="H92" s="7"/>
      <c r="I92" s="7"/>
      <c r="J92" s="7"/>
      <c r="K92" s="7"/>
      <c r="L92" s="9"/>
      <c r="M92" s="10"/>
      <c r="N92" s="10"/>
      <c r="O92" s="10"/>
      <c r="P92" s="10"/>
      <c r="Q92" s="10"/>
      <c r="R92" s="10"/>
      <c r="S92" s="10"/>
      <c r="T92" s="10"/>
      <c r="U92" s="10"/>
    </row>
    <row r="93" spans="1:21" ht="29.4" customHeight="1" x14ac:dyDescent="0.25">
      <c r="A93" s="7"/>
      <c r="B93" s="7"/>
      <c r="C93" s="7"/>
      <c r="D93" s="7"/>
      <c r="E93" s="357" t="s">
        <v>925</v>
      </c>
      <c r="F93" s="357"/>
      <c r="G93" s="357"/>
      <c r="H93" s="357"/>
      <c r="I93" s="357"/>
      <c r="J93" s="357"/>
      <c r="K93" s="357"/>
      <c r="L93" s="9" t="s">
        <v>81</v>
      </c>
      <c r="M93" s="312">
        <v>8764</v>
      </c>
      <c r="N93" s="312">
        <v>7348</v>
      </c>
      <c r="O93" s="312">
        <v>8491</v>
      </c>
      <c r="P93" s="315">
        <v>11920</v>
      </c>
      <c r="Q93" s="315">
        <v>10004</v>
      </c>
      <c r="R93" s="312">
        <v>9029</v>
      </c>
      <c r="S93" s="315">
        <v>10382</v>
      </c>
      <c r="T93" s="315">
        <v>15885</v>
      </c>
      <c r="U93" s="312">
        <v>9085</v>
      </c>
    </row>
    <row r="94" spans="1:21" ht="16.5" customHeight="1" x14ac:dyDescent="0.25">
      <c r="A94" s="7"/>
      <c r="B94" s="7"/>
      <c r="C94" s="7"/>
      <c r="D94" s="7" t="s">
        <v>926</v>
      </c>
      <c r="E94" s="7"/>
      <c r="F94" s="7"/>
      <c r="G94" s="7"/>
      <c r="H94" s="7"/>
      <c r="I94" s="7"/>
      <c r="J94" s="7"/>
      <c r="K94" s="7"/>
      <c r="L94" s="9"/>
      <c r="M94" s="10"/>
      <c r="N94" s="10"/>
      <c r="O94" s="10"/>
      <c r="P94" s="10"/>
      <c r="Q94" s="10"/>
      <c r="R94" s="10"/>
      <c r="S94" s="10"/>
      <c r="T94" s="10"/>
      <c r="U94" s="10"/>
    </row>
    <row r="95" spans="1:21" ht="16.5" customHeight="1" x14ac:dyDescent="0.25">
      <c r="A95" s="7"/>
      <c r="B95" s="7"/>
      <c r="C95" s="7"/>
      <c r="D95" s="7"/>
      <c r="E95" s="7" t="s">
        <v>927</v>
      </c>
      <c r="F95" s="7"/>
      <c r="G95" s="7"/>
      <c r="H95" s="7"/>
      <c r="I95" s="7"/>
      <c r="J95" s="7"/>
      <c r="K95" s="7"/>
      <c r="L95" s="9" t="s">
        <v>81</v>
      </c>
      <c r="M95" s="312">
        <v>3149</v>
      </c>
      <c r="N95" s="312">
        <v>3172</v>
      </c>
      <c r="O95" s="312">
        <v>1968</v>
      </c>
      <c r="P95" s="312">
        <v>3859</v>
      </c>
      <c r="Q95" s="312">
        <v>1841</v>
      </c>
      <c r="R95" s="312">
        <v>2679</v>
      </c>
      <c r="S95" s="312">
        <v>2258</v>
      </c>
      <c r="T95" s="312">
        <v>7724</v>
      </c>
      <c r="U95" s="312">
        <v>2908</v>
      </c>
    </row>
    <row r="96" spans="1:21" ht="16.5" customHeight="1" x14ac:dyDescent="0.25">
      <c r="A96" s="7"/>
      <c r="B96" s="7"/>
      <c r="C96" s="7"/>
      <c r="D96" s="7"/>
      <c r="E96" s="7" t="s">
        <v>928</v>
      </c>
      <c r="F96" s="7"/>
      <c r="G96" s="7"/>
      <c r="H96" s="7"/>
      <c r="I96" s="7"/>
      <c r="J96" s="7"/>
      <c r="K96" s="7"/>
      <c r="L96" s="9"/>
      <c r="M96" s="10"/>
      <c r="N96" s="10"/>
      <c r="O96" s="10"/>
      <c r="P96" s="10"/>
      <c r="Q96" s="10"/>
      <c r="R96" s="10"/>
      <c r="S96" s="10"/>
      <c r="T96" s="10"/>
      <c r="U96" s="10"/>
    </row>
    <row r="97" spans="1:21" ht="16.5" customHeight="1" x14ac:dyDescent="0.25">
      <c r="A97" s="7"/>
      <c r="B97" s="7"/>
      <c r="C97" s="7"/>
      <c r="D97" s="7"/>
      <c r="E97" s="7"/>
      <c r="F97" s="7" t="s">
        <v>929</v>
      </c>
      <c r="G97" s="7"/>
      <c r="H97" s="7"/>
      <c r="I97" s="7"/>
      <c r="J97" s="7"/>
      <c r="K97" s="7"/>
      <c r="L97" s="9" t="s">
        <v>81</v>
      </c>
      <c r="M97" s="315">
        <v>13295</v>
      </c>
      <c r="N97" s="315">
        <v>14199</v>
      </c>
      <c r="O97" s="315">
        <v>12230</v>
      </c>
      <c r="P97" s="315">
        <v>19061</v>
      </c>
      <c r="Q97" s="315">
        <v>10625</v>
      </c>
      <c r="R97" s="312">
        <v>4197</v>
      </c>
      <c r="S97" s="315">
        <v>25335</v>
      </c>
      <c r="T97" s="315">
        <v>15692</v>
      </c>
      <c r="U97" s="315">
        <v>13813</v>
      </c>
    </row>
    <row r="98" spans="1:21" ht="16.5" customHeight="1" x14ac:dyDescent="0.25">
      <c r="A98" s="7"/>
      <c r="B98" s="7"/>
      <c r="C98" s="7"/>
      <c r="D98" s="7"/>
      <c r="E98" s="7"/>
      <c r="F98" s="7" t="s">
        <v>930</v>
      </c>
      <c r="G98" s="7"/>
      <c r="H98" s="7"/>
      <c r="I98" s="7"/>
      <c r="J98" s="7"/>
      <c r="K98" s="7"/>
      <c r="L98" s="9" t="s">
        <v>81</v>
      </c>
      <c r="M98" s="315">
        <v>13177</v>
      </c>
      <c r="N98" s="315">
        <v>10143</v>
      </c>
      <c r="O98" s="312">
        <v>7823</v>
      </c>
      <c r="P98" s="315">
        <v>15005</v>
      </c>
      <c r="Q98" s="312">
        <v>7863</v>
      </c>
      <c r="R98" s="312">
        <v>8139</v>
      </c>
      <c r="S98" s="315">
        <v>10449</v>
      </c>
      <c r="T98" s="315">
        <v>15811</v>
      </c>
      <c r="U98" s="315">
        <v>11089</v>
      </c>
    </row>
    <row r="99" spans="1:21" ht="16.5" customHeight="1" x14ac:dyDescent="0.25">
      <c r="A99" s="7"/>
      <c r="B99" s="7"/>
      <c r="C99" s="7"/>
      <c r="D99" s="7"/>
      <c r="E99" s="7"/>
      <c r="F99" s="7" t="s">
        <v>79</v>
      </c>
      <c r="G99" s="7"/>
      <c r="H99" s="7"/>
      <c r="I99" s="7"/>
      <c r="J99" s="7"/>
      <c r="K99" s="7"/>
      <c r="L99" s="9" t="s">
        <v>81</v>
      </c>
      <c r="M99" s="315">
        <v>26472</v>
      </c>
      <c r="N99" s="315">
        <v>24342</v>
      </c>
      <c r="O99" s="315">
        <v>20053</v>
      </c>
      <c r="P99" s="315">
        <v>34066</v>
      </c>
      <c r="Q99" s="315">
        <v>18488</v>
      </c>
      <c r="R99" s="315">
        <v>12337</v>
      </c>
      <c r="S99" s="315">
        <v>35784</v>
      </c>
      <c r="T99" s="315">
        <v>31503</v>
      </c>
      <c r="U99" s="315">
        <v>24903</v>
      </c>
    </row>
    <row r="100" spans="1:21" ht="16.5" customHeight="1" x14ac:dyDescent="0.25">
      <c r="A100" s="7"/>
      <c r="B100" s="7"/>
      <c r="C100" s="7"/>
      <c r="D100" s="7"/>
      <c r="E100" s="7" t="s">
        <v>931</v>
      </c>
      <c r="F100" s="7"/>
      <c r="G100" s="7"/>
      <c r="H100" s="7"/>
      <c r="I100" s="7"/>
      <c r="J100" s="7"/>
      <c r="K100" s="7"/>
      <c r="L100" s="9" t="s">
        <v>81</v>
      </c>
      <c r="M100" s="313">
        <v>615</v>
      </c>
      <c r="N100" s="313">
        <v>341</v>
      </c>
      <c r="O100" s="313">
        <v>328</v>
      </c>
      <c r="P100" s="313">
        <v>638</v>
      </c>
      <c r="Q100" s="309" t="s">
        <v>125</v>
      </c>
      <c r="R100" s="312">
        <v>1292</v>
      </c>
      <c r="S100" s="313">
        <v>352</v>
      </c>
      <c r="T100" s="312">
        <v>2238</v>
      </c>
      <c r="U100" s="313">
        <v>473</v>
      </c>
    </row>
    <row r="101" spans="1:21" ht="16.5" customHeight="1" x14ac:dyDescent="0.25">
      <c r="A101" s="7"/>
      <c r="B101" s="7"/>
      <c r="C101" s="7"/>
      <c r="D101" s="7"/>
      <c r="E101" s="7" t="s">
        <v>79</v>
      </c>
      <c r="F101" s="7"/>
      <c r="G101" s="7"/>
      <c r="H101" s="7"/>
      <c r="I101" s="7"/>
      <c r="J101" s="7"/>
      <c r="K101" s="7"/>
      <c r="L101" s="9" t="s">
        <v>81</v>
      </c>
      <c r="M101" s="315">
        <v>29006</v>
      </c>
      <c r="N101" s="315">
        <v>27173</v>
      </c>
      <c r="O101" s="315">
        <v>21693</v>
      </c>
      <c r="P101" s="315">
        <v>37287</v>
      </c>
      <c r="Q101" s="315">
        <v>20328</v>
      </c>
      <c r="R101" s="315">
        <v>13723</v>
      </c>
      <c r="S101" s="315">
        <v>37690</v>
      </c>
      <c r="T101" s="315">
        <v>36989</v>
      </c>
      <c r="U101" s="315">
        <v>27338</v>
      </c>
    </row>
    <row r="102" spans="1:21" ht="16.5" customHeight="1" x14ac:dyDescent="0.25">
      <c r="A102" s="7"/>
      <c r="B102" s="7"/>
      <c r="C102" s="7"/>
      <c r="D102" s="7" t="s">
        <v>932</v>
      </c>
      <c r="E102" s="7"/>
      <c r="F102" s="7"/>
      <c r="G102" s="7"/>
      <c r="H102" s="7"/>
      <c r="I102" s="7"/>
      <c r="J102" s="7"/>
      <c r="K102" s="7"/>
      <c r="L102" s="9" t="s">
        <v>81</v>
      </c>
      <c r="M102" s="314">
        <v>90</v>
      </c>
      <c r="N102" s="314">
        <v>40</v>
      </c>
      <c r="O102" s="309" t="s">
        <v>125</v>
      </c>
      <c r="P102" s="313">
        <v>122</v>
      </c>
      <c r="Q102" s="314">
        <v>68</v>
      </c>
      <c r="R102" s="310" t="s">
        <v>76</v>
      </c>
      <c r="S102" s="310" t="s">
        <v>76</v>
      </c>
      <c r="T102" s="313">
        <v>180</v>
      </c>
      <c r="U102" s="314">
        <v>62</v>
      </c>
    </row>
    <row r="103" spans="1:21" ht="16.5" customHeight="1" x14ac:dyDescent="0.25">
      <c r="A103" s="7"/>
      <c r="B103" s="7"/>
      <c r="C103" s="7"/>
      <c r="D103" s="7" t="s">
        <v>72</v>
      </c>
      <c r="E103" s="7"/>
      <c r="F103" s="7"/>
      <c r="G103" s="7"/>
      <c r="H103" s="7"/>
      <c r="I103" s="7"/>
      <c r="J103" s="7"/>
      <c r="K103" s="7"/>
      <c r="L103" s="9"/>
      <c r="M103" s="10"/>
      <c r="N103" s="10"/>
      <c r="O103" s="10"/>
      <c r="P103" s="10"/>
      <c r="Q103" s="10"/>
      <c r="R103" s="10"/>
      <c r="S103" s="10"/>
      <c r="T103" s="10"/>
      <c r="U103" s="10"/>
    </row>
    <row r="104" spans="1:21" ht="29.4" customHeight="1" x14ac:dyDescent="0.25">
      <c r="A104" s="7"/>
      <c r="B104" s="7"/>
      <c r="C104" s="7"/>
      <c r="D104" s="7"/>
      <c r="E104" s="357" t="s">
        <v>933</v>
      </c>
      <c r="F104" s="357"/>
      <c r="G104" s="357"/>
      <c r="H104" s="357"/>
      <c r="I104" s="357"/>
      <c r="J104" s="357"/>
      <c r="K104" s="357"/>
      <c r="L104" s="9" t="s">
        <v>81</v>
      </c>
      <c r="M104" s="315">
        <v>37770</v>
      </c>
      <c r="N104" s="315">
        <v>34567</v>
      </c>
      <c r="O104" s="315">
        <v>30184</v>
      </c>
      <c r="P104" s="315">
        <v>49206</v>
      </c>
      <c r="Q104" s="315">
        <v>30067</v>
      </c>
      <c r="R104" s="315">
        <v>22752</v>
      </c>
      <c r="S104" s="315">
        <v>48072</v>
      </c>
      <c r="T104" s="315">
        <v>54856</v>
      </c>
      <c r="U104" s="315">
        <v>36430</v>
      </c>
    </row>
    <row r="105" spans="1:21" ht="16.5" customHeight="1" x14ac:dyDescent="0.25">
      <c r="A105" s="7" t="s">
        <v>934</v>
      </c>
      <c r="B105" s="7"/>
      <c r="C105" s="7"/>
      <c r="D105" s="7"/>
      <c r="E105" s="7"/>
      <c r="F105" s="7"/>
      <c r="G105" s="7"/>
      <c r="H105" s="7"/>
      <c r="I105" s="7"/>
      <c r="J105" s="7"/>
      <c r="K105" s="7"/>
      <c r="L105" s="9"/>
      <c r="M105" s="10"/>
      <c r="N105" s="10"/>
      <c r="O105" s="10"/>
      <c r="P105" s="10"/>
      <c r="Q105" s="10"/>
      <c r="R105" s="10"/>
      <c r="S105" s="10"/>
      <c r="T105" s="10"/>
      <c r="U105" s="10"/>
    </row>
    <row r="106" spans="1:21" ht="16.5" customHeight="1" x14ac:dyDescent="0.25">
      <c r="A106" s="7"/>
      <c r="B106" s="7" t="s">
        <v>922</v>
      </c>
      <c r="C106" s="7"/>
      <c r="D106" s="7"/>
      <c r="E106" s="7"/>
      <c r="F106" s="7"/>
      <c r="G106" s="7"/>
      <c r="H106" s="7"/>
      <c r="I106" s="7"/>
      <c r="J106" s="7"/>
      <c r="K106" s="7"/>
      <c r="L106" s="9" t="s">
        <v>127</v>
      </c>
      <c r="M106" s="311">
        <v>110805</v>
      </c>
      <c r="N106" s="315">
        <v>64471</v>
      </c>
      <c r="O106" s="315">
        <v>51368</v>
      </c>
      <c r="P106" s="315">
        <v>33467</v>
      </c>
      <c r="Q106" s="315">
        <v>39422</v>
      </c>
      <c r="R106" s="315">
        <v>10444</v>
      </c>
      <c r="S106" s="315">
        <v>10889</v>
      </c>
      <c r="T106" s="312">
        <v>5009</v>
      </c>
      <c r="U106" s="311">
        <v>325875</v>
      </c>
    </row>
    <row r="107" spans="1:21" ht="16.5" customHeight="1" x14ac:dyDescent="0.25">
      <c r="A107" s="7"/>
      <c r="B107" s="7" t="s">
        <v>923</v>
      </c>
      <c r="C107" s="7"/>
      <c r="D107" s="7"/>
      <c r="E107" s="7"/>
      <c r="F107" s="7"/>
      <c r="G107" s="7"/>
      <c r="H107" s="7"/>
      <c r="I107" s="7"/>
      <c r="J107" s="7"/>
      <c r="K107" s="7"/>
      <c r="L107" s="9"/>
      <c r="M107" s="10"/>
      <c r="N107" s="10"/>
      <c r="O107" s="10"/>
      <c r="P107" s="10"/>
      <c r="Q107" s="10"/>
      <c r="R107" s="10"/>
      <c r="S107" s="10"/>
      <c r="T107" s="10"/>
      <c r="U107" s="10"/>
    </row>
    <row r="108" spans="1:21" ht="16.5" customHeight="1" x14ac:dyDescent="0.25">
      <c r="A108" s="7"/>
      <c r="B108" s="7"/>
      <c r="C108" s="7" t="s">
        <v>924</v>
      </c>
      <c r="D108" s="7"/>
      <c r="E108" s="7"/>
      <c r="F108" s="7"/>
      <c r="G108" s="7"/>
      <c r="H108" s="7"/>
      <c r="I108" s="7"/>
      <c r="J108" s="7"/>
      <c r="K108" s="7"/>
      <c r="L108" s="9"/>
      <c r="M108" s="10"/>
      <c r="N108" s="10"/>
      <c r="O108" s="10"/>
      <c r="P108" s="10"/>
      <c r="Q108" s="10"/>
      <c r="R108" s="10"/>
      <c r="S108" s="10"/>
      <c r="T108" s="10"/>
      <c r="U108" s="10"/>
    </row>
    <row r="109" spans="1:21" ht="16.5" customHeight="1" x14ac:dyDescent="0.25">
      <c r="A109" s="7"/>
      <c r="B109" s="7"/>
      <c r="C109" s="7"/>
      <c r="D109" s="7" t="s">
        <v>72</v>
      </c>
      <c r="E109" s="7"/>
      <c r="F109" s="7"/>
      <c r="G109" s="7"/>
      <c r="H109" s="7"/>
      <c r="I109" s="7"/>
      <c r="J109" s="7"/>
      <c r="K109" s="7"/>
      <c r="L109" s="9"/>
      <c r="M109" s="10"/>
      <c r="N109" s="10"/>
      <c r="O109" s="10"/>
      <c r="P109" s="10"/>
      <c r="Q109" s="10"/>
      <c r="R109" s="10"/>
      <c r="S109" s="10"/>
      <c r="T109" s="10"/>
      <c r="U109" s="10"/>
    </row>
    <row r="110" spans="1:21" ht="29.4" customHeight="1" x14ac:dyDescent="0.25">
      <c r="A110" s="7"/>
      <c r="B110" s="7"/>
      <c r="C110" s="7"/>
      <c r="D110" s="7"/>
      <c r="E110" s="357" t="s">
        <v>925</v>
      </c>
      <c r="F110" s="357"/>
      <c r="G110" s="357"/>
      <c r="H110" s="357"/>
      <c r="I110" s="357"/>
      <c r="J110" s="357"/>
      <c r="K110" s="357"/>
      <c r="L110" s="9" t="s">
        <v>81</v>
      </c>
      <c r="M110" s="312">
        <v>8723</v>
      </c>
      <c r="N110" s="312">
        <v>6117</v>
      </c>
      <c r="O110" s="312">
        <v>7768</v>
      </c>
      <c r="P110" s="315">
        <v>12579</v>
      </c>
      <c r="Q110" s="312">
        <v>9904</v>
      </c>
      <c r="R110" s="312">
        <v>9360</v>
      </c>
      <c r="S110" s="315">
        <v>10040</v>
      </c>
      <c r="T110" s="315">
        <v>15749</v>
      </c>
      <c r="U110" s="312">
        <v>8768</v>
      </c>
    </row>
    <row r="111" spans="1:21" ht="16.5" customHeight="1" x14ac:dyDescent="0.25">
      <c r="A111" s="7"/>
      <c r="B111" s="7"/>
      <c r="C111" s="7"/>
      <c r="D111" s="7" t="s">
        <v>926</v>
      </c>
      <c r="E111" s="7"/>
      <c r="F111" s="7"/>
      <c r="G111" s="7"/>
      <c r="H111" s="7"/>
      <c r="I111" s="7"/>
      <c r="J111" s="7"/>
      <c r="K111" s="7"/>
      <c r="L111" s="9"/>
      <c r="M111" s="10"/>
      <c r="N111" s="10"/>
      <c r="O111" s="10"/>
      <c r="P111" s="10"/>
      <c r="Q111" s="10"/>
      <c r="R111" s="10"/>
      <c r="S111" s="10"/>
      <c r="T111" s="10"/>
      <c r="U111" s="10"/>
    </row>
    <row r="112" spans="1:21" ht="16.5" customHeight="1" x14ac:dyDescent="0.25">
      <c r="A112" s="7"/>
      <c r="B112" s="7"/>
      <c r="C112" s="7"/>
      <c r="D112" s="7"/>
      <c r="E112" s="7" t="s">
        <v>927</v>
      </c>
      <c r="F112" s="7"/>
      <c r="G112" s="7"/>
      <c r="H112" s="7"/>
      <c r="I112" s="7"/>
      <c r="J112" s="7"/>
      <c r="K112" s="7"/>
      <c r="L112" s="9" t="s">
        <v>81</v>
      </c>
      <c r="M112" s="312">
        <v>3111</v>
      </c>
      <c r="N112" s="312">
        <v>2683</v>
      </c>
      <c r="O112" s="312">
        <v>2056</v>
      </c>
      <c r="P112" s="312">
        <v>3672</v>
      </c>
      <c r="Q112" s="312">
        <v>1873</v>
      </c>
      <c r="R112" s="312">
        <v>2699</v>
      </c>
      <c r="S112" s="312">
        <v>1460</v>
      </c>
      <c r="T112" s="312">
        <v>8103</v>
      </c>
      <c r="U112" s="312">
        <v>2776</v>
      </c>
    </row>
    <row r="113" spans="1:21" ht="16.5" customHeight="1" x14ac:dyDescent="0.25">
      <c r="A113" s="7"/>
      <c r="B113" s="7"/>
      <c r="C113" s="7"/>
      <c r="D113" s="7"/>
      <c r="E113" s="7" t="s">
        <v>928</v>
      </c>
      <c r="F113" s="7"/>
      <c r="G113" s="7"/>
      <c r="H113" s="7"/>
      <c r="I113" s="7"/>
      <c r="J113" s="7"/>
      <c r="K113" s="7"/>
      <c r="L113" s="9"/>
      <c r="M113" s="10"/>
      <c r="N113" s="10"/>
      <c r="O113" s="10"/>
      <c r="P113" s="10"/>
      <c r="Q113" s="10"/>
      <c r="R113" s="10"/>
      <c r="S113" s="10"/>
      <c r="T113" s="10"/>
      <c r="U113" s="10"/>
    </row>
    <row r="114" spans="1:21" ht="16.5" customHeight="1" x14ac:dyDescent="0.25">
      <c r="A114" s="7"/>
      <c r="B114" s="7"/>
      <c r="C114" s="7"/>
      <c r="D114" s="7"/>
      <c r="E114" s="7"/>
      <c r="F114" s="7" t="s">
        <v>929</v>
      </c>
      <c r="G114" s="7"/>
      <c r="H114" s="7"/>
      <c r="I114" s="7"/>
      <c r="J114" s="7"/>
      <c r="K114" s="7"/>
      <c r="L114" s="9" t="s">
        <v>81</v>
      </c>
      <c r="M114" s="315">
        <v>12388</v>
      </c>
      <c r="N114" s="315">
        <v>14141</v>
      </c>
      <c r="O114" s="315">
        <v>11951</v>
      </c>
      <c r="P114" s="315">
        <v>17586</v>
      </c>
      <c r="Q114" s="315">
        <v>10760</v>
      </c>
      <c r="R114" s="312">
        <v>3255</v>
      </c>
      <c r="S114" s="315">
        <v>25239</v>
      </c>
      <c r="T114" s="315">
        <v>16251</v>
      </c>
      <c r="U114" s="315">
        <v>13199</v>
      </c>
    </row>
    <row r="115" spans="1:21" ht="16.5" customHeight="1" x14ac:dyDescent="0.25">
      <c r="A115" s="7"/>
      <c r="B115" s="7"/>
      <c r="C115" s="7"/>
      <c r="D115" s="7"/>
      <c r="E115" s="7"/>
      <c r="F115" s="7" t="s">
        <v>930</v>
      </c>
      <c r="G115" s="7"/>
      <c r="H115" s="7"/>
      <c r="I115" s="7"/>
      <c r="J115" s="7"/>
      <c r="K115" s="7"/>
      <c r="L115" s="9" t="s">
        <v>81</v>
      </c>
      <c r="M115" s="315">
        <v>11381</v>
      </c>
      <c r="N115" s="315">
        <v>10223</v>
      </c>
      <c r="O115" s="312">
        <v>7909</v>
      </c>
      <c r="P115" s="315">
        <v>15760</v>
      </c>
      <c r="Q115" s="312">
        <v>7952</v>
      </c>
      <c r="R115" s="312">
        <v>6596</v>
      </c>
      <c r="S115" s="315">
        <v>10207</v>
      </c>
      <c r="T115" s="315">
        <v>16128</v>
      </c>
      <c r="U115" s="315">
        <v>10520</v>
      </c>
    </row>
    <row r="116" spans="1:21" ht="16.5" customHeight="1" x14ac:dyDescent="0.25">
      <c r="A116" s="7"/>
      <c r="B116" s="7"/>
      <c r="C116" s="7"/>
      <c r="D116" s="7"/>
      <c r="E116" s="7"/>
      <c r="F116" s="7" t="s">
        <v>79</v>
      </c>
      <c r="G116" s="7"/>
      <c r="H116" s="7"/>
      <c r="I116" s="7"/>
      <c r="J116" s="7"/>
      <c r="K116" s="7"/>
      <c r="L116" s="9" t="s">
        <v>81</v>
      </c>
      <c r="M116" s="315">
        <v>23769</v>
      </c>
      <c r="N116" s="315">
        <v>24364</v>
      </c>
      <c r="O116" s="315">
        <v>19859</v>
      </c>
      <c r="P116" s="315">
        <v>33345</v>
      </c>
      <c r="Q116" s="315">
        <v>18711</v>
      </c>
      <c r="R116" s="312">
        <v>9851</v>
      </c>
      <c r="S116" s="315">
        <v>35446</v>
      </c>
      <c r="T116" s="315">
        <v>32379</v>
      </c>
      <c r="U116" s="315">
        <v>23718</v>
      </c>
    </row>
    <row r="117" spans="1:21" ht="16.5" customHeight="1" x14ac:dyDescent="0.25">
      <c r="A117" s="7"/>
      <c r="B117" s="7"/>
      <c r="C117" s="7"/>
      <c r="D117" s="7"/>
      <c r="E117" s="7" t="s">
        <v>931</v>
      </c>
      <c r="F117" s="7"/>
      <c r="G117" s="7"/>
      <c r="H117" s="7"/>
      <c r="I117" s="7"/>
      <c r="J117" s="7"/>
      <c r="K117" s="7"/>
      <c r="L117" s="9" t="s">
        <v>81</v>
      </c>
      <c r="M117" s="313">
        <v>650</v>
      </c>
      <c r="N117" s="313">
        <v>373</v>
      </c>
      <c r="O117" s="313">
        <v>344</v>
      </c>
      <c r="P117" s="313">
        <v>699</v>
      </c>
      <c r="Q117" s="313">
        <v>184</v>
      </c>
      <c r="R117" s="313">
        <v>943</v>
      </c>
      <c r="S117" s="313">
        <v>378</v>
      </c>
      <c r="T117" s="312">
        <v>2261</v>
      </c>
      <c r="U117" s="313">
        <v>521</v>
      </c>
    </row>
    <row r="118" spans="1:21" ht="16.5" customHeight="1" x14ac:dyDescent="0.25">
      <c r="A118" s="7"/>
      <c r="B118" s="7"/>
      <c r="C118" s="7"/>
      <c r="D118" s="7"/>
      <c r="E118" s="7" t="s">
        <v>79</v>
      </c>
      <c r="F118" s="7"/>
      <c r="G118" s="7"/>
      <c r="H118" s="7"/>
      <c r="I118" s="7"/>
      <c r="J118" s="7"/>
      <c r="K118" s="7"/>
      <c r="L118" s="9" t="s">
        <v>81</v>
      </c>
      <c r="M118" s="315">
        <v>26230</v>
      </c>
      <c r="N118" s="315">
        <v>26674</v>
      </c>
      <c r="O118" s="315">
        <v>21571</v>
      </c>
      <c r="P118" s="315">
        <v>36318</v>
      </c>
      <c r="Q118" s="315">
        <v>20400</v>
      </c>
      <c r="R118" s="315">
        <v>11608</v>
      </c>
      <c r="S118" s="315">
        <v>36527</v>
      </c>
      <c r="T118" s="315">
        <v>38221</v>
      </c>
      <c r="U118" s="315">
        <v>25974</v>
      </c>
    </row>
    <row r="119" spans="1:21" ht="16.5" customHeight="1" x14ac:dyDescent="0.25">
      <c r="A119" s="7"/>
      <c r="B119" s="7"/>
      <c r="C119" s="7"/>
      <c r="D119" s="7" t="s">
        <v>932</v>
      </c>
      <c r="E119" s="7"/>
      <c r="F119" s="7"/>
      <c r="G119" s="7"/>
      <c r="H119" s="7"/>
      <c r="I119" s="7"/>
      <c r="J119" s="7"/>
      <c r="K119" s="7"/>
      <c r="L119" s="9" t="s">
        <v>81</v>
      </c>
      <c r="M119" s="313">
        <v>116</v>
      </c>
      <c r="N119" s="314">
        <v>67</v>
      </c>
      <c r="O119" s="314">
        <v>49</v>
      </c>
      <c r="P119" s="313">
        <v>110</v>
      </c>
      <c r="Q119" s="314">
        <v>81</v>
      </c>
      <c r="R119" s="310" t="s">
        <v>76</v>
      </c>
      <c r="S119" s="310" t="s">
        <v>76</v>
      </c>
      <c r="T119" s="313">
        <v>172</v>
      </c>
      <c r="U119" s="314">
        <v>84</v>
      </c>
    </row>
    <row r="120" spans="1:21" ht="16.5" customHeight="1" x14ac:dyDescent="0.25">
      <c r="A120" s="7"/>
      <c r="B120" s="7"/>
      <c r="C120" s="7"/>
      <c r="D120" s="7" t="s">
        <v>72</v>
      </c>
      <c r="E120" s="7"/>
      <c r="F120" s="7"/>
      <c r="G120" s="7"/>
      <c r="H120" s="7"/>
      <c r="I120" s="7"/>
      <c r="J120" s="7"/>
      <c r="K120" s="7"/>
      <c r="L120" s="9"/>
      <c r="M120" s="10"/>
      <c r="N120" s="10"/>
      <c r="O120" s="10"/>
      <c r="P120" s="10"/>
      <c r="Q120" s="10"/>
      <c r="R120" s="10"/>
      <c r="S120" s="10"/>
      <c r="T120" s="10"/>
      <c r="U120" s="10"/>
    </row>
    <row r="121" spans="1:21" ht="29.4" customHeight="1" x14ac:dyDescent="0.25">
      <c r="A121" s="7"/>
      <c r="B121" s="7"/>
      <c r="C121" s="7"/>
      <c r="D121" s="7"/>
      <c r="E121" s="357" t="s">
        <v>933</v>
      </c>
      <c r="F121" s="357"/>
      <c r="G121" s="357"/>
      <c r="H121" s="357"/>
      <c r="I121" s="357"/>
      <c r="J121" s="357"/>
      <c r="K121" s="357"/>
      <c r="L121" s="9" t="s">
        <v>81</v>
      </c>
      <c r="M121" s="315">
        <v>34957</v>
      </c>
      <c r="N121" s="315">
        <v>32830</v>
      </c>
      <c r="O121" s="315">
        <v>29340</v>
      </c>
      <c r="P121" s="315">
        <v>48897</v>
      </c>
      <c r="Q121" s="315">
        <v>30166</v>
      </c>
      <c r="R121" s="315">
        <v>20968</v>
      </c>
      <c r="S121" s="315">
        <v>46567</v>
      </c>
      <c r="T121" s="315">
        <v>55747</v>
      </c>
      <c r="U121" s="315">
        <v>34762</v>
      </c>
    </row>
    <row r="122" spans="1:21" ht="16.5" customHeight="1" x14ac:dyDescent="0.25">
      <c r="A122" s="7" t="s">
        <v>855</v>
      </c>
      <c r="B122" s="7"/>
      <c r="C122" s="7"/>
      <c r="D122" s="7"/>
      <c r="E122" s="7"/>
      <c r="F122" s="7"/>
      <c r="G122" s="7"/>
      <c r="H122" s="7"/>
      <c r="I122" s="7"/>
      <c r="J122" s="7"/>
      <c r="K122" s="7"/>
      <c r="L122" s="9"/>
      <c r="M122" s="10"/>
      <c r="N122" s="10"/>
      <c r="O122" s="10"/>
      <c r="P122" s="10"/>
      <c r="Q122" s="10"/>
      <c r="R122" s="10"/>
      <c r="S122" s="10"/>
      <c r="T122" s="10"/>
      <c r="U122" s="10"/>
    </row>
    <row r="123" spans="1:21" ht="16.5" customHeight="1" x14ac:dyDescent="0.25">
      <c r="A123" s="7"/>
      <c r="B123" s="7" t="s">
        <v>922</v>
      </c>
      <c r="C123" s="7"/>
      <c r="D123" s="7"/>
      <c r="E123" s="7"/>
      <c r="F123" s="7"/>
      <c r="G123" s="7"/>
      <c r="H123" s="7"/>
      <c r="I123" s="7"/>
      <c r="J123" s="7"/>
      <c r="K123" s="7"/>
      <c r="L123" s="9" t="s">
        <v>127</v>
      </c>
      <c r="M123" s="311">
        <v>111216</v>
      </c>
      <c r="N123" s="315">
        <v>64616</v>
      </c>
      <c r="O123" s="315">
        <v>51675</v>
      </c>
      <c r="P123" s="315">
        <v>33661</v>
      </c>
      <c r="Q123" s="315">
        <v>40018</v>
      </c>
      <c r="R123" s="315">
        <v>11139</v>
      </c>
      <c r="S123" s="315">
        <v>10956</v>
      </c>
      <c r="T123" s="312">
        <v>5059</v>
      </c>
      <c r="U123" s="311">
        <v>328340</v>
      </c>
    </row>
    <row r="124" spans="1:21" ht="16.5" customHeight="1" x14ac:dyDescent="0.25">
      <c r="A124" s="7"/>
      <c r="B124" s="7" t="s">
        <v>923</v>
      </c>
      <c r="C124" s="7"/>
      <c r="D124" s="7"/>
      <c r="E124" s="7"/>
      <c r="F124" s="7"/>
      <c r="G124" s="7"/>
      <c r="H124" s="7"/>
      <c r="I124" s="7"/>
      <c r="J124" s="7"/>
      <c r="K124" s="7"/>
      <c r="L124" s="9"/>
      <c r="M124" s="10"/>
      <c r="N124" s="10"/>
      <c r="O124" s="10"/>
      <c r="P124" s="10"/>
      <c r="Q124" s="10"/>
      <c r="R124" s="10"/>
      <c r="S124" s="10"/>
      <c r="T124" s="10"/>
      <c r="U124" s="10"/>
    </row>
    <row r="125" spans="1:21" ht="16.5" customHeight="1" x14ac:dyDescent="0.25">
      <c r="A125" s="7"/>
      <c r="B125" s="7"/>
      <c r="C125" s="7" t="s">
        <v>924</v>
      </c>
      <c r="D125" s="7"/>
      <c r="E125" s="7"/>
      <c r="F125" s="7"/>
      <c r="G125" s="7"/>
      <c r="H125" s="7"/>
      <c r="I125" s="7"/>
      <c r="J125" s="7"/>
      <c r="K125" s="7"/>
      <c r="L125" s="9"/>
      <c r="M125" s="10"/>
      <c r="N125" s="10"/>
      <c r="O125" s="10"/>
      <c r="P125" s="10"/>
      <c r="Q125" s="10"/>
      <c r="R125" s="10"/>
      <c r="S125" s="10"/>
      <c r="T125" s="10"/>
      <c r="U125" s="10"/>
    </row>
    <row r="126" spans="1:21" ht="16.5" customHeight="1" x14ac:dyDescent="0.25">
      <c r="A126" s="7"/>
      <c r="B126" s="7"/>
      <c r="C126" s="7"/>
      <c r="D126" s="7" t="s">
        <v>72</v>
      </c>
      <c r="E126" s="7"/>
      <c r="F126" s="7"/>
      <c r="G126" s="7"/>
      <c r="H126" s="7"/>
      <c r="I126" s="7"/>
      <c r="J126" s="7"/>
      <c r="K126" s="7"/>
      <c r="L126" s="9"/>
      <c r="M126" s="10"/>
      <c r="N126" s="10"/>
      <c r="O126" s="10"/>
      <c r="P126" s="10"/>
      <c r="Q126" s="10"/>
      <c r="R126" s="10"/>
      <c r="S126" s="10"/>
      <c r="T126" s="10"/>
      <c r="U126" s="10"/>
    </row>
    <row r="127" spans="1:21" ht="29.4" customHeight="1" x14ac:dyDescent="0.25">
      <c r="A127" s="7"/>
      <c r="B127" s="7"/>
      <c r="C127" s="7"/>
      <c r="D127" s="7"/>
      <c r="E127" s="357" t="s">
        <v>925</v>
      </c>
      <c r="F127" s="357"/>
      <c r="G127" s="357"/>
      <c r="H127" s="357"/>
      <c r="I127" s="357"/>
      <c r="J127" s="357"/>
      <c r="K127" s="357"/>
      <c r="L127" s="9" t="s">
        <v>81</v>
      </c>
      <c r="M127" s="312">
        <v>8593</v>
      </c>
      <c r="N127" s="312">
        <v>6705</v>
      </c>
      <c r="O127" s="312">
        <v>8056</v>
      </c>
      <c r="P127" s="315">
        <v>11255</v>
      </c>
      <c r="Q127" s="312">
        <v>8563</v>
      </c>
      <c r="R127" s="312">
        <v>8509</v>
      </c>
      <c r="S127" s="315">
        <v>10042</v>
      </c>
      <c r="T127" s="315">
        <v>15064</v>
      </c>
      <c r="U127" s="312">
        <v>8552</v>
      </c>
    </row>
    <row r="128" spans="1:21" ht="16.5" customHeight="1" x14ac:dyDescent="0.25">
      <c r="A128" s="7"/>
      <c r="B128" s="7"/>
      <c r="C128" s="7"/>
      <c r="D128" s="7" t="s">
        <v>926</v>
      </c>
      <c r="E128" s="7"/>
      <c r="F128" s="7"/>
      <c r="G128" s="7"/>
      <c r="H128" s="7"/>
      <c r="I128" s="7"/>
      <c r="J128" s="7"/>
      <c r="K128" s="7"/>
      <c r="L128" s="9"/>
      <c r="M128" s="10"/>
      <c r="N128" s="10"/>
      <c r="O128" s="10"/>
      <c r="P128" s="10"/>
      <c r="Q128" s="10"/>
      <c r="R128" s="10"/>
      <c r="S128" s="10"/>
      <c r="T128" s="10"/>
      <c r="U128" s="10"/>
    </row>
    <row r="129" spans="1:21" ht="16.5" customHeight="1" x14ac:dyDescent="0.25">
      <c r="A129" s="7"/>
      <c r="B129" s="7"/>
      <c r="C129" s="7"/>
      <c r="D129" s="7"/>
      <c r="E129" s="7" t="s">
        <v>927</v>
      </c>
      <c r="F129" s="7"/>
      <c r="G129" s="7"/>
      <c r="H129" s="7"/>
      <c r="I129" s="7"/>
      <c r="J129" s="7"/>
      <c r="K129" s="7"/>
      <c r="L129" s="9" t="s">
        <v>81</v>
      </c>
      <c r="M129" s="312">
        <v>3016</v>
      </c>
      <c r="N129" s="312">
        <v>2727</v>
      </c>
      <c r="O129" s="312">
        <v>2177</v>
      </c>
      <c r="P129" s="312">
        <v>3570</v>
      </c>
      <c r="Q129" s="312">
        <v>1985</v>
      </c>
      <c r="R129" s="312">
        <v>2712</v>
      </c>
      <c r="S129" s="312">
        <v>1494</v>
      </c>
      <c r="T129" s="312">
        <v>5683</v>
      </c>
      <c r="U129" s="312">
        <v>2738</v>
      </c>
    </row>
    <row r="130" spans="1:21" ht="16.5" customHeight="1" x14ac:dyDescent="0.25">
      <c r="A130" s="7"/>
      <c r="B130" s="7"/>
      <c r="C130" s="7"/>
      <c r="D130" s="7"/>
      <c r="E130" s="7" t="s">
        <v>928</v>
      </c>
      <c r="F130" s="7"/>
      <c r="G130" s="7"/>
      <c r="H130" s="7"/>
      <c r="I130" s="7"/>
      <c r="J130" s="7"/>
      <c r="K130" s="7"/>
      <c r="L130" s="9"/>
      <c r="M130" s="10"/>
      <c r="N130" s="10"/>
      <c r="O130" s="10"/>
      <c r="P130" s="10"/>
      <c r="Q130" s="10"/>
      <c r="R130" s="10"/>
      <c r="S130" s="10"/>
      <c r="T130" s="10"/>
      <c r="U130" s="10"/>
    </row>
    <row r="131" spans="1:21" ht="16.5" customHeight="1" x14ac:dyDescent="0.25">
      <c r="A131" s="7"/>
      <c r="B131" s="7"/>
      <c r="C131" s="7"/>
      <c r="D131" s="7"/>
      <c r="E131" s="7"/>
      <c r="F131" s="7" t="s">
        <v>929</v>
      </c>
      <c r="G131" s="7"/>
      <c r="H131" s="7"/>
      <c r="I131" s="7"/>
      <c r="J131" s="7"/>
      <c r="K131" s="7"/>
      <c r="L131" s="9" t="s">
        <v>81</v>
      </c>
      <c r="M131" s="315">
        <v>12363</v>
      </c>
      <c r="N131" s="315">
        <v>11257</v>
      </c>
      <c r="O131" s="315">
        <v>11854</v>
      </c>
      <c r="P131" s="315">
        <v>15616</v>
      </c>
      <c r="Q131" s="315">
        <v>10926</v>
      </c>
      <c r="R131" s="312">
        <v>3979</v>
      </c>
      <c r="S131" s="315">
        <v>24691</v>
      </c>
      <c r="T131" s="315">
        <v>16052</v>
      </c>
      <c r="U131" s="315">
        <v>12408</v>
      </c>
    </row>
    <row r="132" spans="1:21" ht="16.5" customHeight="1" x14ac:dyDescent="0.25">
      <c r="A132" s="7"/>
      <c r="B132" s="7"/>
      <c r="C132" s="7"/>
      <c r="D132" s="7"/>
      <c r="E132" s="7"/>
      <c r="F132" s="7" t="s">
        <v>930</v>
      </c>
      <c r="G132" s="7"/>
      <c r="H132" s="7"/>
      <c r="I132" s="7"/>
      <c r="J132" s="7"/>
      <c r="K132" s="7"/>
      <c r="L132" s="9" t="s">
        <v>81</v>
      </c>
      <c r="M132" s="315">
        <v>10736</v>
      </c>
      <c r="N132" s="312">
        <v>9780</v>
      </c>
      <c r="O132" s="312">
        <v>8284</v>
      </c>
      <c r="P132" s="315">
        <v>12850</v>
      </c>
      <c r="Q132" s="312">
        <v>8224</v>
      </c>
      <c r="R132" s="312">
        <v>8367</v>
      </c>
      <c r="S132" s="315">
        <v>10362</v>
      </c>
      <c r="T132" s="315">
        <v>16374</v>
      </c>
      <c r="U132" s="315">
        <v>10067</v>
      </c>
    </row>
    <row r="133" spans="1:21" ht="16.5" customHeight="1" x14ac:dyDescent="0.25">
      <c r="A133" s="7"/>
      <c r="B133" s="7"/>
      <c r="C133" s="7"/>
      <c r="D133" s="7"/>
      <c r="E133" s="7"/>
      <c r="F133" s="7" t="s">
        <v>79</v>
      </c>
      <c r="G133" s="7"/>
      <c r="H133" s="7"/>
      <c r="I133" s="7"/>
      <c r="J133" s="7"/>
      <c r="K133" s="7"/>
      <c r="L133" s="9" t="s">
        <v>81</v>
      </c>
      <c r="M133" s="315">
        <v>23099</v>
      </c>
      <c r="N133" s="315">
        <v>21038</v>
      </c>
      <c r="O133" s="315">
        <v>20138</v>
      </c>
      <c r="P133" s="315">
        <v>28467</v>
      </c>
      <c r="Q133" s="315">
        <v>19150</v>
      </c>
      <c r="R133" s="315">
        <v>12347</v>
      </c>
      <c r="S133" s="315">
        <v>35053</v>
      </c>
      <c r="T133" s="315">
        <v>32426</v>
      </c>
      <c r="U133" s="315">
        <v>22474</v>
      </c>
    </row>
    <row r="134" spans="1:21" ht="16.5" customHeight="1" x14ac:dyDescent="0.25">
      <c r="A134" s="7"/>
      <c r="B134" s="7"/>
      <c r="C134" s="7"/>
      <c r="D134" s="7"/>
      <c r="E134" s="7" t="s">
        <v>931</v>
      </c>
      <c r="F134" s="7"/>
      <c r="G134" s="7"/>
      <c r="H134" s="7"/>
      <c r="I134" s="7"/>
      <c r="J134" s="7"/>
      <c r="K134" s="7"/>
      <c r="L134" s="9" t="s">
        <v>81</v>
      </c>
      <c r="M134" s="313">
        <v>698</v>
      </c>
      <c r="N134" s="313">
        <v>407</v>
      </c>
      <c r="O134" s="313">
        <v>360</v>
      </c>
      <c r="P134" s="313">
        <v>711</v>
      </c>
      <c r="Q134" s="313">
        <v>791</v>
      </c>
      <c r="R134" s="313">
        <v>928</v>
      </c>
      <c r="S134" s="313">
        <v>402</v>
      </c>
      <c r="T134" s="312">
        <v>2309</v>
      </c>
      <c r="U134" s="313">
        <v>623</v>
      </c>
    </row>
    <row r="135" spans="1:21" ht="16.5" customHeight="1" x14ac:dyDescent="0.25">
      <c r="A135" s="7"/>
      <c r="B135" s="7"/>
      <c r="C135" s="7"/>
      <c r="D135" s="7"/>
      <c r="E135" s="7" t="s">
        <v>79</v>
      </c>
      <c r="F135" s="7"/>
      <c r="G135" s="7"/>
      <c r="H135" s="7"/>
      <c r="I135" s="7"/>
      <c r="J135" s="7"/>
      <c r="K135" s="7"/>
      <c r="L135" s="9" t="s">
        <v>81</v>
      </c>
      <c r="M135" s="315">
        <v>25417</v>
      </c>
      <c r="N135" s="315">
        <v>23358</v>
      </c>
      <c r="O135" s="315">
        <v>21955</v>
      </c>
      <c r="P135" s="315">
        <v>31326</v>
      </c>
      <c r="Q135" s="315">
        <v>20344</v>
      </c>
      <c r="R135" s="315">
        <v>14130</v>
      </c>
      <c r="S135" s="315">
        <v>36145</v>
      </c>
      <c r="T135" s="315">
        <v>35800</v>
      </c>
      <c r="U135" s="315">
        <v>24590</v>
      </c>
    </row>
    <row r="136" spans="1:21" ht="16.5" customHeight="1" x14ac:dyDescent="0.25">
      <c r="A136" s="7"/>
      <c r="B136" s="7"/>
      <c r="C136" s="7"/>
      <c r="D136" s="7" t="s">
        <v>932</v>
      </c>
      <c r="E136" s="7"/>
      <c r="F136" s="7"/>
      <c r="G136" s="7"/>
      <c r="H136" s="7"/>
      <c r="I136" s="7"/>
      <c r="J136" s="7"/>
      <c r="K136" s="7"/>
      <c r="L136" s="9" t="s">
        <v>81</v>
      </c>
      <c r="M136" s="313">
        <v>117</v>
      </c>
      <c r="N136" s="314">
        <v>65</v>
      </c>
      <c r="O136" s="314">
        <v>47</v>
      </c>
      <c r="P136" s="313">
        <v>147</v>
      </c>
      <c r="Q136" s="314">
        <v>70</v>
      </c>
      <c r="R136" s="314">
        <v>17</v>
      </c>
      <c r="S136" s="310" t="s">
        <v>76</v>
      </c>
      <c r="T136" s="313">
        <v>197</v>
      </c>
      <c r="U136" s="314">
        <v>87</v>
      </c>
    </row>
    <row r="137" spans="1:21" ht="16.5" customHeight="1" x14ac:dyDescent="0.25">
      <c r="A137" s="7"/>
      <c r="B137" s="7"/>
      <c r="C137" s="7"/>
      <c r="D137" s="7" t="s">
        <v>72</v>
      </c>
      <c r="E137" s="7"/>
      <c r="F137" s="7"/>
      <c r="G137" s="7"/>
      <c r="H137" s="7"/>
      <c r="I137" s="7"/>
      <c r="J137" s="7"/>
      <c r="K137" s="7"/>
      <c r="L137" s="9"/>
      <c r="M137" s="10"/>
      <c r="N137" s="10"/>
      <c r="O137" s="10"/>
      <c r="P137" s="10"/>
      <c r="Q137" s="10"/>
      <c r="R137" s="10"/>
      <c r="S137" s="10"/>
      <c r="T137" s="10"/>
      <c r="U137" s="10"/>
    </row>
    <row r="138" spans="1:21" ht="29.4" customHeight="1" x14ac:dyDescent="0.25">
      <c r="A138" s="7"/>
      <c r="B138" s="7"/>
      <c r="C138" s="7"/>
      <c r="D138" s="7"/>
      <c r="E138" s="357" t="s">
        <v>933</v>
      </c>
      <c r="F138" s="357"/>
      <c r="G138" s="357"/>
      <c r="H138" s="357"/>
      <c r="I138" s="357"/>
      <c r="J138" s="357"/>
      <c r="K138" s="357"/>
      <c r="L138" s="9" t="s">
        <v>81</v>
      </c>
      <c r="M138" s="315">
        <v>34011</v>
      </c>
      <c r="N138" s="315">
        <v>30106</v>
      </c>
      <c r="O138" s="315">
        <v>30012</v>
      </c>
      <c r="P138" s="315">
        <v>42580</v>
      </c>
      <c r="Q138" s="315">
        <v>28843</v>
      </c>
      <c r="R138" s="315">
        <v>22945</v>
      </c>
      <c r="S138" s="315">
        <v>46187</v>
      </c>
      <c r="T138" s="315">
        <v>52487</v>
      </c>
      <c r="U138" s="315">
        <v>33177</v>
      </c>
    </row>
    <row r="139" spans="1:21" ht="16.5" customHeight="1" x14ac:dyDescent="0.25">
      <c r="A139" s="7" t="s">
        <v>935</v>
      </c>
      <c r="B139" s="7"/>
      <c r="C139" s="7"/>
      <c r="D139" s="7"/>
      <c r="E139" s="7"/>
      <c r="F139" s="7"/>
      <c r="G139" s="7"/>
      <c r="H139" s="7"/>
      <c r="I139" s="7"/>
      <c r="J139" s="7"/>
      <c r="K139" s="7"/>
      <c r="L139" s="9"/>
      <c r="M139" s="10"/>
      <c r="N139" s="10"/>
      <c r="O139" s="10"/>
      <c r="P139" s="10"/>
      <c r="Q139" s="10"/>
      <c r="R139" s="10"/>
      <c r="S139" s="10"/>
      <c r="T139" s="10"/>
      <c r="U139" s="10"/>
    </row>
    <row r="140" spans="1:21" ht="16.5" customHeight="1" x14ac:dyDescent="0.25">
      <c r="A140" s="7"/>
      <c r="B140" s="7" t="s">
        <v>922</v>
      </c>
      <c r="C140" s="7"/>
      <c r="D140" s="7"/>
      <c r="E140" s="7"/>
      <c r="F140" s="7"/>
      <c r="G140" s="7"/>
      <c r="H140" s="7"/>
      <c r="I140" s="7"/>
      <c r="J140" s="7"/>
      <c r="K140" s="7"/>
      <c r="L140" s="9" t="s">
        <v>127</v>
      </c>
      <c r="M140" s="311">
        <v>112310</v>
      </c>
      <c r="N140" s="315">
        <v>64768</v>
      </c>
      <c r="O140" s="315">
        <v>51793</v>
      </c>
      <c r="P140" s="315">
        <v>33896</v>
      </c>
      <c r="Q140" s="315">
        <v>40906</v>
      </c>
      <c r="R140" s="315">
        <v>11203</v>
      </c>
      <c r="S140" s="315">
        <v>10950</v>
      </c>
      <c r="T140" s="312">
        <v>5080</v>
      </c>
      <c r="U140" s="311">
        <v>330906</v>
      </c>
    </row>
    <row r="141" spans="1:21" ht="16.5" customHeight="1" x14ac:dyDescent="0.25">
      <c r="A141" s="7"/>
      <c r="B141" s="7" t="s">
        <v>923</v>
      </c>
      <c r="C141" s="7"/>
      <c r="D141" s="7"/>
      <c r="E141" s="7"/>
      <c r="F141" s="7"/>
      <c r="G141" s="7"/>
      <c r="H141" s="7"/>
      <c r="I141" s="7"/>
      <c r="J141" s="7"/>
      <c r="K141" s="7"/>
      <c r="L141" s="9"/>
      <c r="M141" s="10"/>
      <c r="N141" s="10"/>
      <c r="O141" s="10"/>
      <c r="P141" s="10"/>
      <c r="Q141" s="10"/>
      <c r="R141" s="10"/>
      <c r="S141" s="10"/>
      <c r="T141" s="10"/>
      <c r="U141" s="10"/>
    </row>
    <row r="142" spans="1:21" ht="16.5" customHeight="1" x14ac:dyDescent="0.25">
      <c r="A142" s="7"/>
      <c r="B142" s="7"/>
      <c r="C142" s="7" t="s">
        <v>924</v>
      </c>
      <c r="D142" s="7"/>
      <c r="E142" s="7"/>
      <c r="F142" s="7"/>
      <c r="G142" s="7"/>
      <c r="H142" s="7"/>
      <c r="I142" s="7"/>
      <c r="J142" s="7"/>
      <c r="K142" s="7"/>
      <c r="L142" s="9"/>
      <c r="M142" s="10"/>
      <c r="N142" s="10"/>
      <c r="O142" s="10"/>
      <c r="P142" s="10"/>
      <c r="Q142" s="10"/>
      <c r="R142" s="10"/>
      <c r="S142" s="10"/>
      <c r="T142" s="10"/>
      <c r="U142" s="10"/>
    </row>
    <row r="143" spans="1:21" ht="16.5" customHeight="1" x14ac:dyDescent="0.25">
      <c r="A143" s="7"/>
      <c r="B143" s="7"/>
      <c r="C143" s="7"/>
      <c r="D143" s="7" t="s">
        <v>72</v>
      </c>
      <c r="E143" s="7"/>
      <c r="F143" s="7"/>
      <c r="G143" s="7"/>
      <c r="H143" s="7"/>
      <c r="I143" s="7"/>
      <c r="J143" s="7"/>
      <c r="K143" s="7"/>
      <c r="L143" s="9"/>
      <c r="M143" s="10"/>
      <c r="N143" s="10"/>
      <c r="O143" s="10"/>
      <c r="P143" s="10"/>
      <c r="Q143" s="10"/>
      <c r="R143" s="10"/>
      <c r="S143" s="10"/>
      <c r="T143" s="10"/>
      <c r="U143" s="10"/>
    </row>
    <row r="144" spans="1:21" ht="29.4" customHeight="1" x14ac:dyDescent="0.25">
      <c r="A144" s="7"/>
      <c r="B144" s="7"/>
      <c r="C144" s="7"/>
      <c r="D144" s="7"/>
      <c r="E144" s="357" t="s">
        <v>925</v>
      </c>
      <c r="F144" s="357"/>
      <c r="G144" s="357"/>
      <c r="H144" s="357"/>
      <c r="I144" s="357"/>
      <c r="J144" s="357"/>
      <c r="K144" s="357"/>
      <c r="L144" s="9" t="s">
        <v>81</v>
      </c>
      <c r="M144" s="312">
        <v>8347</v>
      </c>
      <c r="N144" s="312">
        <v>6570</v>
      </c>
      <c r="O144" s="312">
        <v>9315</v>
      </c>
      <c r="P144" s="315">
        <v>10969</v>
      </c>
      <c r="Q144" s="312">
        <v>8673</v>
      </c>
      <c r="R144" s="312">
        <v>8567</v>
      </c>
      <c r="S144" s="312">
        <v>9816</v>
      </c>
      <c r="T144" s="315">
        <v>12960</v>
      </c>
      <c r="U144" s="312">
        <v>8586</v>
      </c>
    </row>
    <row r="145" spans="1:21" ht="16.5" customHeight="1" x14ac:dyDescent="0.25">
      <c r="A145" s="7"/>
      <c r="B145" s="7"/>
      <c r="C145" s="7"/>
      <c r="D145" s="7" t="s">
        <v>926</v>
      </c>
      <c r="E145" s="7"/>
      <c r="F145" s="7"/>
      <c r="G145" s="7"/>
      <c r="H145" s="7"/>
      <c r="I145" s="7"/>
      <c r="J145" s="7"/>
      <c r="K145" s="7"/>
      <c r="L145" s="9"/>
      <c r="M145" s="10"/>
      <c r="N145" s="10"/>
      <c r="O145" s="10"/>
      <c r="P145" s="10"/>
      <c r="Q145" s="10"/>
      <c r="R145" s="10"/>
      <c r="S145" s="10"/>
      <c r="T145" s="10"/>
      <c r="U145" s="10"/>
    </row>
    <row r="146" spans="1:21" ht="16.5" customHeight="1" x14ac:dyDescent="0.25">
      <c r="A146" s="7"/>
      <c r="B146" s="7"/>
      <c r="C146" s="7"/>
      <c r="D146" s="7"/>
      <c r="E146" s="7" t="s">
        <v>927</v>
      </c>
      <c r="F146" s="7"/>
      <c r="G146" s="7"/>
      <c r="H146" s="7"/>
      <c r="I146" s="7"/>
      <c r="J146" s="7"/>
      <c r="K146" s="7"/>
      <c r="L146" s="9" t="s">
        <v>81</v>
      </c>
      <c r="M146" s="312">
        <v>2673</v>
      </c>
      <c r="N146" s="312">
        <v>2501</v>
      </c>
      <c r="O146" s="312">
        <v>2265</v>
      </c>
      <c r="P146" s="312">
        <v>3504</v>
      </c>
      <c r="Q146" s="312">
        <v>2043</v>
      </c>
      <c r="R146" s="312">
        <v>2672</v>
      </c>
      <c r="S146" s="312">
        <v>1520</v>
      </c>
      <c r="T146" s="312">
        <v>7232</v>
      </c>
      <c r="U146" s="312">
        <v>2614</v>
      </c>
    </row>
    <row r="147" spans="1:21" ht="16.5" customHeight="1" x14ac:dyDescent="0.25">
      <c r="A147" s="7"/>
      <c r="B147" s="7"/>
      <c r="C147" s="7"/>
      <c r="D147" s="7"/>
      <c r="E147" s="7" t="s">
        <v>928</v>
      </c>
      <c r="F147" s="7"/>
      <c r="G147" s="7"/>
      <c r="H147" s="7"/>
      <c r="I147" s="7"/>
      <c r="J147" s="7"/>
      <c r="K147" s="7"/>
      <c r="L147" s="9"/>
      <c r="M147" s="10"/>
      <c r="N147" s="10"/>
      <c r="O147" s="10"/>
      <c r="P147" s="10"/>
      <c r="Q147" s="10"/>
      <c r="R147" s="10"/>
      <c r="S147" s="10"/>
      <c r="T147" s="10"/>
      <c r="U147" s="10"/>
    </row>
    <row r="148" spans="1:21" ht="16.5" customHeight="1" x14ac:dyDescent="0.25">
      <c r="A148" s="7"/>
      <c r="B148" s="7"/>
      <c r="C148" s="7"/>
      <c r="D148" s="7"/>
      <c r="E148" s="7"/>
      <c r="F148" s="7" t="s">
        <v>929</v>
      </c>
      <c r="G148" s="7"/>
      <c r="H148" s="7"/>
      <c r="I148" s="7"/>
      <c r="J148" s="7"/>
      <c r="K148" s="7"/>
      <c r="L148" s="9" t="s">
        <v>81</v>
      </c>
      <c r="M148" s="315">
        <v>11445</v>
      </c>
      <c r="N148" s="315">
        <v>11440</v>
      </c>
      <c r="O148" s="315">
        <v>12136</v>
      </c>
      <c r="P148" s="315">
        <v>15664</v>
      </c>
      <c r="Q148" s="315">
        <v>11339</v>
      </c>
      <c r="R148" s="312">
        <v>4130</v>
      </c>
      <c r="S148" s="315">
        <v>24922</v>
      </c>
      <c r="T148" s="315">
        <v>15010</v>
      </c>
      <c r="U148" s="315">
        <v>12224</v>
      </c>
    </row>
    <row r="149" spans="1:21" ht="16.5" customHeight="1" x14ac:dyDescent="0.25">
      <c r="A149" s="7"/>
      <c r="B149" s="7"/>
      <c r="C149" s="7"/>
      <c r="D149" s="7"/>
      <c r="E149" s="7"/>
      <c r="F149" s="7" t="s">
        <v>930</v>
      </c>
      <c r="G149" s="7"/>
      <c r="H149" s="7"/>
      <c r="I149" s="7"/>
      <c r="J149" s="7"/>
      <c r="K149" s="7"/>
      <c r="L149" s="9" t="s">
        <v>81</v>
      </c>
      <c r="M149" s="315">
        <v>10514</v>
      </c>
      <c r="N149" s="312">
        <v>9964</v>
      </c>
      <c r="O149" s="312">
        <v>8808</v>
      </c>
      <c r="P149" s="315">
        <v>12737</v>
      </c>
      <c r="Q149" s="312">
        <v>8922</v>
      </c>
      <c r="R149" s="312">
        <v>9131</v>
      </c>
      <c r="S149" s="315">
        <v>10470</v>
      </c>
      <c r="T149" s="315">
        <v>12684</v>
      </c>
      <c r="U149" s="315">
        <v>10155</v>
      </c>
    </row>
    <row r="150" spans="1:21" ht="16.5" customHeight="1" x14ac:dyDescent="0.25">
      <c r="A150" s="7"/>
      <c r="B150" s="7"/>
      <c r="C150" s="7"/>
      <c r="D150" s="7"/>
      <c r="E150" s="7"/>
      <c r="F150" s="7" t="s">
        <v>79</v>
      </c>
      <c r="G150" s="7"/>
      <c r="H150" s="7"/>
      <c r="I150" s="7"/>
      <c r="J150" s="7"/>
      <c r="K150" s="7"/>
      <c r="L150" s="9" t="s">
        <v>81</v>
      </c>
      <c r="M150" s="315">
        <v>21959</v>
      </c>
      <c r="N150" s="315">
        <v>21404</v>
      </c>
      <c r="O150" s="315">
        <v>20944</v>
      </c>
      <c r="P150" s="315">
        <v>28401</v>
      </c>
      <c r="Q150" s="315">
        <v>20261</v>
      </c>
      <c r="R150" s="315">
        <v>13261</v>
      </c>
      <c r="S150" s="315">
        <v>35392</v>
      </c>
      <c r="T150" s="315">
        <v>27694</v>
      </c>
      <c r="U150" s="315">
        <v>22380</v>
      </c>
    </row>
    <row r="151" spans="1:21" ht="16.5" customHeight="1" x14ac:dyDescent="0.25">
      <c r="A151" s="7"/>
      <c r="B151" s="7"/>
      <c r="C151" s="7"/>
      <c r="D151" s="7"/>
      <c r="E151" s="7" t="s">
        <v>931</v>
      </c>
      <c r="F151" s="7"/>
      <c r="G151" s="7"/>
      <c r="H151" s="7"/>
      <c r="I151" s="7"/>
      <c r="J151" s="7"/>
      <c r="K151" s="7"/>
      <c r="L151" s="9" t="s">
        <v>81</v>
      </c>
      <c r="M151" s="313">
        <v>757</v>
      </c>
      <c r="N151" s="309" t="s">
        <v>125</v>
      </c>
      <c r="O151" s="313">
        <v>376</v>
      </c>
      <c r="P151" s="313">
        <v>746</v>
      </c>
      <c r="Q151" s="312">
        <v>1113</v>
      </c>
      <c r="R151" s="313">
        <v>965</v>
      </c>
      <c r="S151" s="313">
        <v>398</v>
      </c>
      <c r="T151" s="312">
        <v>2362</v>
      </c>
      <c r="U151" s="313">
        <v>612</v>
      </c>
    </row>
    <row r="152" spans="1:21" ht="16.5" customHeight="1" x14ac:dyDescent="0.25">
      <c r="A152" s="7"/>
      <c r="B152" s="7"/>
      <c r="C152" s="7"/>
      <c r="D152" s="7"/>
      <c r="E152" s="7" t="s">
        <v>79</v>
      </c>
      <c r="F152" s="7"/>
      <c r="G152" s="7"/>
      <c r="H152" s="7"/>
      <c r="I152" s="7"/>
      <c r="J152" s="7"/>
      <c r="K152" s="7"/>
      <c r="L152" s="9" t="s">
        <v>81</v>
      </c>
      <c r="M152" s="315">
        <v>23875</v>
      </c>
      <c r="N152" s="315">
        <v>23905</v>
      </c>
      <c r="O152" s="315">
        <v>22833</v>
      </c>
      <c r="P152" s="315">
        <v>31159</v>
      </c>
      <c r="Q152" s="315">
        <v>21192</v>
      </c>
      <c r="R152" s="315">
        <v>14968</v>
      </c>
      <c r="S152" s="315">
        <v>36515</v>
      </c>
      <c r="T152" s="315">
        <v>32564</v>
      </c>
      <c r="U152" s="315">
        <v>24382</v>
      </c>
    </row>
    <row r="153" spans="1:21" ht="16.5" customHeight="1" x14ac:dyDescent="0.25">
      <c r="A153" s="7"/>
      <c r="B153" s="7"/>
      <c r="C153" s="7"/>
      <c r="D153" s="7" t="s">
        <v>932</v>
      </c>
      <c r="E153" s="7"/>
      <c r="F153" s="7"/>
      <c r="G153" s="7"/>
      <c r="H153" s="7"/>
      <c r="I153" s="7"/>
      <c r="J153" s="7"/>
      <c r="K153" s="7"/>
      <c r="L153" s="9" t="s">
        <v>81</v>
      </c>
      <c r="M153" s="313">
        <v>149</v>
      </c>
      <c r="N153" s="314">
        <v>57</v>
      </c>
      <c r="O153" s="314">
        <v>59</v>
      </c>
      <c r="P153" s="313">
        <v>115</v>
      </c>
      <c r="Q153" s="314">
        <v>75</v>
      </c>
      <c r="R153" s="314">
        <v>89</v>
      </c>
      <c r="S153" s="310" t="s">
        <v>76</v>
      </c>
      <c r="T153" s="314">
        <v>82</v>
      </c>
      <c r="U153" s="314">
        <v>96</v>
      </c>
    </row>
    <row r="154" spans="1:21" ht="16.5" customHeight="1" x14ac:dyDescent="0.25">
      <c r="A154" s="7"/>
      <c r="B154" s="7"/>
      <c r="C154" s="7"/>
      <c r="D154" s="7" t="s">
        <v>72</v>
      </c>
      <c r="E154" s="7"/>
      <c r="F154" s="7"/>
      <c r="G154" s="7"/>
      <c r="H154" s="7"/>
      <c r="I154" s="7"/>
      <c r="J154" s="7"/>
      <c r="K154" s="7"/>
      <c r="L154" s="9"/>
      <c r="M154" s="10"/>
      <c r="N154" s="10"/>
      <c r="O154" s="10"/>
      <c r="P154" s="10"/>
      <c r="Q154" s="10"/>
      <c r="R154" s="10"/>
      <c r="S154" s="10"/>
      <c r="T154" s="10"/>
      <c r="U154" s="10"/>
    </row>
    <row r="155" spans="1:21" ht="29.4" customHeight="1" x14ac:dyDescent="0.25">
      <c r="A155" s="7"/>
      <c r="B155" s="7"/>
      <c r="C155" s="7"/>
      <c r="D155" s="7"/>
      <c r="E155" s="357" t="s">
        <v>933</v>
      </c>
      <c r="F155" s="357"/>
      <c r="G155" s="357"/>
      <c r="H155" s="357"/>
      <c r="I155" s="357"/>
      <c r="J155" s="357"/>
      <c r="K155" s="357"/>
      <c r="L155" s="9" t="s">
        <v>81</v>
      </c>
      <c r="M155" s="315">
        <v>32222</v>
      </c>
      <c r="N155" s="315">
        <v>30517</v>
      </c>
      <c r="O155" s="315">
        <v>32148</v>
      </c>
      <c r="P155" s="315">
        <v>42127</v>
      </c>
      <c r="Q155" s="315">
        <v>29735</v>
      </c>
      <c r="R155" s="315">
        <v>24203</v>
      </c>
      <c r="S155" s="315">
        <v>46335</v>
      </c>
      <c r="T155" s="315">
        <v>46629</v>
      </c>
      <c r="U155" s="315">
        <v>33001</v>
      </c>
    </row>
    <row r="156" spans="1:21" ht="16.5" customHeight="1" x14ac:dyDescent="0.25">
      <c r="A156" s="7" t="s">
        <v>936</v>
      </c>
      <c r="B156" s="7"/>
      <c r="C156" s="7"/>
      <c r="D156" s="7"/>
      <c r="E156" s="7"/>
      <c r="F156" s="7"/>
      <c r="G156" s="7"/>
      <c r="H156" s="7"/>
      <c r="I156" s="7"/>
      <c r="J156" s="7"/>
      <c r="K156" s="7"/>
      <c r="L156" s="9"/>
      <c r="M156" s="10"/>
      <c r="N156" s="10"/>
      <c r="O156" s="10"/>
      <c r="P156" s="10"/>
      <c r="Q156" s="10"/>
      <c r="R156" s="10"/>
      <c r="S156" s="10"/>
      <c r="T156" s="10"/>
      <c r="U156" s="10"/>
    </row>
    <row r="157" spans="1:21" ht="16.5" customHeight="1" x14ac:dyDescent="0.25">
      <c r="A157" s="7"/>
      <c r="B157" s="7" t="s">
        <v>922</v>
      </c>
      <c r="C157" s="7"/>
      <c r="D157" s="7"/>
      <c r="E157" s="7"/>
      <c r="F157" s="7"/>
      <c r="G157" s="7"/>
      <c r="H157" s="7"/>
      <c r="I157" s="7"/>
      <c r="J157" s="7"/>
      <c r="K157" s="7"/>
      <c r="L157" s="9" t="s">
        <v>127</v>
      </c>
      <c r="M157" s="311">
        <v>111547</v>
      </c>
      <c r="N157" s="315">
        <v>64941</v>
      </c>
      <c r="O157" s="315">
        <v>51976</v>
      </c>
      <c r="P157" s="315">
        <v>33840</v>
      </c>
      <c r="Q157" s="315">
        <v>41638</v>
      </c>
      <c r="R157" s="315">
        <v>11316</v>
      </c>
      <c r="S157" s="315">
        <v>11063</v>
      </c>
      <c r="T157" s="312">
        <v>5050</v>
      </c>
      <c r="U157" s="311">
        <v>331371</v>
      </c>
    </row>
    <row r="158" spans="1:21" ht="16.5" customHeight="1" x14ac:dyDescent="0.25">
      <c r="A158" s="7"/>
      <c r="B158" s="7" t="s">
        <v>923</v>
      </c>
      <c r="C158" s="7"/>
      <c r="D158" s="7"/>
      <c r="E158" s="7"/>
      <c r="F158" s="7"/>
      <c r="G158" s="7"/>
      <c r="H158" s="7"/>
      <c r="I158" s="7"/>
      <c r="J158" s="7"/>
      <c r="K158" s="7"/>
      <c r="L158" s="9"/>
      <c r="M158" s="10"/>
      <c r="N158" s="10"/>
      <c r="O158" s="10"/>
      <c r="P158" s="10"/>
      <c r="Q158" s="10"/>
      <c r="R158" s="10"/>
      <c r="S158" s="10"/>
      <c r="T158" s="10"/>
      <c r="U158" s="10"/>
    </row>
    <row r="159" spans="1:21" ht="16.5" customHeight="1" x14ac:dyDescent="0.25">
      <c r="A159" s="7"/>
      <c r="B159" s="7"/>
      <c r="C159" s="7" t="s">
        <v>924</v>
      </c>
      <c r="D159" s="7"/>
      <c r="E159" s="7"/>
      <c r="F159" s="7"/>
      <c r="G159" s="7"/>
      <c r="H159" s="7"/>
      <c r="I159" s="7"/>
      <c r="J159" s="7"/>
      <c r="K159" s="7"/>
      <c r="L159" s="9"/>
      <c r="M159" s="10"/>
      <c r="N159" s="10"/>
      <c r="O159" s="10"/>
      <c r="P159" s="10"/>
      <c r="Q159" s="10"/>
      <c r="R159" s="10"/>
      <c r="S159" s="10"/>
      <c r="T159" s="10"/>
      <c r="U159" s="10"/>
    </row>
    <row r="160" spans="1:21" ht="16.5" customHeight="1" x14ac:dyDescent="0.25">
      <c r="A160" s="7"/>
      <c r="B160" s="7"/>
      <c r="C160" s="7"/>
      <c r="D160" s="7" t="s">
        <v>72</v>
      </c>
      <c r="E160" s="7"/>
      <c r="F160" s="7"/>
      <c r="G160" s="7"/>
      <c r="H160" s="7"/>
      <c r="I160" s="7"/>
      <c r="J160" s="7"/>
      <c r="K160" s="7"/>
      <c r="L160" s="9"/>
      <c r="M160" s="10"/>
      <c r="N160" s="10"/>
      <c r="O160" s="10"/>
      <c r="P160" s="10"/>
      <c r="Q160" s="10"/>
      <c r="R160" s="10"/>
      <c r="S160" s="10"/>
      <c r="T160" s="10"/>
      <c r="U160" s="10"/>
    </row>
    <row r="161" spans="1:21" ht="29.4" customHeight="1" x14ac:dyDescent="0.25">
      <c r="A161" s="7"/>
      <c r="B161" s="7"/>
      <c r="C161" s="7"/>
      <c r="D161" s="7"/>
      <c r="E161" s="357" t="s">
        <v>925</v>
      </c>
      <c r="F161" s="357"/>
      <c r="G161" s="357"/>
      <c r="H161" s="357"/>
      <c r="I161" s="357"/>
      <c r="J161" s="357"/>
      <c r="K161" s="357"/>
      <c r="L161" s="9" t="s">
        <v>81</v>
      </c>
      <c r="M161" s="312">
        <v>8085</v>
      </c>
      <c r="N161" s="312">
        <v>6867</v>
      </c>
      <c r="O161" s="312">
        <v>9566</v>
      </c>
      <c r="P161" s="312">
        <v>9491</v>
      </c>
      <c r="Q161" s="312">
        <v>8104</v>
      </c>
      <c r="R161" s="312">
        <v>9451</v>
      </c>
      <c r="S161" s="312">
        <v>9454</v>
      </c>
      <c r="T161" s="315">
        <v>14795</v>
      </c>
      <c r="U161" s="312">
        <v>8419</v>
      </c>
    </row>
    <row r="162" spans="1:21" ht="16.5" customHeight="1" x14ac:dyDescent="0.25">
      <c r="A162" s="7"/>
      <c r="B162" s="7"/>
      <c r="C162" s="7"/>
      <c r="D162" s="7" t="s">
        <v>926</v>
      </c>
      <c r="E162" s="7"/>
      <c r="F162" s="7"/>
      <c r="G162" s="7"/>
      <c r="H162" s="7"/>
      <c r="I162" s="7"/>
      <c r="J162" s="7"/>
      <c r="K162" s="7"/>
      <c r="L162" s="9"/>
      <c r="M162" s="10"/>
      <c r="N162" s="10"/>
      <c r="O162" s="10"/>
      <c r="P162" s="10"/>
      <c r="Q162" s="10"/>
      <c r="R162" s="10"/>
      <c r="S162" s="10"/>
      <c r="T162" s="10"/>
      <c r="U162" s="10"/>
    </row>
    <row r="163" spans="1:21" ht="16.5" customHeight="1" x14ac:dyDescent="0.25">
      <c r="A163" s="7"/>
      <c r="B163" s="7"/>
      <c r="C163" s="7"/>
      <c r="D163" s="7"/>
      <c r="E163" s="7" t="s">
        <v>927</v>
      </c>
      <c r="F163" s="7"/>
      <c r="G163" s="7"/>
      <c r="H163" s="7"/>
      <c r="I163" s="7"/>
      <c r="J163" s="7"/>
      <c r="K163" s="7"/>
      <c r="L163" s="9" t="s">
        <v>81</v>
      </c>
      <c r="M163" s="312">
        <v>2957</v>
      </c>
      <c r="N163" s="312">
        <v>2538</v>
      </c>
      <c r="O163" s="312">
        <v>2349</v>
      </c>
      <c r="P163" s="312">
        <v>3180</v>
      </c>
      <c r="Q163" s="312">
        <v>2050</v>
      </c>
      <c r="R163" s="312">
        <v>2665</v>
      </c>
      <c r="S163" s="312">
        <v>1431</v>
      </c>
      <c r="T163" s="312">
        <v>5050</v>
      </c>
      <c r="U163" s="312">
        <v>2659</v>
      </c>
    </row>
    <row r="164" spans="1:21" ht="16.5" customHeight="1" x14ac:dyDescent="0.25">
      <c r="A164" s="7"/>
      <c r="B164" s="7"/>
      <c r="C164" s="7"/>
      <c r="D164" s="7"/>
      <c r="E164" s="7" t="s">
        <v>928</v>
      </c>
      <c r="F164" s="7"/>
      <c r="G164" s="7"/>
      <c r="H164" s="7"/>
      <c r="I164" s="7"/>
      <c r="J164" s="7"/>
      <c r="K164" s="7"/>
      <c r="L164" s="9"/>
      <c r="M164" s="10"/>
      <c r="N164" s="10"/>
      <c r="O164" s="10"/>
      <c r="P164" s="10"/>
      <c r="Q164" s="10"/>
      <c r="R164" s="10"/>
      <c r="S164" s="10"/>
      <c r="T164" s="10"/>
      <c r="U164" s="10"/>
    </row>
    <row r="165" spans="1:21" ht="16.5" customHeight="1" x14ac:dyDescent="0.25">
      <c r="A165" s="7"/>
      <c r="B165" s="7"/>
      <c r="C165" s="7"/>
      <c r="D165" s="7"/>
      <c r="E165" s="7"/>
      <c r="F165" s="7" t="s">
        <v>929</v>
      </c>
      <c r="G165" s="7"/>
      <c r="H165" s="7"/>
      <c r="I165" s="7"/>
      <c r="J165" s="7"/>
      <c r="K165" s="7"/>
      <c r="L165" s="9" t="s">
        <v>81</v>
      </c>
      <c r="M165" s="315">
        <v>12754</v>
      </c>
      <c r="N165" s="315">
        <v>11861</v>
      </c>
      <c r="O165" s="315">
        <v>13339</v>
      </c>
      <c r="P165" s="315">
        <v>15710</v>
      </c>
      <c r="Q165" s="315">
        <v>11093</v>
      </c>
      <c r="R165" s="312">
        <v>5025</v>
      </c>
      <c r="S165" s="315">
        <v>25445</v>
      </c>
      <c r="T165" s="315">
        <v>15017</v>
      </c>
      <c r="U165" s="315">
        <v>12958</v>
      </c>
    </row>
    <row r="166" spans="1:21" ht="16.5" customHeight="1" x14ac:dyDescent="0.25">
      <c r="A166" s="7"/>
      <c r="B166" s="7"/>
      <c r="C166" s="7"/>
      <c r="D166" s="7"/>
      <c r="E166" s="7"/>
      <c r="F166" s="7" t="s">
        <v>930</v>
      </c>
      <c r="G166" s="7"/>
      <c r="H166" s="7"/>
      <c r="I166" s="7"/>
      <c r="J166" s="7"/>
      <c r="K166" s="7"/>
      <c r="L166" s="9" t="s">
        <v>81</v>
      </c>
      <c r="M166" s="312">
        <v>9353</v>
      </c>
      <c r="N166" s="315">
        <v>10158</v>
      </c>
      <c r="O166" s="312">
        <v>9190</v>
      </c>
      <c r="P166" s="315">
        <v>12683</v>
      </c>
      <c r="Q166" s="312">
        <v>8696</v>
      </c>
      <c r="R166" s="315">
        <v>10307</v>
      </c>
      <c r="S166" s="315">
        <v>10577</v>
      </c>
      <c r="T166" s="315">
        <v>13348</v>
      </c>
      <c r="U166" s="312">
        <v>9877</v>
      </c>
    </row>
    <row r="167" spans="1:21" ht="16.5" customHeight="1" x14ac:dyDescent="0.25">
      <c r="A167" s="7"/>
      <c r="B167" s="7"/>
      <c r="C167" s="7"/>
      <c r="D167" s="7"/>
      <c r="E167" s="7"/>
      <c r="F167" s="7" t="s">
        <v>79</v>
      </c>
      <c r="G167" s="7"/>
      <c r="H167" s="7"/>
      <c r="I167" s="7"/>
      <c r="J167" s="7"/>
      <c r="K167" s="7"/>
      <c r="L167" s="9" t="s">
        <v>81</v>
      </c>
      <c r="M167" s="315">
        <v>22107</v>
      </c>
      <c r="N167" s="315">
        <v>22019</v>
      </c>
      <c r="O167" s="315">
        <v>22529</v>
      </c>
      <c r="P167" s="315">
        <v>28394</v>
      </c>
      <c r="Q167" s="315">
        <v>19789</v>
      </c>
      <c r="R167" s="315">
        <v>15333</v>
      </c>
      <c r="S167" s="315">
        <v>36022</v>
      </c>
      <c r="T167" s="315">
        <v>28364</v>
      </c>
      <c r="U167" s="315">
        <v>22835</v>
      </c>
    </row>
    <row r="168" spans="1:21" ht="16.5" customHeight="1" x14ac:dyDescent="0.25">
      <c r="A168" s="7"/>
      <c r="B168" s="7"/>
      <c r="C168" s="7"/>
      <c r="D168" s="7"/>
      <c r="E168" s="7" t="s">
        <v>931</v>
      </c>
      <c r="F168" s="7"/>
      <c r="G168" s="7"/>
      <c r="H168" s="7"/>
      <c r="I168" s="7"/>
      <c r="J168" s="7"/>
      <c r="K168" s="7"/>
      <c r="L168" s="9" t="s">
        <v>81</v>
      </c>
      <c r="M168" s="313">
        <v>704</v>
      </c>
      <c r="N168" s="309" t="s">
        <v>125</v>
      </c>
      <c r="O168" s="313">
        <v>399</v>
      </c>
      <c r="P168" s="313">
        <v>804</v>
      </c>
      <c r="Q168" s="312">
        <v>1021</v>
      </c>
      <c r="R168" s="312">
        <v>1015</v>
      </c>
      <c r="S168" s="313">
        <v>461</v>
      </c>
      <c r="T168" s="312">
        <v>2480</v>
      </c>
      <c r="U168" s="313">
        <v>598</v>
      </c>
    </row>
    <row r="169" spans="1:21" ht="16.5" customHeight="1" x14ac:dyDescent="0.25">
      <c r="A169" s="7"/>
      <c r="B169" s="7"/>
      <c r="C169" s="7"/>
      <c r="D169" s="7"/>
      <c r="E169" s="7" t="s">
        <v>79</v>
      </c>
      <c r="F169" s="7"/>
      <c r="G169" s="7"/>
      <c r="H169" s="7"/>
      <c r="I169" s="7"/>
      <c r="J169" s="7"/>
      <c r="K169" s="7"/>
      <c r="L169" s="9" t="s">
        <v>81</v>
      </c>
      <c r="M169" s="315">
        <v>24360</v>
      </c>
      <c r="N169" s="315">
        <v>24558</v>
      </c>
      <c r="O169" s="315">
        <v>24480</v>
      </c>
      <c r="P169" s="315">
        <v>30770</v>
      </c>
      <c r="Q169" s="315">
        <v>20818</v>
      </c>
      <c r="R169" s="315">
        <v>16983</v>
      </c>
      <c r="S169" s="315">
        <v>36992</v>
      </c>
      <c r="T169" s="315">
        <v>30934</v>
      </c>
      <c r="U169" s="315">
        <v>24897</v>
      </c>
    </row>
    <row r="170" spans="1:21" ht="16.5" customHeight="1" x14ac:dyDescent="0.25">
      <c r="A170" s="7"/>
      <c r="B170" s="7"/>
      <c r="C170" s="7"/>
      <c r="D170" s="7" t="s">
        <v>932</v>
      </c>
      <c r="E170" s="7"/>
      <c r="F170" s="7"/>
      <c r="G170" s="7"/>
      <c r="H170" s="7"/>
      <c r="I170" s="7"/>
      <c r="J170" s="7"/>
      <c r="K170" s="7"/>
      <c r="L170" s="9" t="s">
        <v>81</v>
      </c>
      <c r="M170" s="313">
        <v>110</v>
      </c>
      <c r="N170" s="314">
        <v>58</v>
      </c>
      <c r="O170" s="314">
        <v>61</v>
      </c>
      <c r="P170" s="314">
        <v>93</v>
      </c>
      <c r="Q170" s="314">
        <v>75</v>
      </c>
      <c r="R170" s="314">
        <v>97</v>
      </c>
      <c r="S170" s="310" t="s">
        <v>76</v>
      </c>
      <c r="T170" s="313">
        <v>102</v>
      </c>
      <c r="U170" s="314">
        <v>82</v>
      </c>
    </row>
    <row r="171" spans="1:21" ht="16.5" customHeight="1" x14ac:dyDescent="0.25">
      <c r="A171" s="7"/>
      <c r="B171" s="7"/>
      <c r="C171" s="7"/>
      <c r="D171" s="7" t="s">
        <v>72</v>
      </c>
      <c r="E171" s="7"/>
      <c r="F171" s="7"/>
      <c r="G171" s="7"/>
      <c r="H171" s="7"/>
      <c r="I171" s="7"/>
      <c r="J171" s="7"/>
      <c r="K171" s="7"/>
      <c r="L171" s="9"/>
      <c r="M171" s="10"/>
      <c r="N171" s="10"/>
      <c r="O171" s="10"/>
      <c r="P171" s="10"/>
      <c r="Q171" s="10"/>
      <c r="R171" s="10"/>
      <c r="S171" s="10"/>
      <c r="T171" s="10"/>
      <c r="U171" s="10"/>
    </row>
    <row r="172" spans="1:21" ht="29.4" customHeight="1" x14ac:dyDescent="0.25">
      <c r="A172" s="14"/>
      <c r="B172" s="14"/>
      <c r="C172" s="14"/>
      <c r="D172" s="14"/>
      <c r="E172" s="361" t="s">
        <v>933</v>
      </c>
      <c r="F172" s="361"/>
      <c r="G172" s="361"/>
      <c r="H172" s="361"/>
      <c r="I172" s="361"/>
      <c r="J172" s="361"/>
      <c r="K172" s="361"/>
      <c r="L172" s="15" t="s">
        <v>81</v>
      </c>
      <c r="M172" s="316">
        <v>32445</v>
      </c>
      <c r="N172" s="316">
        <v>31467</v>
      </c>
      <c r="O172" s="316">
        <v>34045</v>
      </c>
      <c r="P172" s="316">
        <v>40261</v>
      </c>
      <c r="Q172" s="316">
        <v>28847</v>
      </c>
      <c r="R172" s="316">
        <v>27153</v>
      </c>
      <c r="S172" s="316">
        <v>46455</v>
      </c>
      <c r="T172" s="316">
        <v>45730</v>
      </c>
      <c r="U172" s="316">
        <v>33340</v>
      </c>
    </row>
    <row r="173" spans="1:21" ht="4.5" customHeight="1" x14ac:dyDescent="0.25">
      <c r="A173" s="25"/>
      <c r="B173" s="25"/>
      <c r="C173" s="2"/>
      <c r="D173" s="2"/>
      <c r="E173" s="2"/>
      <c r="F173" s="2"/>
      <c r="G173" s="2"/>
      <c r="H173" s="2"/>
      <c r="I173" s="2"/>
      <c r="J173" s="2"/>
      <c r="K173" s="2"/>
      <c r="L173" s="2"/>
      <c r="M173" s="2"/>
      <c r="N173" s="2"/>
      <c r="O173" s="2"/>
      <c r="P173" s="2"/>
      <c r="Q173" s="2"/>
      <c r="R173" s="2"/>
      <c r="S173" s="2"/>
      <c r="T173" s="2"/>
      <c r="U173" s="2"/>
    </row>
    <row r="174" spans="1:21" ht="16.5" customHeight="1" x14ac:dyDescent="0.25">
      <c r="A174" s="25"/>
      <c r="B174" s="25"/>
      <c r="C174" s="351" t="s">
        <v>937</v>
      </c>
      <c r="D174" s="351"/>
      <c r="E174" s="351"/>
      <c r="F174" s="351"/>
      <c r="G174" s="351"/>
      <c r="H174" s="351"/>
      <c r="I174" s="351"/>
      <c r="J174" s="351"/>
      <c r="K174" s="351"/>
      <c r="L174" s="351"/>
      <c r="M174" s="351"/>
      <c r="N174" s="351"/>
      <c r="O174" s="351"/>
      <c r="P174" s="351"/>
      <c r="Q174" s="351"/>
      <c r="R174" s="351"/>
      <c r="S174" s="351"/>
      <c r="T174" s="351"/>
      <c r="U174" s="351"/>
    </row>
    <row r="175" spans="1:21" ht="4.5" customHeight="1" x14ac:dyDescent="0.25">
      <c r="A175" s="25"/>
      <c r="B175" s="25"/>
      <c r="C175" s="2"/>
      <c r="D175" s="2"/>
      <c r="E175" s="2"/>
      <c r="F175" s="2"/>
      <c r="G175" s="2"/>
      <c r="H175" s="2"/>
      <c r="I175" s="2"/>
      <c r="J175" s="2"/>
      <c r="K175" s="2"/>
      <c r="L175" s="2"/>
      <c r="M175" s="2"/>
      <c r="N175" s="2"/>
      <c r="O175" s="2"/>
      <c r="P175" s="2"/>
      <c r="Q175" s="2"/>
      <c r="R175" s="2"/>
      <c r="S175" s="2"/>
      <c r="T175" s="2"/>
      <c r="U175" s="2"/>
    </row>
    <row r="176" spans="1:21" ht="16.5" customHeight="1" x14ac:dyDescent="0.25">
      <c r="A176" s="131"/>
      <c r="B176" s="131"/>
      <c r="C176" s="351" t="s">
        <v>668</v>
      </c>
      <c r="D176" s="351"/>
      <c r="E176" s="351"/>
      <c r="F176" s="351"/>
      <c r="G176" s="351"/>
      <c r="H176" s="351"/>
      <c r="I176" s="351"/>
      <c r="J176" s="351"/>
      <c r="K176" s="351"/>
      <c r="L176" s="351"/>
      <c r="M176" s="351"/>
      <c r="N176" s="351"/>
      <c r="O176" s="351"/>
      <c r="P176" s="351"/>
      <c r="Q176" s="351"/>
      <c r="R176" s="351"/>
      <c r="S176" s="351"/>
      <c r="T176" s="351"/>
      <c r="U176" s="351"/>
    </row>
    <row r="177" spans="1:21" ht="16.5" customHeight="1" x14ac:dyDescent="0.25">
      <c r="A177" s="131"/>
      <c r="B177" s="131"/>
      <c r="C177" s="351" t="s">
        <v>472</v>
      </c>
      <c r="D177" s="351"/>
      <c r="E177" s="351"/>
      <c r="F177" s="351"/>
      <c r="G177" s="351"/>
      <c r="H177" s="351"/>
      <c r="I177" s="351"/>
      <c r="J177" s="351"/>
      <c r="K177" s="351"/>
      <c r="L177" s="351"/>
      <c r="M177" s="351"/>
      <c r="N177" s="351"/>
      <c r="O177" s="351"/>
      <c r="P177" s="351"/>
      <c r="Q177" s="351"/>
      <c r="R177" s="351"/>
      <c r="S177" s="351"/>
      <c r="T177" s="351"/>
      <c r="U177" s="351"/>
    </row>
    <row r="178" spans="1:21" ht="4.5" customHeight="1" x14ac:dyDescent="0.25">
      <c r="A178" s="25"/>
      <c r="B178" s="25"/>
      <c r="C178" s="2"/>
      <c r="D178" s="2"/>
      <c r="E178" s="2"/>
      <c r="F178" s="2"/>
      <c r="G178" s="2"/>
      <c r="H178" s="2"/>
      <c r="I178" s="2"/>
      <c r="J178" s="2"/>
      <c r="K178" s="2"/>
      <c r="L178" s="2"/>
      <c r="M178" s="2"/>
      <c r="N178" s="2"/>
      <c r="O178" s="2"/>
      <c r="P178" s="2"/>
      <c r="Q178" s="2"/>
      <c r="R178" s="2"/>
      <c r="S178" s="2"/>
      <c r="T178" s="2"/>
      <c r="U178" s="2"/>
    </row>
    <row r="179" spans="1:21" ht="29.4" customHeight="1" x14ac:dyDescent="0.25">
      <c r="A179" s="25" t="s">
        <v>87</v>
      </c>
      <c r="B179" s="25"/>
      <c r="C179" s="351" t="s">
        <v>100</v>
      </c>
      <c r="D179" s="351"/>
      <c r="E179" s="351"/>
      <c r="F179" s="351"/>
      <c r="G179" s="351"/>
      <c r="H179" s="351"/>
      <c r="I179" s="351"/>
      <c r="J179" s="351"/>
      <c r="K179" s="351"/>
      <c r="L179" s="351"/>
      <c r="M179" s="351"/>
      <c r="N179" s="351"/>
      <c r="O179" s="351"/>
      <c r="P179" s="351"/>
      <c r="Q179" s="351"/>
      <c r="R179" s="351"/>
      <c r="S179" s="351"/>
      <c r="T179" s="351"/>
      <c r="U179" s="351"/>
    </row>
    <row r="180" spans="1:21" ht="68.099999999999994" customHeight="1" x14ac:dyDescent="0.25">
      <c r="A180" s="25" t="s">
        <v>88</v>
      </c>
      <c r="B180" s="25"/>
      <c r="C180" s="351" t="s">
        <v>938</v>
      </c>
      <c r="D180" s="351"/>
      <c r="E180" s="351"/>
      <c r="F180" s="351"/>
      <c r="G180" s="351"/>
      <c r="H180" s="351"/>
      <c r="I180" s="351"/>
      <c r="J180" s="351"/>
      <c r="K180" s="351"/>
      <c r="L180" s="351"/>
      <c r="M180" s="351"/>
      <c r="N180" s="351"/>
      <c r="O180" s="351"/>
      <c r="P180" s="351"/>
      <c r="Q180" s="351"/>
      <c r="R180" s="351"/>
      <c r="S180" s="351"/>
      <c r="T180" s="351"/>
      <c r="U180" s="351"/>
    </row>
    <row r="181" spans="1:21" ht="81" customHeight="1" x14ac:dyDescent="0.25">
      <c r="A181" s="25" t="s">
        <v>89</v>
      </c>
      <c r="B181" s="25"/>
      <c r="C181" s="351" t="s">
        <v>939</v>
      </c>
      <c r="D181" s="351"/>
      <c r="E181" s="351"/>
      <c r="F181" s="351"/>
      <c r="G181" s="351"/>
      <c r="H181" s="351"/>
      <c r="I181" s="351"/>
      <c r="J181" s="351"/>
      <c r="K181" s="351"/>
      <c r="L181" s="351"/>
      <c r="M181" s="351"/>
      <c r="N181" s="351"/>
      <c r="O181" s="351"/>
      <c r="P181" s="351"/>
      <c r="Q181" s="351"/>
      <c r="R181" s="351"/>
      <c r="S181" s="351"/>
      <c r="T181" s="351"/>
      <c r="U181" s="351"/>
    </row>
    <row r="182" spans="1:21" ht="29.4" customHeight="1" x14ac:dyDescent="0.25">
      <c r="A182" s="25" t="s">
        <v>90</v>
      </c>
      <c r="B182" s="25"/>
      <c r="C182" s="351" t="s">
        <v>940</v>
      </c>
      <c r="D182" s="351"/>
      <c r="E182" s="351"/>
      <c r="F182" s="351"/>
      <c r="G182" s="351"/>
      <c r="H182" s="351"/>
      <c r="I182" s="351"/>
      <c r="J182" s="351"/>
      <c r="K182" s="351"/>
      <c r="L182" s="351"/>
      <c r="M182" s="351"/>
      <c r="N182" s="351"/>
      <c r="O182" s="351"/>
      <c r="P182" s="351"/>
      <c r="Q182" s="351"/>
      <c r="R182" s="351"/>
      <c r="S182" s="351"/>
      <c r="T182" s="351"/>
      <c r="U182" s="351"/>
    </row>
    <row r="183" spans="1:21" ht="29.4" customHeight="1" x14ac:dyDescent="0.25">
      <c r="A183" s="25" t="s">
        <v>91</v>
      </c>
      <c r="B183" s="25"/>
      <c r="C183" s="351" t="s">
        <v>941</v>
      </c>
      <c r="D183" s="351"/>
      <c r="E183" s="351"/>
      <c r="F183" s="351"/>
      <c r="G183" s="351"/>
      <c r="H183" s="351"/>
      <c r="I183" s="351"/>
      <c r="J183" s="351"/>
      <c r="K183" s="351"/>
      <c r="L183" s="351"/>
      <c r="M183" s="351"/>
      <c r="N183" s="351"/>
      <c r="O183" s="351"/>
      <c r="P183" s="351"/>
      <c r="Q183" s="351"/>
      <c r="R183" s="351"/>
      <c r="S183" s="351"/>
      <c r="T183" s="351"/>
      <c r="U183" s="351"/>
    </row>
    <row r="184" spans="1:21" ht="106.95" customHeight="1" x14ac:dyDescent="0.25">
      <c r="A184" s="25" t="s">
        <v>92</v>
      </c>
      <c r="B184" s="25"/>
      <c r="C184" s="351" t="s">
        <v>942</v>
      </c>
      <c r="D184" s="351"/>
      <c r="E184" s="351"/>
      <c r="F184" s="351"/>
      <c r="G184" s="351"/>
      <c r="H184" s="351"/>
      <c r="I184" s="351"/>
      <c r="J184" s="351"/>
      <c r="K184" s="351"/>
      <c r="L184" s="351"/>
      <c r="M184" s="351"/>
      <c r="N184" s="351"/>
      <c r="O184" s="351"/>
      <c r="P184" s="351"/>
      <c r="Q184" s="351"/>
      <c r="R184" s="351"/>
      <c r="S184" s="351"/>
      <c r="T184" s="351"/>
      <c r="U184" s="351"/>
    </row>
    <row r="185" spans="1:21" ht="16.5" customHeight="1" x14ac:dyDescent="0.25">
      <c r="A185" s="25" t="s">
        <v>93</v>
      </c>
      <c r="B185" s="25"/>
      <c r="C185" s="351" t="s">
        <v>943</v>
      </c>
      <c r="D185" s="351"/>
      <c r="E185" s="351"/>
      <c r="F185" s="351"/>
      <c r="G185" s="351"/>
      <c r="H185" s="351"/>
      <c r="I185" s="351"/>
      <c r="J185" s="351"/>
      <c r="K185" s="351"/>
      <c r="L185" s="351"/>
      <c r="M185" s="351"/>
      <c r="N185" s="351"/>
      <c r="O185" s="351"/>
      <c r="P185" s="351"/>
      <c r="Q185" s="351"/>
      <c r="R185" s="351"/>
      <c r="S185" s="351"/>
      <c r="T185" s="351"/>
      <c r="U185" s="351"/>
    </row>
    <row r="186" spans="1:21" ht="4.5" customHeight="1" x14ac:dyDescent="0.25"/>
    <row r="187" spans="1:21" ht="29.4" customHeight="1" x14ac:dyDescent="0.25">
      <c r="A187" s="26" t="s">
        <v>112</v>
      </c>
      <c r="B187" s="25"/>
      <c r="C187" s="25"/>
      <c r="D187" s="25"/>
      <c r="E187" s="351" t="s">
        <v>944</v>
      </c>
      <c r="F187" s="351"/>
      <c r="G187" s="351"/>
      <c r="H187" s="351"/>
      <c r="I187" s="351"/>
      <c r="J187" s="351"/>
      <c r="K187" s="351"/>
      <c r="L187" s="351"/>
      <c r="M187" s="351"/>
      <c r="N187" s="351"/>
      <c r="O187" s="351"/>
      <c r="P187" s="351"/>
      <c r="Q187" s="351"/>
      <c r="R187" s="351"/>
      <c r="S187" s="351"/>
      <c r="T187" s="351"/>
      <c r="U187" s="351"/>
    </row>
  </sheetData>
  <mergeCells count="32">
    <mergeCell ref="C185:U185"/>
    <mergeCell ref="E187:U187"/>
    <mergeCell ref="C180:U180"/>
    <mergeCell ref="C181:U181"/>
    <mergeCell ref="C182:U182"/>
    <mergeCell ref="C183:U183"/>
    <mergeCell ref="C184:U184"/>
    <mergeCell ref="K1:U1"/>
    <mergeCell ref="C174:U174"/>
    <mergeCell ref="C176:U176"/>
    <mergeCell ref="C177:U177"/>
    <mergeCell ref="C179:U179"/>
    <mergeCell ref="E138:K138"/>
    <mergeCell ref="E144:K144"/>
    <mergeCell ref="E155:K155"/>
    <mergeCell ref="E161:K161"/>
    <mergeCell ref="E172:K172"/>
    <mergeCell ref="E93:K93"/>
    <mergeCell ref="E104:K104"/>
    <mergeCell ref="E110:K110"/>
    <mergeCell ref="E121:K121"/>
    <mergeCell ref="E127:K127"/>
    <mergeCell ref="E53:K53"/>
    <mergeCell ref="E59:K59"/>
    <mergeCell ref="E70:K70"/>
    <mergeCell ref="E76:K76"/>
    <mergeCell ref="E87:K87"/>
    <mergeCell ref="E8:K8"/>
    <mergeCell ref="E19:K19"/>
    <mergeCell ref="E25:K25"/>
    <mergeCell ref="E36:K36"/>
    <mergeCell ref="E42:K42"/>
  </mergeCells>
  <pageMargins left="0.7" right="0.7" top="0.75" bottom="0.75" header="0.3" footer="0.3"/>
  <pageSetup paperSize="9" fitToHeight="0" orientation="landscape" useFirstPageNumber="1" horizontalDpi="300" verticalDpi="300" r:id="rId1"/>
  <headerFooter scaleWithDoc="0" alignWithMargins="0">
    <oddHeader>&amp;C&amp;"Arial,Regular"&amp;8TABLE 18A.43</oddHeader>
    <oddFooter>&amp;L&amp;8&amp;G 
&amp;"Arial,Regular"REPORT ON
GOVERNMENT
SERVICES  202106&amp;C &amp;R&amp;8&amp;G&amp;"Arial,Regular" 
HOUSING
&amp;"Arial,Regular"PAGE &amp;"Arial,Bold"&amp;P&amp;"Arial,Regular" of TABLE 18A.43</oddFooter>
  </headerFooter>
  <legacyDrawingHF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pageSetUpPr fitToPage="1"/>
  </sheetPr>
  <dimension ref="A1:U80"/>
  <sheetViews>
    <sheetView showGridLines="0" workbookViewId="0"/>
  </sheetViews>
  <sheetFormatPr defaultColWidth="11.44140625" defaultRowHeight="13.2" x14ac:dyDescent="0.25"/>
  <cols>
    <col min="1" max="10" width="1.88671875" customWidth="1"/>
    <col min="11" max="11" width="10.88671875" customWidth="1"/>
    <col min="12" max="12" width="5.44140625" customWidth="1"/>
    <col min="13" max="21" width="8.88671875" customWidth="1"/>
  </cols>
  <sheetData>
    <row r="1" spans="1:21" ht="33.9" customHeight="1" x14ac:dyDescent="0.25">
      <c r="A1" s="8" t="s">
        <v>945</v>
      </c>
      <c r="B1" s="8"/>
      <c r="C1" s="8"/>
      <c r="D1" s="8"/>
      <c r="E1" s="8"/>
      <c r="F1" s="8"/>
      <c r="G1" s="8"/>
      <c r="H1" s="8"/>
      <c r="I1" s="8"/>
      <c r="J1" s="8"/>
      <c r="K1" s="355" t="s">
        <v>946</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947</v>
      </c>
      <c r="N2" s="13" t="s">
        <v>948</v>
      </c>
      <c r="O2" s="13" t="s">
        <v>949</v>
      </c>
      <c r="P2" s="13" t="s">
        <v>950</v>
      </c>
      <c r="Q2" s="13" t="s">
        <v>951</v>
      </c>
      <c r="R2" s="13" t="s">
        <v>952</v>
      </c>
      <c r="S2" s="13" t="s">
        <v>953</v>
      </c>
      <c r="T2" s="13" t="s">
        <v>954</v>
      </c>
      <c r="U2" s="13" t="s">
        <v>955</v>
      </c>
    </row>
    <row r="3" spans="1:21" ht="16.5" customHeight="1" x14ac:dyDescent="0.25">
      <c r="A3" s="7"/>
      <c r="B3" s="7"/>
      <c r="C3" s="7"/>
      <c r="D3" s="7"/>
      <c r="E3" s="7" t="s">
        <v>71</v>
      </c>
      <c r="F3" s="7"/>
      <c r="G3" s="7"/>
      <c r="H3" s="7"/>
      <c r="I3" s="7"/>
      <c r="J3" s="7"/>
      <c r="K3" s="7"/>
      <c r="L3" s="9"/>
      <c r="M3" s="10"/>
      <c r="N3" s="10"/>
      <c r="O3" s="10"/>
      <c r="P3" s="10"/>
      <c r="Q3" s="10"/>
      <c r="R3" s="10"/>
      <c r="S3" s="10"/>
      <c r="T3" s="10"/>
      <c r="U3" s="10"/>
    </row>
    <row r="4" spans="1:21" ht="16.5" customHeight="1" x14ac:dyDescent="0.25">
      <c r="A4" s="7"/>
      <c r="B4" s="7"/>
      <c r="C4" s="7"/>
      <c r="D4" s="7"/>
      <c r="E4" s="7"/>
      <c r="F4" s="7" t="s">
        <v>956</v>
      </c>
      <c r="G4" s="7"/>
      <c r="H4" s="7"/>
      <c r="I4" s="7"/>
      <c r="J4" s="7"/>
      <c r="K4" s="7"/>
      <c r="L4" s="9" t="s">
        <v>127</v>
      </c>
      <c r="M4" s="320">
        <v>4571</v>
      </c>
      <c r="N4" s="318" t="s">
        <v>76</v>
      </c>
      <c r="O4" s="320">
        <v>3257</v>
      </c>
      <c r="P4" s="318" t="s">
        <v>76</v>
      </c>
      <c r="Q4" s="320">
        <v>1401</v>
      </c>
      <c r="R4" s="323">
        <v>220</v>
      </c>
      <c r="S4" s="318" t="s">
        <v>76</v>
      </c>
      <c r="T4" s="320">
        <v>5231</v>
      </c>
      <c r="U4" s="324">
        <v>14680</v>
      </c>
    </row>
    <row r="5" spans="1:21" ht="16.5" customHeight="1" x14ac:dyDescent="0.25">
      <c r="A5" s="7"/>
      <c r="B5" s="7"/>
      <c r="C5" s="7"/>
      <c r="D5" s="7"/>
      <c r="E5" s="7"/>
      <c r="F5" s="7" t="s">
        <v>923</v>
      </c>
      <c r="G5" s="7"/>
      <c r="H5" s="7"/>
      <c r="I5" s="7"/>
      <c r="J5" s="7"/>
      <c r="K5" s="7"/>
      <c r="L5" s="9"/>
      <c r="M5" s="10"/>
      <c r="N5" s="10"/>
      <c r="O5" s="10"/>
      <c r="P5" s="10"/>
      <c r="Q5" s="10"/>
      <c r="R5" s="10"/>
      <c r="S5" s="10"/>
      <c r="T5" s="10"/>
      <c r="U5" s="10"/>
    </row>
    <row r="6" spans="1:21" ht="16.5" customHeight="1" x14ac:dyDescent="0.25">
      <c r="A6" s="7"/>
      <c r="B6" s="7"/>
      <c r="C6" s="7"/>
      <c r="D6" s="7"/>
      <c r="E6" s="7"/>
      <c r="F6" s="7"/>
      <c r="G6" s="7" t="s">
        <v>924</v>
      </c>
      <c r="H6" s="7"/>
      <c r="I6" s="7"/>
      <c r="J6" s="7"/>
      <c r="K6" s="7"/>
      <c r="L6" s="9"/>
      <c r="M6" s="10"/>
      <c r="N6" s="10"/>
      <c r="O6" s="10"/>
      <c r="P6" s="10"/>
      <c r="Q6" s="10"/>
      <c r="R6" s="10"/>
      <c r="S6" s="10"/>
      <c r="T6" s="10"/>
      <c r="U6" s="10"/>
    </row>
    <row r="7" spans="1:21" ht="16.5" customHeight="1" x14ac:dyDescent="0.25">
      <c r="A7" s="7"/>
      <c r="B7" s="7"/>
      <c r="C7" s="7"/>
      <c r="D7" s="7"/>
      <c r="E7" s="7"/>
      <c r="F7" s="7"/>
      <c r="G7" s="7"/>
      <c r="H7" s="7" t="s">
        <v>72</v>
      </c>
      <c r="I7" s="7"/>
      <c r="J7" s="7"/>
      <c r="K7" s="7"/>
      <c r="L7" s="9"/>
      <c r="M7" s="10"/>
      <c r="N7" s="10"/>
      <c r="O7" s="10"/>
      <c r="P7" s="10"/>
      <c r="Q7" s="10"/>
      <c r="R7" s="10"/>
      <c r="S7" s="10"/>
      <c r="T7" s="10"/>
      <c r="U7" s="10"/>
    </row>
    <row r="8" spans="1:21" ht="29.4" customHeight="1" x14ac:dyDescent="0.25">
      <c r="A8" s="7"/>
      <c r="B8" s="7"/>
      <c r="C8" s="7"/>
      <c r="D8" s="7"/>
      <c r="E8" s="7"/>
      <c r="F8" s="7"/>
      <c r="G8" s="7"/>
      <c r="H8" s="7"/>
      <c r="I8" s="357" t="s">
        <v>925</v>
      </c>
      <c r="J8" s="357"/>
      <c r="K8" s="357"/>
      <c r="L8" s="9" t="s">
        <v>81</v>
      </c>
      <c r="M8" s="324">
        <v>10713</v>
      </c>
      <c r="N8" s="318" t="s">
        <v>76</v>
      </c>
      <c r="O8" s="324">
        <v>13503</v>
      </c>
      <c r="P8" s="318" t="s">
        <v>76</v>
      </c>
      <c r="Q8" s="324">
        <v>18460</v>
      </c>
      <c r="R8" s="320">
        <v>6985</v>
      </c>
      <c r="S8" s="318" t="s">
        <v>76</v>
      </c>
      <c r="T8" s="324">
        <v>16348</v>
      </c>
      <c r="U8" s="324">
        <v>14024</v>
      </c>
    </row>
    <row r="9" spans="1:21" ht="16.5" customHeight="1" x14ac:dyDescent="0.25">
      <c r="A9" s="7"/>
      <c r="B9" s="7"/>
      <c r="C9" s="7"/>
      <c r="D9" s="7"/>
      <c r="E9" s="7"/>
      <c r="F9" s="7"/>
      <c r="G9" s="7"/>
      <c r="H9" s="7" t="s">
        <v>926</v>
      </c>
      <c r="I9" s="7"/>
      <c r="J9" s="7"/>
      <c r="K9" s="7"/>
      <c r="L9" s="9"/>
      <c r="M9" s="10"/>
      <c r="N9" s="10"/>
      <c r="O9" s="10"/>
      <c r="P9" s="10"/>
      <c r="Q9" s="10"/>
      <c r="R9" s="10"/>
      <c r="S9" s="10"/>
      <c r="T9" s="10"/>
      <c r="U9" s="10"/>
    </row>
    <row r="10" spans="1:21" ht="29.4" customHeight="1" x14ac:dyDescent="0.25">
      <c r="A10" s="7"/>
      <c r="B10" s="7"/>
      <c r="C10" s="7"/>
      <c r="D10" s="7"/>
      <c r="E10" s="7"/>
      <c r="F10" s="7"/>
      <c r="G10" s="7"/>
      <c r="H10" s="7"/>
      <c r="I10" s="357" t="s">
        <v>927</v>
      </c>
      <c r="J10" s="357"/>
      <c r="K10" s="357"/>
      <c r="L10" s="9" t="s">
        <v>81</v>
      </c>
      <c r="M10" s="320">
        <v>3533</v>
      </c>
      <c r="N10" s="318" t="s">
        <v>76</v>
      </c>
      <c r="O10" s="320">
        <v>2163</v>
      </c>
      <c r="P10" s="318" t="s">
        <v>76</v>
      </c>
      <c r="Q10" s="320">
        <v>1962</v>
      </c>
      <c r="R10" s="320">
        <v>3164</v>
      </c>
      <c r="S10" s="318" t="s">
        <v>76</v>
      </c>
      <c r="T10" s="324">
        <v>16613</v>
      </c>
      <c r="U10" s="320">
        <v>7735</v>
      </c>
    </row>
    <row r="11" spans="1:21" ht="16.5" customHeight="1" x14ac:dyDescent="0.25">
      <c r="A11" s="7"/>
      <c r="B11" s="7"/>
      <c r="C11" s="7"/>
      <c r="D11" s="7"/>
      <c r="E11" s="7"/>
      <c r="F11" s="7"/>
      <c r="G11" s="7"/>
      <c r="H11" s="7"/>
      <c r="I11" s="7" t="s">
        <v>928</v>
      </c>
      <c r="J11" s="7"/>
      <c r="K11" s="7"/>
      <c r="L11" s="9"/>
      <c r="M11" s="10"/>
      <c r="N11" s="10"/>
      <c r="O11" s="10"/>
      <c r="P11" s="10"/>
      <c r="Q11" s="10"/>
      <c r="R11" s="10"/>
      <c r="S11" s="10"/>
      <c r="T11" s="10"/>
      <c r="U11" s="10"/>
    </row>
    <row r="12" spans="1:21" ht="16.5" customHeight="1" x14ac:dyDescent="0.25">
      <c r="A12" s="7"/>
      <c r="B12" s="7"/>
      <c r="C12" s="7"/>
      <c r="D12" s="7"/>
      <c r="E12" s="7"/>
      <c r="F12" s="7"/>
      <c r="G12" s="7"/>
      <c r="H12" s="7"/>
      <c r="I12" s="7"/>
      <c r="J12" s="7" t="s">
        <v>929</v>
      </c>
      <c r="K12" s="7"/>
      <c r="L12" s="9" t="s">
        <v>81</v>
      </c>
      <c r="M12" s="324">
        <v>16439</v>
      </c>
      <c r="N12" s="318" t="s">
        <v>76</v>
      </c>
      <c r="O12" s="320">
        <v>9726</v>
      </c>
      <c r="P12" s="318" t="s">
        <v>76</v>
      </c>
      <c r="Q12" s="324">
        <v>14341</v>
      </c>
      <c r="R12" s="320">
        <v>6158</v>
      </c>
      <c r="S12" s="318" t="s">
        <v>76</v>
      </c>
      <c r="T12" s="323">
        <v>370</v>
      </c>
      <c r="U12" s="320">
        <v>8869</v>
      </c>
    </row>
    <row r="13" spans="1:21" ht="16.5" customHeight="1" x14ac:dyDescent="0.25">
      <c r="A13" s="7"/>
      <c r="B13" s="7"/>
      <c r="C13" s="7"/>
      <c r="D13" s="7"/>
      <c r="E13" s="7"/>
      <c r="F13" s="7"/>
      <c r="G13" s="7"/>
      <c r="H13" s="7"/>
      <c r="I13" s="7"/>
      <c r="J13" s="7" t="s">
        <v>930</v>
      </c>
      <c r="K13" s="7"/>
      <c r="L13" s="9" t="s">
        <v>81</v>
      </c>
      <c r="M13" s="324">
        <v>14079</v>
      </c>
      <c r="N13" s="318" t="s">
        <v>76</v>
      </c>
      <c r="O13" s="320">
        <v>8407</v>
      </c>
      <c r="P13" s="318" t="s">
        <v>76</v>
      </c>
      <c r="Q13" s="320">
        <v>7906</v>
      </c>
      <c r="R13" s="324">
        <v>12438</v>
      </c>
      <c r="S13" s="318" t="s">
        <v>76</v>
      </c>
      <c r="T13" s="324">
        <v>25139</v>
      </c>
      <c r="U13" s="324">
        <v>16148</v>
      </c>
    </row>
    <row r="14" spans="1:21" ht="16.5" customHeight="1" x14ac:dyDescent="0.25">
      <c r="A14" s="7"/>
      <c r="B14" s="7"/>
      <c r="C14" s="7"/>
      <c r="D14" s="7"/>
      <c r="E14" s="7"/>
      <c r="F14" s="7"/>
      <c r="G14" s="7"/>
      <c r="H14" s="7"/>
      <c r="I14" s="7"/>
      <c r="J14" s="7" t="s">
        <v>79</v>
      </c>
      <c r="K14" s="7"/>
      <c r="L14" s="9" t="s">
        <v>81</v>
      </c>
      <c r="M14" s="324">
        <v>30518</v>
      </c>
      <c r="N14" s="318" t="s">
        <v>76</v>
      </c>
      <c r="O14" s="324">
        <v>18133</v>
      </c>
      <c r="P14" s="318" t="s">
        <v>76</v>
      </c>
      <c r="Q14" s="324">
        <v>22248</v>
      </c>
      <c r="R14" s="324">
        <v>18596</v>
      </c>
      <c r="S14" s="318" t="s">
        <v>76</v>
      </c>
      <c r="T14" s="324">
        <v>25508</v>
      </c>
      <c r="U14" s="324">
        <v>25017</v>
      </c>
    </row>
    <row r="15" spans="1:21" ht="29.4" customHeight="1" x14ac:dyDescent="0.25">
      <c r="A15" s="7"/>
      <c r="B15" s="7"/>
      <c r="C15" s="7"/>
      <c r="D15" s="7"/>
      <c r="E15" s="7"/>
      <c r="F15" s="7"/>
      <c r="G15" s="7"/>
      <c r="H15" s="7"/>
      <c r="I15" s="357" t="s">
        <v>931</v>
      </c>
      <c r="J15" s="357"/>
      <c r="K15" s="357"/>
      <c r="L15" s="9" t="s">
        <v>81</v>
      </c>
      <c r="M15" s="317" t="s">
        <v>125</v>
      </c>
      <c r="N15" s="318" t="s">
        <v>76</v>
      </c>
      <c r="O15" s="323">
        <v>175</v>
      </c>
      <c r="P15" s="318" t="s">
        <v>76</v>
      </c>
      <c r="Q15" s="317" t="s">
        <v>125</v>
      </c>
      <c r="R15" s="322">
        <v>14</v>
      </c>
      <c r="S15" s="318" t="s">
        <v>76</v>
      </c>
      <c r="T15" s="317" t="s">
        <v>125</v>
      </c>
      <c r="U15" s="322">
        <v>39</v>
      </c>
    </row>
    <row r="16" spans="1:21" ht="16.5" customHeight="1" x14ac:dyDescent="0.25">
      <c r="A16" s="7"/>
      <c r="B16" s="7"/>
      <c r="C16" s="7"/>
      <c r="D16" s="7"/>
      <c r="E16" s="7"/>
      <c r="F16" s="7"/>
      <c r="G16" s="7"/>
      <c r="H16" s="7"/>
      <c r="I16" s="7" t="s">
        <v>79</v>
      </c>
      <c r="J16" s="7"/>
      <c r="K16" s="7"/>
      <c r="L16" s="9" t="s">
        <v>81</v>
      </c>
      <c r="M16" s="324">
        <v>34052</v>
      </c>
      <c r="N16" s="318" t="s">
        <v>76</v>
      </c>
      <c r="O16" s="324">
        <v>20121</v>
      </c>
      <c r="P16" s="318" t="s">
        <v>76</v>
      </c>
      <c r="Q16" s="324">
        <v>24210</v>
      </c>
      <c r="R16" s="324">
        <v>21746</v>
      </c>
      <c r="S16" s="318" t="s">
        <v>76</v>
      </c>
      <c r="T16" s="324">
        <v>42121</v>
      </c>
      <c r="U16" s="324">
        <v>32713</v>
      </c>
    </row>
    <row r="17" spans="1:21" ht="16.5" customHeight="1" x14ac:dyDescent="0.25">
      <c r="A17" s="7"/>
      <c r="B17" s="7"/>
      <c r="C17" s="7"/>
      <c r="D17" s="7"/>
      <c r="E17" s="7"/>
      <c r="F17" s="7"/>
      <c r="G17" s="7"/>
      <c r="H17" s="7" t="s">
        <v>932</v>
      </c>
      <c r="I17" s="7"/>
      <c r="J17" s="7"/>
      <c r="K17" s="7"/>
      <c r="L17" s="9" t="s">
        <v>81</v>
      </c>
      <c r="M17" s="322">
        <v>36</v>
      </c>
      <c r="N17" s="318" t="s">
        <v>76</v>
      </c>
      <c r="O17" s="318" t="s">
        <v>76</v>
      </c>
      <c r="P17" s="318" t="s">
        <v>76</v>
      </c>
      <c r="Q17" s="323">
        <v>274</v>
      </c>
      <c r="R17" s="318" t="s">
        <v>85</v>
      </c>
      <c r="S17" s="318" t="s">
        <v>76</v>
      </c>
      <c r="T17" s="323">
        <v>256</v>
      </c>
      <c r="U17" s="323">
        <v>129</v>
      </c>
    </row>
    <row r="18" spans="1:21" ht="16.5" customHeight="1" x14ac:dyDescent="0.25">
      <c r="A18" s="7"/>
      <c r="B18" s="7"/>
      <c r="C18" s="7"/>
      <c r="D18" s="7"/>
      <c r="E18" s="7"/>
      <c r="F18" s="7"/>
      <c r="G18" s="7"/>
      <c r="H18" s="7" t="s">
        <v>72</v>
      </c>
      <c r="I18" s="7"/>
      <c r="J18" s="7"/>
      <c r="K18" s="7"/>
      <c r="L18" s="9"/>
      <c r="M18" s="10"/>
      <c r="N18" s="10"/>
      <c r="O18" s="10"/>
      <c r="P18" s="10"/>
      <c r="Q18" s="10"/>
      <c r="R18" s="10"/>
      <c r="S18" s="10"/>
      <c r="T18" s="10"/>
      <c r="U18" s="10"/>
    </row>
    <row r="19" spans="1:21" ht="29.4" customHeight="1" x14ac:dyDescent="0.25">
      <c r="A19" s="7"/>
      <c r="B19" s="7"/>
      <c r="C19" s="7"/>
      <c r="D19" s="7"/>
      <c r="E19" s="7"/>
      <c r="F19" s="7"/>
      <c r="G19" s="7"/>
      <c r="H19" s="7"/>
      <c r="I19" s="357" t="s">
        <v>933</v>
      </c>
      <c r="J19" s="357"/>
      <c r="K19" s="357"/>
      <c r="L19" s="9" t="s">
        <v>81</v>
      </c>
      <c r="M19" s="324">
        <v>44765</v>
      </c>
      <c r="N19" s="318" t="s">
        <v>76</v>
      </c>
      <c r="O19" s="324">
        <v>33624</v>
      </c>
      <c r="P19" s="318" t="s">
        <v>76</v>
      </c>
      <c r="Q19" s="324">
        <v>42670</v>
      </c>
      <c r="R19" s="324">
        <v>28669</v>
      </c>
      <c r="S19" s="318" t="s">
        <v>76</v>
      </c>
      <c r="T19" s="324">
        <v>58469</v>
      </c>
      <c r="U19" s="324">
        <v>46736</v>
      </c>
    </row>
    <row r="20" spans="1:21" ht="16.5" customHeight="1" x14ac:dyDescent="0.25">
      <c r="A20" s="7"/>
      <c r="B20" s="7"/>
      <c r="C20" s="7"/>
      <c r="D20" s="7"/>
      <c r="E20" s="7" t="s">
        <v>82</v>
      </c>
      <c r="F20" s="7"/>
      <c r="G20" s="7"/>
      <c r="H20" s="7"/>
      <c r="I20" s="7"/>
      <c r="J20" s="7"/>
      <c r="K20" s="7"/>
      <c r="L20" s="9"/>
      <c r="M20" s="10"/>
      <c r="N20" s="10"/>
      <c r="O20" s="10"/>
      <c r="P20" s="10"/>
      <c r="Q20" s="10"/>
      <c r="R20" s="10"/>
      <c r="S20" s="10"/>
      <c r="T20" s="10"/>
      <c r="U20" s="10"/>
    </row>
    <row r="21" spans="1:21" ht="16.5" customHeight="1" x14ac:dyDescent="0.25">
      <c r="A21" s="7"/>
      <c r="B21" s="7"/>
      <c r="C21" s="7"/>
      <c r="D21" s="7"/>
      <c r="E21" s="7"/>
      <c r="F21" s="7" t="s">
        <v>956</v>
      </c>
      <c r="G21" s="7"/>
      <c r="H21" s="7"/>
      <c r="I21" s="7"/>
      <c r="J21" s="7"/>
      <c r="K21" s="7"/>
      <c r="L21" s="9" t="s">
        <v>127</v>
      </c>
      <c r="M21" s="320">
        <v>4593</v>
      </c>
      <c r="N21" s="318" t="s">
        <v>76</v>
      </c>
      <c r="O21" s="320">
        <v>3282</v>
      </c>
      <c r="P21" s="318" t="s">
        <v>76</v>
      </c>
      <c r="Q21" s="320">
        <v>1438</v>
      </c>
      <c r="R21" s="323">
        <v>218</v>
      </c>
      <c r="S21" s="318" t="s">
        <v>76</v>
      </c>
      <c r="T21" s="320">
        <v>5168</v>
      </c>
      <c r="U21" s="324">
        <v>14699</v>
      </c>
    </row>
    <row r="22" spans="1:21" ht="16.5" customHeight="1" x14ac:dyDescent="0.25">
      <c r="A22" s="7"/>
      <c r="B22" s="7"/>
      <c r="C22" s="7"/>
      <c r="D22" s="7"/>
      <c r="E22" s="7"/>
      <c r="F22" s="7" t="s">
        <v>923</v>
      </c>
      <c r="G22" s="7"/>
      <c r="H22" s="7"/>
      <c r="I22" s="7"/>
      <c r="J22" s="7"/>
      <c r="K22" s="7"/>
      <c r="L22" s="9"/>
      <c r="M22" s="10"/>
      <c r="N22" s="10"/>
      <c r="O22" s="10"/>
      <c r="P22" s="10"/>
      <c r="Q22" s="10"/>
      <c r="R22" s="10"/>
      <c r="S22" s="10"/>
      <c r="T22" s="10"/>
      <c r="U22" s="10"/>
    </row>
    <row r="23" spans="1:21" ht="16.5" customHeight="1" x14ac:dyDescent="0.25">
      <c r="A23" s="7"/>
      <c r="B23" s="7"/>
      <c r="C23" s="7"/>
      <c r="D23" s="7"/>
      <c r="E23" s="7"/>
      <c r="F23" s="7"/>
      <c r="G23" s="7" t="s">
        <v>924</v>
      </c>
      <c r="H23" s="7"/>
      <c r="I23" s="7"/>
      <c r="J23" s="7"/>
      <c r="K23" s="7"/>
      <c r="L23" s="9"/>
      <c r="M23" s="10"/>
      <c r="N23" s="10"/>
      <c r="O23" s="10"/>
      <c r="P23" s="10"/>
      <c r="Q23" s="10"/>
      <c r="R23" s="10"/>
      <c r="S23" s="10"/>
      <c r="T23" s="10"/>
      <c r="U23" s="10"/>
    </row>
    <row r="24" spans="1:21" ht="16.5" customHeight="1" x14ac:dyDescent="0.25">
      <c r="A24" s="7"/>
      <c r="B24" s="7"/>
      <c r="C24" s="7"/>
      <c r="D24" s="7"/>
      <c r="E24" s="7"/>
      <c r="F24" s="7"/>
      <c r="G24" s="7"/>
      <c r="H24" s="7" t="s">
        <v>72</v>
      </c>
      <c r="I24" s="7"/>
      <c r="J24" s="7"/>
      <c r="K24" s="7"/>
      <c r="L24" s="9"/>
      <c r="M24" s="10"/>
      <c r="N24" s="10"/>
      <c r="O24" s="10"/>
      <c r="P24" s="10"/>
      <c r="Q24" s="10"/>
      <c r="R24" s="10"/>
      <c r="S24" s="10"/>
      <c r="T24" s="10"/>
      <c r="U24" s="10"/>
    </row>
    <row r="25" spans="1:21" ht="29.4" customHeight="1" x14ac:dyDescent="0.25">
      <c r="A25" s="7"/>
      <c r="B25" s="7"/>
      <c r="C25" s="7"/>
      <c r="D25" s="7"/>
      <c r="E25" s="7"/>
      <c r="F25" s="7"/>
      <c r="G25" s="7"/>
      <c r="H25" s="7"/>
      <c r="I25" s="357" t="s">
        <v>925</v>
      </c>
      <c r="J25" s="357"/>
      <c r="K25" s="357"/>
      <c r="L25" s="9" t="s">
        <v>81</v>
      </c>
      <c r="M25" s="324">
        <v>10600</v>
      </c>
      <c r="N25" s="318" t="s">
        <v>76</v>
      </c>
      <c r="O25" s="324">
        <v>13932</v>
      </c>
      <c r="P25" s="318" t="s">
        <v>76</v>
      </c>
      <c r="Q25" s="324">
        <v>14100</v>
      </c>
      <c r="R25" s="320">
        <v>7188</v>
      </c>
      <c r="S25" s="318" t="s">
        <v>76</v>
      </c>
      <c r="T25" s="324">
        <v>20194</v>
      </c>
      <c r="U25" s="324">
        <v>15009</v>
      </c>
    </row>
    <row r="26" spans="1:21" ht="16.5" customHeight="1" x14ac:dyDescent="0.25">
      <c r="A26" s="7"/>
      <c r="B26" s="7"/>
      <c r="C26" s="7"/>
      <c r="D26" s="7"/>
      <c r="E26" s="7"/>
      <c r="F26" s="7"/>
      <c r="G26" s="7"/>
      <c r="H26" s="7" t="s">
        <v>926</v>
      </c>
      <c r="I26" s="7"/>
      <c r="J26" s="7"/>
      <c r="K26" s="7"/>
      <c r="L26" s="9"/>
      <c r="M26" s="10"/>
      <c r="N26" s="10"/>
      <c r="O26" s="10"/>
      <c r="P26" s="10"/>
      <c r="Q26" s="10"/>
      <c r="R26" s="10"/>
      <c r="S26" s="10"/>
      <c r="T26" s="10"/>
      <c r="U26" s="10"/>
    </row>
    <row r="27" spans="1:21" ht="29.4" customHeight="1" x14ac:dyDescent="0.25">
      <c r="A27" s="7"/>
      <c r="B27" s="7"/>
      <c r="C27" s="7"/>
      <c r="D27" s="7"/>
      <c r="E27" s="7"/>
      <c r="F27" s="7"/>
      <c r="G27" s="7"/>
      <c r="H27" s="7"/>
      <c r="I27" s="357" t="s">
        <v>927</v>
      </c>
      <c r="J27" s="357"/>
      <c r="K27" s="357"/>
      <c r="L27" s="9" t="s">
        <v>81</v>
      </c>
      <c r="M27" s="320">
        <v>3610</v>
      </c>
      <c r="N27" s="318" t="s">
        <v>76</v>
      </c>
      <c r="O27" s="320">
        <v>2258</v>
      </c>
      <c r="P27" s="318" t="s">
        <v>76</v>
      </c>
      <c r="Q27" s="320">
        <v>1953</v>
      </c>
      <c r="R27" s="320">
        <v>3184</v>
      </c>
      <c r="S27" s="318" t="s">
        <v>76</v>
      </c>
      <c r="T27" s="324">
        <v>16934</v>
      </c>
      <c r="U27" s="320">
        <v>7824</v>
      </c>
    </row>
    <row r="28" spans="1:21" ht="16.5" customHeight="1" x14ac:dyDescent="0.25">
      <c r="A28" s="7"/>
      <c r="B28" s="7"/>
      <c r="C28" s="7"/>
      <c r="D28" s="7"/>
      <c r="E28" s="7"/>
      <c r="F28" s="7"/>
      <c r="G28" s="7"/>
      <c r="H28" s="7"/>
      <c r="I28" s="7" t="s">
        <v>928</v>
      </c>
      <c r="J28" s="7"/>
      <c r="K28" s="7"/>
      <c r="L28" s="9"/>
      <c r="M28" s="10"/>
      <c r="N28" s="10"/>
      <c r="O28" s="10"/>
      <c r="P28" s="10"/>
      <c r="Q28" s="10"/>
      <c r="R28" s="10"/>
      <c r="S28" s="10"/>
      <c r="T28" s="10"/>
      <c r="U28" s="10"/>
    </row>
    <row r="29" spans="1:21" ht="16.5" customHeight="1" x14ac:dyDescent="0.25">
      <c r="A29" s="7"/>
      <c r="B29" s="7"/>
      <c r="C29" s="7"/>
      <c r="D29" s="7"/>
      <c r="E29" s="7"/>
      <c r="F29" s="7"/>
      <c r="G29" s="7"/>
      <c r="H29" s="7"/>
      <c r="I29" s="7"/>
      <c r="J29" s="7" t="s">
        <v>929</v>
      </c>
      <c r="K29" s="7"/>
      <c r="L29" s="9" t="s">
        <v>81</v>
      </c>
      <c r="M29" s="324">
        <v>17354</v>
      </c>
      <c r="N29" s="318" t="s">
        <v>76</v>
      </c>
      <c r="O29" s="320">
        <v>9620</v>
      </c>
      <c r="P29" s="318" t="s">
        <v>76</v>
      </c>
      <c r="Q29" s="324">
        <v>13613</v>
      </c>
      <c r="R29" s="320">
        <v>6261</v>
      </c>
      <c r="S29" s="318" t="s">
        <v>76</v>
      </c>
      <c r="T29" s="323">
        <v>356</v>
      </c>
      <c r="U29" s="320">
        <v>9120</v>
      </c>
    </row>
    <row r="30" spans="1:21" ht="16.5" customHeight="1" x14ac:dyDescent="0.25">
      <c r="A30" s="7"/>
      <c r="B30" s="7"/>
      <c r="C30" s="7"/>
      <c r="D30" s="7"/>
      <c r="E30" s="7"/>
      <c r="F30" s="7"/>
      <c r="G30" s="7"/>
      <c r="H30" s="7"/>
      <c r="I30" s="7"/>
      <c r="J30" s="7" t="s">
        <v>930</v>
      </c>
      <c r="K30" s="7"/>
      <c r="L30" s="9" t="s">
        <v>81</v>
      </c>
      <c r="M30" s="324">
        <v>14441</v>
      </c>
      <c r="N30" s="318" t="s">
        <v>76</v>
      </c>
      <c r="O30" s="320">
        <v>8690</v>
      </c>
      <c r="P30" s="318" t="s">
        <v>76</v>
      </c>
      <c r="Q30" s="320">
        <v>7991</v>
      </c>
      <c r="R30" s="324">
        <v>12668</v>
      </c>
      <c r="S30" s="318" t="s">
        <v>76</v>
      </c>
      <c r="T30" s="324">
        <v>26108</v>
      </c>
      <c r="U30" s="324">
        <v>16602</v>
      </c>
    </row>
    <row r="31" spans="1:21" ht="16.5" customHeight="1" x14ac:dyDescent="0.25">
      <c r="A31" s="7"/>
      <c r="B31" s="7"/>
      <c r="C31" s="7"/>
      <c r="D31" s="7"/>
      <c r="E31" s="7"/>
      <c r="F31" s="7"/>
      <c r="G31" s="7"/>
      <c r="H31" s="7"/>
      <c r="I31" s="7"/>
      <c r="J31" s="7" t="s">
        <v>79</v>
      </c>
      <c r="K31" s="7"/>
      <c r="L31" s="9" t="s">
        <v>81</v>
      </c>
      <c r="M31" s="324">
        <v>31795</v>
      </c>
      <c r="N31" s="318" t="s">
        <v>76</v>
      </c>
      <c r="O31" s="324">
        <v>18310</v>
      </c>
      <c r="P31" s="318" t="s">
        <v>76</v>
      </c>
      <c r="Q31" s="324">
        <v>21604</v>
      </c>
      <c r="R31" s="324">
        <v>18929</v>
      </c>
      <c r="S31" s="318" t="s">
        <v>76</v>
      </c>
      <c r="T31" s="324">
        <v>26465</v>
      </c>
      <c r="U31" s="324">
        <v>25722</v>
      </c>
    </row>
    <row r="32" spans="1:21" ht="29.4" customHeight="1" x14ac:dyDescent="0.25">
      <c r="A32" s="7"/>
      <c r="B32" s="7"/>
      <c r="C32" s="7"/>
      <c r="D32" s="7"/>
      <c r="E32" s="7"/>
      <c r="F32" s="7"/>
      <c r="G32" s="7"/>
      <c r="H32" s="7"/>
      <c r="I32" s="357" t="s">
        <v>931</v>
      </c>
      <c r="J32" s="357"/>
      <c r="K32" s="357"/>
      <c r="L32" s="9" t="s">
        <v>81</v>
      </c>
      <c r="M32" s="318" t="s">
        <v>85</v>
      </c>
      <c r="N32" s="318" t="s">
        <v>76</v>
      </c>
      <c r="O32" s="323">
        <v>187</v>
      </c>
      <c r="P32" s="318" t="s">
        <v>76</v>
      </c>
      <c r="Q32" s="317" t="s">
        <v>125</v>
      </c>
      <c r="R32" s="323">
        <v>615</v>
      </c>
      <c r="S32" s="318" t="s">
        <v>76</v>
      </c>
      <c r="T32" s="317" t="s">
        <v>125</v>
      </c>
      <c r="U32" s="322">
        <v>51</v>
      </c>
    </row>
    <row r="33" spans="1:21" ht="16.5" customHeight="1" x14ac:dyDescent="0.25">
      <c r="A33" s="7"/>
      <c r="B33" s="7"/>
      <c r="C33" s="7"/>
      <c r="D33" s="7"/>
      <c r="E33" s="7"/>
      <c r="F33" s="7"/>
      <c r="G33" s="7"/>
      <c r="H33" s="7"/>
      <c r="I33" s="7" t="s">
        <v>79</v>
      </c>
      <c r="J33" s="7"/>
      <c r="K33" s="7"/>
      <c r="L33" s="9" t="s">
        <v>81</v>
      </c>
      <c r="M33" s="324">
        <v>35404</v>
      </c>
      <c r="N33" s="318" t="s">
        <v>76</v>
      </c>
      <c r="O33" s="324">
        <v>20381</v>
      </c>
      <c r="P33" s="318" t="s">
        <v>76</v>
      </c>
      <c r="Q33" s="324">
        <v>23557</v>
      </c>
      <c r="R33" s="324">
        <v>21497</v>
      </c>
      <c r="S33" s="318" t="s">
        <v>76</v>
      </c>
      <c r="T33" s="324">
        <v>43399</v>
      </c>
      <c r="U33" s="324">
        <v>33495</v>
      </c>
    </row>
    <row r="34" spans="1:21" ht="16.5" customHeight="1" x14ac:dyDescent="0.25">
      <c r="A34" s="7"/>
      <c r="B34" s="7"/>
      <c r="C34" s="7"/>
      <c r="D34" s="7"/>
      <c r="E34" s="7"/>
      <c r="F34" s="7"/>
      <c r="G34" s="7"/>
      <c r="H34" s="7" t="s">
        <v>932</v>
      </c>
      <c r="I34" s="7"/>
      <c r="J34" s="7"/>
      <c r="K34" s="7"/>
      <c r="L34" s="9" t="s">
        <v>81</v>
      </c>
      <c r="M34" s="322">
        <v>30</v>
      </c>
      <c r="N34" s="318" t="s">
        <v>76</v>
      </c>
      <c r="O34" s="318" t="s">
        <v>76</v>
      </c>
      <c r="P34" s="318" t="s">
        <v>76</v>
      </c>
      <c r="Q34" s="323">
        <v>272</v>
      </c>
      <c r="R34" s="318" t="s">
        <v>85</v>
      </c>
      <c r="S34" s="318" t="s">
        <v>76</v>
      </c>
      <c r="T34" s="323">
        <v>268</v>
      </c>
      <c r="U34" s="323">
        <v>130</v>
      </c>
    </row>
    <row r="35" spans="1:21" ht="16.5" customHeight="1" x14ac:dyDescent="0.25">
      <c r="A35" s="7"/>
      <c r="B35" s="7"/>
      <c r="C35" s="7"/>
      <c r="D35" s="7"/>
      <c r="E35" s="7"/>
      <c r="F35" s="7"/>
      <c r="G35" s="7"/>
      <c r="H35" s="7" t="s">
        <v>72</v>
      </c>
      <c r="I35" s="7"/>
      <c r="J35" s="7"/>
      <c r="K35" s="7"/>
      <c r="L35" s="9"/>
      <c r="M35" s="10"/>
      <c r="N35" s="10"/>
      <c r="O35" s="10"/>
      <c r="P35" s="10"/>
      <c r="Q35" s="10"/>
      <c r="R35" s="10"/>
      <c r="S35" s="10"/>
      <c r="T35" s="10"/>
      <c r="U35" s="10"/>
    </row>
    <row r="36" spans="1:21" ht="29.4" customHeight="1" x14ac:dyDescent="0.25">
      <c r="A36" s="7"/>
      <c r="B36" s="7"/>
      <c r="C36" s="7"/>
      <c r="D36" s="7"/>
      <c r="E36" s="7"/>
      <c r="F36" s="7"/>
      <c r="G36" s="7"/>
      <c r="H36" s="7"/>
      <c r="I36" s="357" t="s">
        <v>933</v>
      </c>
      <c r="J36" s="357"/>
      <c r="K36" s="357"/>
      <c r="L36" s="9" t="s">
        <v>81</v>
      </c>
      <c r="M36" s="324">
        <v>46004</v>
      </c>
      <c r="N36" s="318" t="s">
        <v>76</v>
      </c>
      <c r="O36" s="324">
        <v>34313</v>
      </c>
      <c r="P36" s="318" t="s">
        <v>76</v>
      </c>
      <c r="Q36" s="324">
        <v>37657</v>
      </c>
      <c r="R36" s="324">
        <v>28686</v>
      </c>
      <c r="S36" s="318" t="s">
        <v>76</v>
      </c>
      <c r="T36" s="324">
        <v>63593</v>
      </c>
      <c r="U36" s="324">
        <v>48504</v>
      </c>
    </row>
    <row r="37" spans="1:21" ht="16.5" customHeight="1" x14ac:dyDescent="0.25">
      <c r="A37" s="7"/>
      <c r="B37" s="7"/>
      <c r="C37" s="7"/>
      <c r="D37" s="7"/>
      <c r="E37" s="7" t="s">
        <v>83</v>
      </c>
      <c r="F37" s="7"/>
      <c r="G37" s="7"/>
      <c r="H37" s="7"/>
      <c r="I37" s="7"/>
      <c r="J37" s="7"/>
      <c r="K37" s="7"/>
      <c r="L37" s="9"/>
      <c r="M37" s="10"/>
      <c r="N37" s="10"/>
      <c r="O37" s="10"/>
      <c r="P37" s="10"/>
      <c r="Q37" s="10"/>
      <c r="R37" s="10"/>
      <c r="S37" s="10"/>
      <c r="T37" s="10"/>
      <c r="U37" s="10"/>
    </row>
    <row r="38" spans="1:21" ht="16.5" customHeight="1" x14ac:dyDescent="0.25">
      <c r="A38" s="7"/>
      <c r="B38" s="7"/>
      <c r="C38" s="7"/>
      <c r="D38" s="7"/>
      <c r="E38" s="7"/>
      <c r="F38" s="7" t="s">
        <v>956</v>
      </c>
      <c r="G38" s="7"/>
      <c r="H38" s="7"/>
      <c r="I38" s="7"/>
      <c r="J38" s="7"/>
      <c r="K38" s="7"/>
      <c r="L38" s="9" t="s">
        <v>127</v>
      </c>
      <c r="M38" s="320">
        <v>4618</v>
      </c>
      <c r="N38" s="318" t="s">
        <v>76</v>
      </c>
      <c r="O38" s="320">
        <v>3313</v>
      </c>
      <c r="P38" s="318" t="s">
        <v>76</v>
      </c>
      <c r="Q38" s="320">
        <v>1534</v>
      </c>
      <c r="R38" s="323">
        <v>222</v>
      </c>
      <c r="S38" s="318" t="s">
        <v>76</v>
      </c>
      <c r="T38" s="320">
        <v>5120</v>
      </c>
      <c r="U38" s="324">
        <v>14807</v>
      </c>
    </row>
    <row r="39" spans="1:21" ht="16.5" customHeight="1" x14ac:dyDescent="0.25">
      <c r="A39" s="7"/>
      <c r="B39" s="7"/>
      <c r="C39" s="7"/>
      <c r="D39" s="7"/>
      <c r="E39" s="7"/>
      <c r="F39" s="7" t="s">
        <v>923</v>
      </c>
      <c r="G39" s="7"/>
      <c r="H39" s="7"/>
      <c r="I39" s="7"/>
      <c r="J39" s="7"/>
      <c r="K39" s="7"/>
      <c r="L39" s="9"/>
      <c r="M39" s="10"/>
      <c r="N39" s="10"/>
      <c r="O39" s="10"/>
      <c r="P39" s="10"/>
      <c r="Q39" s="10"/>
      <c r="R39" s="10"/>
      <c r="S39" s="10"/>
      <c r="T39" s="10"/>
      <c r="U39" s="10"/>
    </row>
    <row r="40" spans="1:21" ht="16.5" customHeight="1" x14ac:dyDescent="0.25">
      <c r="A40" s="7"/>
      <c r="B40" s="7"/>
      <c r="C40" s="7"/>
      <c r="D40" s="7"/>
      <c r="E40" s="7"/>
      <c r="F40" s="7"/>
      <c r="G40" s="7" t="s">
        <v>924</v>
      </c>
      <c r="H40" s="7"/>
      <c r="I40" s="7"/>
      <c r="J40" s="7"/>
      <c r="K40" s="7"/>
      <c r="L40" s="9"/>
      <c r="M40" s="10"/>
      <c r="N40" s="10"/>
      <c r="O40" s="10"/>
      <c r="P40" s="10"/>
      <c r="Q40" s="10"/>
      <c r="R40" s="10"/>
      <c r="S40" s="10"/>
      <c r="T40" s="10"/>
      <c r="U40" s="10"/>
    </row>
    <row r="41" spans="1:21" ht="16.5" customHeight="1" x14ac:dyDescent="0.25">
      <c r="A41" s="7"/>
      <c r="B41" s="7"/>
      <c r="C41" s="7"/>
      <c r="D41" s="7"/>
      <c r="E41" s="7"/>
      <c r="F41" s="7"/>
      <c r="G41" s="7"/>
      <c r="H41" s="7" t="s">
        <v>72</v>
      </c>
      <c r="I41" s="7"/>
      <c r="J41" s="7"/>
      <c r="K41" s="7"/>
      <c r="L41" s="9"/>
      <c r="M41" s="10"/>
      <c r="N41" s="10"/>
      <c r="O41" s="10"/>
      <c r="P41" s="10"/>
      <c r="Q41" s="10"/>
      <c r="R41" s="10"/>
      <c r="S41" s="10"/>
      <c r="T41" s="10"/>
      <c r="U41" s="10"/>
    </row>
    <row r="42" spans="1:21" ht="29.4" customHeight="1" x14ac:dyDescent="0.25">
      <c r="A42" s="7"/>
      <c r="B42" s="7"/>
      <c r="C42" s="7"/>
      <c r="D42" s="7"/>
      <c r="E42" s="7"/>
      <c r="F42" s="7"/>
      <c r="G42" s="7"/>
      <c r="H42" s="7"/>
      <c r="I42" s="357" t="s">
        <v>925</v>
      </c>
      <c r="J42" s="357"/>
      <c r="K42" s="357"/>
      <c r="L42" s="9" t="s">
        <v>81</v>
      </c>
      <c r="M42" s="324">
        <v>10698</v>
      </c>
      <c r="N42" s="318" t="s">
        <v>76</v>
      </c>
      <c r="O42" s="324">
        <v>12891</v>
      </c>
      <c r="P42" s="318" t="s">
        <v>76</v>
      </c>
      <c r="Q42" s="324">
        <v>13495</v>
      </c>
      <c r="R42" s="320">
        <v>7305</v>
      </c>
      <c r="S42" s="318" t="s">
        <v>76</v>
      </c>
      <c r="T42" s="324">
        <v>17854</v>
      </c>
      <c r="U42" s="324">
        <v>13902</v>
      </c>
    </row>
    <row r="43" spans="1:21" ht="16.5" customHeight="1" x14ac:dyDescent="0.25">
      <c r="A43" s="7"/>
      <c r="B43" s="7"/>
      <c r="C43" s="7"/>
      <c r="D43" s="7"/>
      <c r="E43" s="7"/>
      <c r="F43" s="7"/>
      <c r="G43" s="7"/>
      <c r="H43" s="7" t="s">
        <v>926</v>
      </c>
      <c r="I43" s="7"/>
      <c r="J43" s="7"/>
      <c r="K43" s="7"/>
      <c r="L43" s="9"/>
      <c r="M43" s="10"/>
      <c r="N43" s="10"/>
      <c r="O43" s="10"/>
      <c r="P43" s="10"/>
      <c r="Q43" s="10"/>
      <c r="R43" s="10"/>
      <c r="S43" s="10"/>
      <c r="T43" s="10"/>
      <c r="U43" s="10"/>
    </row>
    <row r="44" spans="1:21" ht="29.4" customHeight="1" x14ac:dyDescent="0.25">
      <c r="A44" s="7"/>
      <c r="B44" s="7"/>
      <c r="C44" s="7"/>
      <c r="D44" s="7"/>
      <c r="E44" s="7"/>
      <c r="F44" s="7"/>
      <c r="G44" s="7"/>
      <c r="H44" s="7"/>
      <c r="I44" s="357" t="s">
        <v>927</v>
      </c>
      <c r="J44" s="357"/>
      <c r="K44" s="357"/>
      <c r="L44" s="9" t="s">
        <v>81</v>
      </c>
      <c r="M44" s="320">
        <v>3829</v>
      </c>
      <c r="N44" s="318" t="s">
        <v>76</v>
      </c>
      <c r="O44" s="320">
        <v>2325</v>
      </c>
      <c r="P44" s="318" t="s">
        <v>76</v>
      </c>
      <c r="Q44" s="320">
        <v>2003</v>
      </c>
      <c r="R44" s="320">
        <v>2585</v>
      </c>
      <c r="S44" s="318" t="s">
        <v>76</v>
      </c>
      <c r="T44" s="324">
        <v>16754</v>
      </c>
      <c r="U44" s="320">
        <v>7754</v>
      </c>
    </row>
    <row r="45" spans="1:21" ht="16.5" customHeight="1" x14ac:dyDescent="0.25">
      <c r="A45" s="7"/>
      <c r="B45" s="7"/>
      <c r="C45" s="7"/>
      <c r="D45" s="7"/>
      <c r="E45" s="7"/>
      <c r="F45" s="7"/>
      <c r="G45" s="7"/>
      <c r="H45" s="7"/>
      <c r="I45" s="7" t="s">
        <v>928</v>
      </c>
      <c r="J45" s="7"/>
      <c r="K45" s="7"/>
      <c r="L45" s="9"/>
      <c r="M45" s="10"/>
      <c r="N45" s="10"/>
      <c r="O45" s="10"/>
      <c r="P45" s="10"/>
      <c r="Q45" s="10"/>
      <c r="R45" s="10"/>
      <c r="S45" s="10"/>
      <c r="T45" s="10"/>
      <c r="U45" s="10"/>
    </row>
    <row r="46" spans="1:21" ht="16.5" customHeight="1" x14ac:dyDescent="0.25">
      <c r="A46" s="7"/>
      <c r="B46" s="7"/>
      <c r="C46" s="7"/>
      <c r="D46" s="7"/>
      <c r="E46" s="7"/>
      <c r="F46" s="7"/>
      <c r="G46" s="7"/>
      <c r="H46" s="7"/>
      <c r="I46" s="7"/>
      <c r="J46" s="7" t="s">
        <v>929</v>
      </c>
      <c r="K46" s="7"/>
      <c r="L46" s="9" t="s">
        <v>81</v>
      </c>
      <c r="M46" s="324">
        <v>17324</v>
      </c>
      <c r="N46" s="318" t="s">
        <v>76</v>
      </c>
      <c r="O46" s="320">
        <v>9706</v>
      </c>
      <c r="P46" s="318" t="s">
        <v>76</v>
      </c>
      <c r="Q46" s="324">
        <v>12729</v>
      </c>
      <c r="R46" s="320">
        <v>5420</v>
      </c>
      <c r="S46" s="318" t="s">
        <v>76</v>
      </c>
      <c r="T46" s="323">
        <v>365</v>
      </c>
      <c r="U46" s="320">
        <v>9101</v>
      </c>
    </row>
    <row r="47" spans="1:21" ht="16.5" customHeight="1" x14ac:dyDescent="0.25">
      <c r="A47" s="7"/>
      <c r="B47" s="7"/>
      <c r="C47" s="7"/>
      <c r="D47" s="7"/>
      <c r="E47" s="7"/>
      <c r="F47" s="7"/>
      <c r="G47" s="7"/>
      <c r="H47" s="7"/>
      <c r="I47" s="7"/>
      <c r="J47" s="7" t="s">
        <v>930</v>
      </c>
      <c r="K47" s="7"/>
      <c r="L47" s="9" t="s">
        <v>81</v>
      </c>
      <c r="M47" s="324">
        <v>14951</v>
      </c>
      <c r="N47" s="318" t="s">
        <v>76</v>
      </c>
      <c r="O47" s="320">
        <v>9055</v>
      </c>
      <c r="P47" s="318" t="s">
        <v>76</v>
      </c>
      <c r="Q47" s="320">
        <v>7786</v>
      </c>
      <c r="R47" s="324">
        <v>10033</v>
      </c>
      <c r="S47" s="318" t="s">
        <v>76</v>
      </c>
      <c r="T47" s="324">
        <v>26923</v>
      </c>
      <c r="U47" s="324">
        <v>16955</v>
      </c>
    </row>
    <row r="48" spans="1:21" ht="16.5" customHeight="1" x14ac:dyDescent="0.25">
      <c r="A48" s="7"/>
      <c r="B48" s="7"/>
      <c r="C48" s="7"/>
      <c r="D48" s="7"/>
      <c r="E48" s="7"/>
      <c r="F48" s="7"/>
      <c r="G48" s="7"/>
      <c r="H48" s="7"/>
      <c r="I48" s="7"/>
      <c r="J48" s="7" t="s">
        <v>79</v>
      </c>
      <c r="K48" s="7"/>
      <c r="L48" s="9" t="s">
        <v>81</v>
      </c>
      <c r="M48" s="324">
        <v>32275</v>
      </c>
      <c r="N48" s="318" t="s">
        <v>76</v>
      </c>
      <c r="O48" s="324">
        <v>18761</v>
      </c>
      <c r="P48" s="318" t="s">
        <v>76</v>
      </c>
      <c r="Q48" s="324">
        <v>20514</v>
      </c>
      <c r="R48" s="324">
        <v>15452</v>
      </c>
      <c r="S48" s="318" t="s">
        <v>76</v>
      </c>
      <c r="T48" s="324">
        <v>27288</v>
      </c>
      <c r="U48" s="324">
        <v>26056</v>
      </c>
    </row>
    <row r="49" spans="1:21" ht="29.4" customHeight="1" x14ac:dyDescent="0.25">
      <c r="A49" s="7"/>
      <c r="B49" s="7"/>
      <c r="C49" s="7"/>
      <c r="D49" s="7"/>
      <c r="E49" s="7"/>
      <c r="F49" s="7"/>
      <c r="G49" s="7"/>
      <c r="H49" s="7"/>
      <c r="I49" s="357" t="s">
        <v>931</v>
      </c>
      <c r="J49" s="357"/>
      <c r="K49" s="357"/>
      <c r="L49" s="9" t="s">
        <v>81</v>
      </c>
      <c r="M49" s="318" t="s">
        <v>85</v>
      </c>
      <c r="N49" s="318" t="s">
        <v>76</v>
      </c>
      <c r="O49" s="323">
        <v>206</v>
      </c>
      <c r="P49" s="318" t="s">
        <v>76</v>
      </c>
      <c r="Q49" s="317" t="s">
        <v>125</v>
      </c>
      <c r="R49" s="317" t="s">
        <v>125</v>
      </c>
      <c r="S49" s="318" t="s">
        <v>76</v>
      </c>
      <c r="T49" s="317" t="s">
        <v>125</v>
      </c>
      <c r="U49" s="322">
        <v>46</v>
      </c>
    </row>
    <row r="50" spans="1:21" ht="16.5" customHeight="1" x14ac:dyDescent="0.25">
      <c r="A50" s="7"/>
      <c r="B50" s="7"/>
      <c r="C50" s="7"/>
      <c r="D50" s="7"/>
      <c r="E50" s="7"/>
      <c r="F50" s="7"/>
      <c r="G50" s="7"/>
      <c r="H50" s="7"/>
      <c r="I50" s="7" t="s">
        <v>79</v>
      </c>
      <c r="J50" s="7"/>
      <c r="K50" s="7"/>
      <c r="L50" s="9" t="s">
        <v>81</v>
      </c>
      <c r="M50" s="324">
        <v>36104</v>
      </c>
      <c r="N50" s="318" t="s">
        <v>76</v>
      </c>
      <c r="O50" s="324">
        <v>20880</v>
      </c>
      <c r="P50" s="318" t="s">
        <v>76</v>
      </c>
      <c r="Q50" s="324">
        <v>22517</v>
      </c>
      <c r="R50" s="324">
        <v>18037</v>
      </c>
      <c r="S50" s="318" t="s">
        <v>76</v>
      </c>
      <c r="T50" s="324">
        <v>44042</v>
      </c>
      <c r="U50" s="324">
        <v>33764</v>
      </c>
    </row>
    <row r="51" spans="1:21" ht="16.5" customHeight="1" x14ac:dyDescent="0.25">
      <c r="A51" s="7"/>
      <c r="B51" s="7"/>
      <c r="C51" s="7"/>
      <c r="D51" s="7"/>
      <c r="E51" s="7"/>
      <c r="F51" s="7"/>
      <c r="G51" s="7"/>
      <c r="H51" s="7" t="s">
        <v>932</v>
      </c>
      <c r="I51" s="7"/>
      <c r="J51" s="7"/>
      <c r="K51" s="7"/>
      <c r="L51" s="9" t="s">
        <v>81</v>
      </c>
      <c r="M51" s="322">
        <v>28</v>
      </c>
      <c r="N51" s="318" t="s">
        <v>76</v>
      </c>
      <c r="O51" s="318" t="s">
        <v>76</v>
      </c>
      <c r="P51" s="318" t="s">
        <v>76</v>
      </c>
      <c r="Q51" s="323">
        <v>261</v>
      </c>
      <c r="R51" s="318" t="s">
        <v>85</v>
      </c>
      <c r="S51" s="318" t="s">
        <v>76</v>
      </c>
      <c r="T51" s="323">
        <v>230</v>
      </c>
      <c r="U51" s="323">
        <v>115</v>
      </c>
    </row>
    <row r="52" spans="1:21" ht="16.5" customHeight="1" x14ac:dyDescent="0.25">
      <c r="A52" s="7"/>
      <c r="B52" s="7"/>
      <c r="C52" s="7"/>
      <c r="D52" s="7"/>
      <c r="E52" s="7"/>
      <c r="F52" s="7"/>
      <c r="G52" s="7"/>
      <c r="H52" s="7" t="s">
        <v>72</v>
      </c>
      <c r="I52" s="7"/>
      <c r="J52" s="7"/>
      <c r="K52" s="7"/>
      <c r="L52" s="9"/>
      <c r="M52" s="10"/>
      <c r="N52" s="10"/>
      <c r="O52" s="10"/>
      <c r="P52" s="10"/>
      <c r="Q52" s="10"/>
      <c r="R52" s="10"/>
      <c r="S52" s="10"/>
      <c r="T52" s="10"/>
      <c r="U52" s="10"/>
    </row>
    <row r="53" spans="1:21" ht="29.4" customHeight="1" x14ac:dyDescent="0.25">
      <c r="A53" s="7"/>
      <c r="B53" s="7"/>
      <c r="C53" s="7"/>
      <c r="D53" s="7"/>
      <c r="E53" s="7"/>
      <c r="F53" s="7"/>
      <c r="G53" s="7"/>
      <c r="H53" s="7"/>
      <c r="I53" s="357" t="s">
        <v>933</v>
      </c>
      <c r="J53" s="357"/>
      <c r="K53" s="357"/>
      <c r="L53" s="9" t="s">
        <v>81</v>
      </c>
      <c r="M53" s="324">
        <v>46801</v>
      </c>
      <c r="N53" s="318" t="s">
        <v>76</v>
      </c>
      <c r="O53" s="324">
        <v>33771</v>
      </c>
      <c r="P53" s="318" t="s">
        <v>76</v>
      </c>
      <c r="Q53" s="324">
        <v>36012</v>
      </c>
      <c r="R53" s="324">
        <v>25342</v>
      </c>
      <c r="S53" s="318" t="s">
        <v>76</v>
      </c>
      <c r="T53" s="324">
        <v>61896</v>
      </c>
      <c r="U53" s="324">
        <v>47666</v>
      </c>
    </row>
    <row r="54" spans="1:21" ht="16.5" customHeight="1" x14ac:dyDescent="0.25">
      <c r="A54" s="7" t="s">
        <v>923</v>
      </c>
      <c r="B54" s="7"/>
      <c r="C54" s="7"/>
      <c r="D54" s="7"/>
      <c r="E54" s="7"/>
      <c r="F54" s="7"/>
      <c r="G54" s="7"/>
      <c r="H54" s="7"/>
      <c r="I54" s="7"/>
      <c r="J54" s="7"/>
      <c r="K54" s="7"/>
      <c r="L54" s="9"/>
      <c r="M54" s="10"/>
      <c r="N54" s="10"/>
      <c r="O54" s="10"/>
      <c r="P54" s="10"/>
      <c r="Q54" s="10"/>
      <c r="R54" s="10"/>
      <c r="S54" s="10"/>
      <c r="T54" s="10"/>
      <c r="U54" s="10"/>
    </row>
    <row r="55" spans="1:21" ht="16.5" customHeight="1" x14ac:dyDescent="0.25">
      <c r="A55" s="7"/>
      <c r="B55" s="7" t="s">
        <v>924</v>
      </c>
      <c r="C55" s="7"/>
      <c r="D55" s="7"/>
      <c r="E55" s="7"/>
      <c r="F55" s="7"/>
      <c r="G55" s="7"/>
      <c r="H55" s="7"/>
      <c r="I55" s="7"/>
      <c r="J55" s="7"/>
      <c r="K55" s="7"/>
      <c r="L55" s="9"/>
      <c r="M55" s="10"/>
      <c r="N55" s="10"/>
      <c r="O55" s="10"/>
      <c r="P55" s="10"/>
      <c r="Q55" s="10"/>
      <c r="R55" s="10"/>
      <c r="S55" s="10"/>
      <c r="T55" s="10"/>
      <c r="U55" s="10"/>
    </row>
    <row r="56" spans="1:21" ht="16.5" customHeight="1" x14ac:dyDescent="0.25">
      <c r="A56" s="7"/>
      <c r="B56" s="7"/>
      <c r="C56" s="7" t="s">
        <v>72</v>
      </c>
      <c r="D56" s="7"/>
      <c r="E56" s="7"/>
      <c r="F56" s="7"/>
      <c r="G56" s="7"/>
      <c r="H56" s="7"/>
      <c r="I56" s="7"/>
      <c r="J56" s="7"/>
      <c r="K56" s="7"/>
      <c r="L56" s="9"/>
      <c r="M56" s="10"/>
      <c r="N56" s="10"/>
      <c r="O56" s="10"/>
      <c r="P56" s="10"/>
      <c r="Q56" s="10"/>
      <c r="R56" s="10"/>
      <c r="S56" s="10"/>
      <c r="T56" s="10"/>
      <c r="U56" s="10"/>
    </row>
    <row r="57" spans="1:21" ht="16.5" customHeight="1" x14ac:dyDescent="0.25">
      <c r="A57" s="7"/>
      <c r="B57" s="7"/>
      <c r="C57" s="7"/>
      <c r="D57" s="7" t="s">
        <v>925</v>
      </c>
      <c r="E57" s="7"/>
      <c r="F57" s="7"/>
      <c r="G57" s="7"/>
      <c r="H57" s="7"/>
      <c r="I57" s="7"/>
      <c r="J57" s="7"/>
      <c r="K57" s="7"/>
      <c r="L57" s="9"/>
      <c r="M57" s="10"/>
      <c r="N57" s="10"/>
      <c r="O57" s="10"/>
      <c r="P57" s="10"/>
      <c r="Q57" s="10"/>
      <c r="R57" s="10"/>
      <c r="S57" s="10"/>
      <c r="T57" s="10"/>
      <c r="U57" s="10"/>
    </row>
    <row r="58" spans="1:21" ht="16.5" customHeight="1" x14ac:dyDescent="0.25">
      <c r="A58" s="7"/>
      <c r="B58" s="7"/>
      <c r="C58" s="7"/>
      <c r="D58" s="7"/>
      <c r="E58" s="7" t="s">
        <v>84</v>
      </c>
      <c r="F58" s="7"/>
      <c r="G58" s="7"/>
      <c r="H58" s="7"/>
      <c r="I58" s="7"/>
      <c r="J58" s="7"/>
      <c r="K58" s="7"/>
      <c r="L58" s="9" t="s">
        <v>81</v>
      </c>
      <c r="M58" s="324">
        <v>10449</v>
      </c>
      <c r="N58" s="318" t="s">
        <v>76</v>
      </c>
      <c r="O58" s="324">
        <v>14894</v>
      </c>
      <c r="P58" s="318" t="s">
        <v>76</v>
      </c>
      <c r="Q58" s="324">
        <v>11941</v>
      </c>
      <c r="R58" s="320">
        <v>7923</v>
      </c>
      <c r="S58" s="318" t="s">
        <v>76</v>
      </c>
      <c r="T58" s="318" t="s">
        <v>85</v>
      </c>
      <c r="U58" s="324">
        <v>12151</v>
      </c>
    </row>
    <row r="59" spans="1:21" ht="16.5" customHeight="1" x14ac:dyDescent="0.25">
      <c r="A59" s="7"/>
      <c r="B59" s="7"/>
      <c r="C59" s="7"/>
      <c r="D59" s="7"/>
      <c r="E59" s="7" t="s">
        <v>86</v>
      </c>
      <c r="F59" s="7"/>
      <c r="G59" s="7"/>
      <c r="H59" s="7"/>
      <c r="I59" s="7"/>
      <c r="J59" s="7"/>
      <c r="K59" s="7"/>
      <c r="L59" s="9" t="s">
        <v>81</v>
      </c>
      <c r="M59" s="320">
        <v>9510</v>
      </c>
      <c r="N59" s="318" t="s">
        <v>76</v>
      </c>
      <c r="O59" s="324">
        <v>16031</v>
      </c>
      <c r="P59" s="318" t="s">
        <v>76</v>
      </c>
      <c r="Q59" s="324">
        <v>12308</v>
      </c>
      <c r="R59" s="320">
        <v>8039</v>
      </c>
      <c r="S59" s="318" t="s">
        <v>76</v>
      </c>
      <c r="T59" s="318" t="s">
        <v>85</v>
      </c>
      <c r="U59" s="324">
        <v>12153</v>
      </c>
    </row>
    <row r="60" spans="1:21" ht="16.5" customHeight="1" x14ac:dyDescent="0.25">
      <c r="A60" s="7"/>
      <c r="B60" s="7"/>
      <c r="C60" s="7"/>
      <c r="D60" s="7"/>
      <c r="E60" s="7" t="s">
        <v>854</v>
      </c>
      <c r="F60" s="7"/>
      <c r="G60" s="7"/>
      <c r="H60" s="7"/>
      <c r="I60" s="7"/>
      <c r="J60" s="7"/>
      <c r="K60" s="7"/>
      <c r="L60" s="9" t="s">
        <v>81</v>
      </c>
      <c r="M60" s="320">
        <v>9899</v>
      </c>
      <c r="N60" s="318" t="s">
        <v>76</v>
      </c>
      <c r="O60" s="324">
        <v>14119</v>
      </c>
      <c r="P60" s="318" t="s">
        <v>76</v>
      </c>
      <c r="Q60" s="324">
        <v>13241</v>
      </c>
      <c r="R60" s="320">
        <v>8369</v>
      </c>
      <c r="S60" s="318" t="s">
        <v>76</v>
      </c>
      <c r="T60" s="318" t="s">
        <v>85</v>
      </c>
      <c r="U60" s="324">
        <v>11865</v>
      </c>
    </row>
    <row r="61" spans="1:21" ht="16.5" customHeight="1" x14ac:dyDescent="0.25">
      <c r="A61" s="7"/>
      <c r="B61" s="7"/>
      <c r="C61" s="7"/>
      <c r="D61" s="7"/>
      <c r="E61" s="7" t="s">
        <v>934</v>
      </c>
      <c r="F61" s="7"/>
      <c r="G61" s="7"/>
      <c r="H61" s="7"/>
      <c r="I61" s="7"/>
      <c r="J61" s="7"/>
      <c r="K61" s="7"/>
      <c r="L61" s="9" t="s">
        <v>81</v>
      </c>
      <c r="M61" s="320">
        <v>9552</v>
      </c>
      <c r="N61" s="318" t="s">
        <v>76</v>
      </c>
      <c r="O61" s="324">
        <v>11823</v>
      </c>
      <c r="P61" s="318" t="s">
        <v>76</v>
      </c>
      <c r="Q61" s="324">
        <v>13032</v>
      </c>
      <c r="R61" s="320">
        <v>9011</v>
      </c>
      <c r="S61" s="318" t="s">
        <v>76</v>
      </c>
      <c r="T61" s="318" t="s">
        <v>85</v>
      </c>
      <c r="U61" s="324">
        <v>10912</v>
      </c>
    </row>
    <row r="62" spans="1:21" ht="16.5" customHeight="1" x14ac:dyDescent="0.25">
      <c r="A62" s="7"/>
      <c r="B62" s="7"/>
      <c r="C62" s="7"/>
      <c r="D62" s="7"/>
      <c r="E62" s="7" t="s">
        <v>855</v>
      </c>
      <c r="F62" s="7"/>
      <c r="G62" s="7"/>
      <c r="H62" s="7"/>
      <c r="I62" s="7"/>
      <c r="J62" s="7"/>
      <c r="K62" s="7"/>
      <c r="L62" s="9" t="s">
        <v>81</v>
      </c>
      <c r="M62" s="320">
        <v>9399</v>
      </c>
      <c r="N62" s="318" t="s">
        <v>76</v>
      </c>
      <c r="O62" s="324">
        <v>13034</v>
      </c>
      <c r="P62" s="318" t="s">
        <v>76</v>
      </c>
      <c r="Q62" s="324">
        <v>13314</v>
      </c>
      <c r="R62" s="320">
        <v>8404</v>
      </c>
      <c r="S62" s="318" t="s">
        <v>76</v>
      </c>
      <c r="T62" s="318" t="s">
        <v>85</v>
      </c>
      <c r="U62" s="324">
        <v>11295</v>
      </c>
    </row>
    <row r="63" spans="1:21" ht="16.5" customHeight="1" x14ac:dyDescent="0.25">
      <c r="A63" s="7"/>
      <c r="B63" s="7"/>
      <c r="C63" s="7"/>
      <c r="D63" s="7"/>
      <c r="E63" s="7" t="s">
        <v>935</v>
      </c>
      <c r="F63" s="7"/>
      <c r="G63" s="7"/>
      <c r="H63" s="7"/>
      <c r="I63" s="7"/>
      <c r="J63" s="7"/>
      <c r="K63" s="7"/>
      <c r="L63" s="9" t="s">
        <v>81</v>
      </c>
      <c r="M63" s="320">
        <v>8891</v>
      </c>
      <c r="N63" s="318" t="s">
        <v>76</v>
      </c>
      <c r="O63" s="324">
        <v>12384</v>
      </c>
      <c r="P63" s="318" t="s">
        <v>76</v>
      </c>
      <c r="Q63" s="324">
        <v>14809</v>
      </c>
      <c r="R63" s="320">
        <v>8303</v>
      </c>
      <c r="S63" s="318" t="s">
        <v>76</v>
      </c>
      <c r="T63" s="318" t="s">
        <v>85</v>
      </c>
      <c r="U63" s="324">
        <v>11114</v>
      </c>
    </row>
    <row r="64" spans="1:21" ht="16.5" customHeight="1" x14ac:dyDescent="0.25">
      <c r="A64" s="14"/>
      <c r="B64" s="14"/>
      <c r="C64" s="14"/>
      <c r="D64" s="14"/>
      <c r="E64" s="14" t="s">
        <v>936</v>
      </c>
      <c r="F64" s="14"/>
      <c r="G64" s="14"/>
      <c r="H64" s="14"/>
      <c r="I64" s="14"/>
      <c r="J64" s="14"/>
      <c r="K64" s="14"/>
      <c r="L64" s="15" t="s">
        <v>81</v>
      </c>
      <c r="M64" s="321">
        <v>8841</v>
      </c>
      <c r="N64" s="319" t="s">
        <v>76</v>
      </c>
      <c r="O64" s="325">
        <v>13613</v>
      </c>
      <c r="P64" s="319" t="s">
        <v>76</v>
      </c>
      <c r="Q64" s="325">
        <v>13523</v>
      </c>
      <c r="R64" s="321">
        <v>9015</v>
      </c>
      <c r="S64" s="319" t="s">
        <v>76</v>
      </c>
      <c r="T64" s="319" t="s">
        <v>85</v>
      </c>
      <c r="U64" s="325">
        <v>11375</v>
      </c>
    </row>
    <row r="65" spans="1:21" ht="4.5" customHeight="1" x14ac:dyDescent="0.25">
      <c r="A65" s="25"/>
      <c r="B65" s="25"/>
      <c r="C65" s="2"/>
      <c r="D65" s="2"/>
      <c r="E65" s="2"/>
      <c r="F65" s="2"/>
      <c r="G65" s="2"/>
      <c r="H65" s="2"/>
      <c r="I65" s="2"/>
      <c r="J65" s="2"/>
      <c r="K65" s="2"/>
      <c r="L65" s="2"/>
      <c r="M65" s="2"/>
      <c r="N65" s="2"/>
      <c r="O65" s="2"/>
      <c r="P65" s="2"/>
      <c r="Q65" s="2"/>
      <c r="R65" s="2"/>
      <c r="S65" s="2"/>
      <c r="T65" s="2"/>
      <c r="U65" s="2"/>
    </row>
    <row r="66" spans="1:21" ht="16.5" customHeight="1" x14ac:dyDescent="0.25">
      <c r="A66" s="25"/>
      <c r="B66" s="25"/>
      <c r="C66" s="351" t="s">
        <v>957</v>
      </c>
      <c r="D66" s="351"/>
      <c r="E66" s="351"/>
      <c r="F66" s="351"/>
      <c r="G66" s="351"/>
      <c r="H66" s="351"/>
      <c r="I66" s="351"/>
      <c r="J66" s="351"/>
      <c r="K66" s="351"/>
      <c r="L66" s="351"/>
      <c r="M66" s="351"/>
      <c r="N66" s="351"/>
      <c r="O66" s="351"/>
      <c r="P66" s="351"/>
      <c r="Q66" s="351"/>
      <c r="R66" s="351"/>
      <c r="S66" s="351"/>
      <c r="T66" s="351"/>
      <c r="U66" s="351"/>
    </row>
    <row r="67" spans="1:21" ht="4.5" customHeight="1" x14ac:dyDescent="0.25">
      <c r="A67" s="25"/>
      <c r="B67" s="25"/>
      <c r="C67" s="2"/>
      <c r="D67" s="2"/>
      <c r="E67" s="2"/>
      <c r="F67" s="2"/>
      <c r="G67" s="2"/>
      <c r="H67" s="2"/>
      <c r="I67" s="2"/>
      <c r="J67" s="2"/>
      <c r="K67" s="2"/>
      <c r="L67" s="2"/>
      <c r="M67" s="2"/>
      <c r="N67" s="2"/>
      <c r="O67" s="2"/>
      <c r="P67" s="2"/>
      <c r="Q67" s="2"/>
      <c r="R67" s="2"/>
      <c r="S67" s="2"/>
      <c r="T67" s="2"/>
      <c r="U67" s="2"/>
    </row>
    <row r="68" spans="1:21" ht="16.5" customHeight="1" x14ac:dyDescent="0.25">
      <c r="A68" s="131"/>
      <c r="B68" s="131"/>
      <c r="C68" s="351" t="s">
        <v>668</v>
      </c>
      <c r="D68" s="351"/>
      <c r="E68" s="351"/>
      <c r="F68" s="351"/>
      <c r="G68" s="351"/>
      <c r="H68" s="351"/>
      <c r="I68" s="351"/>
      <c r="J68" s="351"/>
      <c r="K68" s="351"/>
      <c r="L68" s="351"/>
      <c r="M68" s="351"/>
      <c r="N68" s="351"/>
      <c r="O68" s="351"/>
      <c r="P68" s="351"/>
      <c r="Q68" s="351"/>
      <c r="R68" s="351"/>
      <c r="S68" s="351"/>
      <c r="T68" s="351"/>
      <c r="U68" s="351"/>
    </row>
    <row r="69" spans="1:21" ht="16.5" customHeight="1" x14ac:dyDescent="0.25">
      <c r="A69" s="131"/>
      <c r="B69" s="131"/>
      <c r="C69" s="351" t="s">
        <v>472</v>
      </c>
      <c r="D69" s="351"/>
      <c r="E69" s="351"/>
      <c r="F69" s="351"/>
      <c r="G69" s="351"/>
      <c r="H69" s="351"/>
      <c r="I69" s="351"/>
      <c r="J69" s="351"/>
      <c r="K69" s="351"/>
      <c r="L69" s="351"/>
      <c r="M69" s="351"/>
      <c r="N69" s="351"/>
      <c r="O69" s="351"/>
      <c r="P69" s="351"/>
      <c r="Q69" s="351"/>
      <c r="R69" s="351"/>
      <c r="S69" s="351"/>
      <c r="T69" s="351"/>
      <c r="U69" s="351"/>
    </row>
    <row r="70" spans="1:21" ht="4.5" customHeight="1" x14ac:dyDescent="0.25">
      <c r="A70" s="25"/>
      <c r="B70" s="25"/>
      <c r="C70" s="2"/>
      <c r="D70" s="2"/>
      <c r="E70" s="2"/>
      <c r="F70" s="2"/>
      <c r="G70" s="2"/>
      <c r="H70" s="2"/>
      <c r="I70" s="2"/>
      <c r="J70" s="2"/>
      <c r="K70" s="2"/>
      <c r="L70" s="2"/>
      <c r="M70" s="2"/>
      <c r="N70" s="2"/>
      <c r="O70" s="2"/>
      <c r="P70" s="2"/>
      <c r="Q70" s="2"/>
      <c r="R70" s="2"/>
      <c r="S70" s="2"/>
      <c r="T70" s="2"/>
      <c r="U70" s="2"/>
    </row>
    <row r="71" spans="1:21" ht="29.4" customHeight="1" x14ac:dyDescent="0.25">
      <c r="A71" s="25" t="s">
        <v>87</v>
      </c>
      <c r="B71" s="25"/>
      <c r="C71" s="351" t="s">
        <v>100</v>
      </c>
      <c r="D71" s="351"/>
      <c r="E71" s="351"/>
      <c r="F71" s="351"/>
      <c r="G71" s="351"/>
      <c r="H71" s="351"/>
      <c r="I71" s="351"/>
      <c r="J71" s="351"/>
      <c r="K71" s="351"/>
      <c r="L71" s="351"/>
      <c r="M71" s="351"/>
      <c r="N71" s="351"/>
      <c r="O71" s="351"/>
      <c r="P71" s="351"/>
      <c r="Q71" s="351"/>
      <c r="R71" s="351"/>
      <c r="S71" s="351"/>
      <c r="T71" s="351"/>
      <c r="U71" s="351"/>
    </row>
    <row r="72" spans="1:21" ht="16.5" customHeight="1" x14ac:dyDescent="0.25">
      <c r="A72" s="25" t="s">
        <v>88</v>
      </c>
      <c r="B72" s="25"/>
      <c r="C72" s="351" t="s">
        <v>958</v>
      </c>
      <c r="D72" s="351"/>
      <c r="E72" s="351"/>
      <c r="F72" s="351"/>
      <c r="G72" s="351"/>
      <c r="H72" s="351"/>
      <c r="I72" s="351"/>
      <c r="J72" s="351"/>
      <c r="K72" s="351"/>
      <c r="L72" s="351"/>
      <c r="M72" s="351"/>
      <c r="N72" s="351"/>
      <c r="O72" s="351"/>
      <c r="P72" s="351"/>
      <c r="Q72" s="351"/>
      <c r="R72" s="351"/>
      <c r="S72" s="351"/>
      <c r="T72" s="351"/>
      <c r="U72" s="351"/>
    </row>
    <row r="73" spans="1:21" ht="68.099999999999994" customHeight="1" x14ac:dyDescent="0.25">
      <c r="A73" s="25" t="s">
        <v>89</v>
      </c>
      <c r="B73" s="25"/>
      <c r="C73" s="351" t="s">
        <v>959</v>
      </c>
      <c r="D73" s="351"/>
      <c r="E73" s="351"/>
      <c r="F73" s="351"/>
      <c r="G73" s="351"/>
      <c r="H73" s="351"/>
      <c r="I73" s="351"/>
      <c r="J73" s="351"/>
      <c r="K73" s="351"/>
      <c r="L73" s="351"/>
      <c r="M73" s="351"/>
      <c r="N73" s="351"/>
      <c r="O73" s="351"/>
      <c r="P73" s="351"/>
      <c r="Q73" s="351"/>
      <c r="R73" s="351"/>
      <c r="S73" s="351"/>
      <c r="T73" s="351"/>
      <c r="U73" s="351"/>
    </row>
    <row r="74" spans="1:21" ht="16.5" customHeight="1" x14ac:dyDescent="0.25">
      <c r="A74" s="25" t="s">
        <v>90</v>
      </c>
      <c r="B74" s="25"/>
      <c r="C74" s="351" t="s">
        <v>960</v>
      </c>
      <c r="D74" s="351"/>
      <c r="E74" s="351"/>
      <c r="F74" s="351"/>
      <c r="G74" s="351"/>
      <c r="H74" s="351"/>
      <c r="I74" s="351"/>
      <c r="J74" s="351"/>
      <c r="K74" s="351"/>
      <c r="L74" s="351"/>
      <c r="M74" s="351"/>
      <c r="N74" s="351"/>
      <c r="O74" s="351"/>
      <c r="P74" s="351"/>
      <c r="Q74" s="351"/>
      <c r="R74" s="351"/>
      <c r="S74" s="351"/>
      <c r="T74" s="351"/>
      <c r="U74" s="351"/>
    </row>
    <row r="75" spans="1:21" ht="29.4" customHeight="1" x14ac:dyDescent="0.25">
      <c r="A75" s="25" t="s">
        <v>91</v>
      </c>
      <c r="B75" s="25"/>
      <c r="C75" s="351" t="s">
        <v>961</v>
      </c>
      <c r="D75" s="351"/>
      <c r="E75" s="351"/>
      <c r="F75" s="351"/>
      <c r="G75" s="351"/>
      <c r="H75" s="351"/>
      <c r="I75" s="351"/>
      <c r="J75" s="351"/>
      <c r="K75" s="351"/>
      <c r="L75" s="351"/>
      <c r="M75" s="351"/>
      <c r="N75" s="351"/>
      <c r="O75" s="351"/>
      <c r="P75" s="351"/>
      <c r="Q75" s="351"/>
      <c r="R75" s="351"/>
      <c r="S75" s="351"/>
      <c r="T75" s="351"/>
      <c r="U75" s="351"/>
    </row>
    <row r="76" spans="1:21" ht="42.45" customHeight="1" x14ac:dyDescent="0.25">
      <c r="A76" s="25" t="s">
        <v>92</v>
      </c>
      <c r="B76" s="25"/>
      <c r="C76" s="351" t="s">
        <v>962</v>
      </c>
      <c r="D76" s="351"/>
      <c r="E76" s="351"/>
      <c r="F76" s="351"/>
      <c r="G76" s="351"/>
      <c r="H76" s="351"/>
      <c r="I76" s="351"/>
      <c r="J76" s="351"/>
      <c r="K76" s="351"/>
      <c r="L76" s="351"/>
      <c r="M76" s="351"/>
      <c r="N76" s="351"/>
      <c r="O76" s="351"/>
      <c r="P76" s="351"/>
      <c r="Q76" s="351"/>
      <c r="R76" s="351"/>
      <c r="S76" s="351"/>
      <c r="T76" s="351"/>
      <c r="U76" s="351"/>
    </row>
    <row r="77" spans="1:21" ht="68.099999999999994" customHeight="1" x14ac:dyDescent="0.25">
      <c r="A77" s="25" t="s">
        <v>93</v>
      </c>
      <c r="B77" s="25"/>
      <c r="C77" s="351" t="s">
        <v>963</v>
      </c>
      <c r="D77" s="351"/>
      <c r="E77" s="351"/>
      <c r="F77" s="351"/>
      <c r="G77" s="351"/>
      <c r="H77" s="351"/>
      <c r="I77" s="351"/>
      <c r="J77" s="351"/>
      <c r="K77" s="351"/>
      <c r="L77" s="351"/>
      <c r="M77" s="351"/>
      <c r="N77" s="351"/>
      <c r="O77" s="351"/>
      <c r="P77" s="351"/>
      <c r="Q77" s="351"/>
      <c r="R77" s="351"/>
      <c r="S77" s="351"/>
      <c r="T77" s="351"/>
      <c r="U77" s="351"/>
    </row>
    <row r="78" spans="1:21" ht="16.5" customHeight="1" x14ac:dyDescent="0.25">
      <c r="A78" s="25" t="s">
        <v>94</v>
      </c>
      <c r="B78" s="25"/>
      <c r="C78" s="351" t="s">
        <v>964</v>
      </c>
      <c r="D78" s="351"/>
      <c r="E78" s="351"/>
      <c r="F78" s="351"/>
      <c r="G78" s="351"/>
      <c r="H78" s="351"/>
      <c r="I78" s="351"/>
      <c r="J78" s="351"/>
      <c r="K78" s="351"/>
      <c r="L78" s="351"/>
      <c r="M78" s="351"/>
      <c r="N78" s="351"/>
      <c r="O78" s="351"/>
      <c r="P78" s="351"/>
      <c r="Q78" s="351"/>
      <c r="R78" s="351"/>
      <c r="S78" s="351"/>
      <c r="T78" s="351"/>
      <c r="U78" s="351"/>
    </row>
    <row r="79" spans="1:21" ht="4.5" customHeight="1" x14ac:dyDescent="0.25"/>
    <row r="80" spans="1:21" ht="29.4" customHeight="1" x14ac:dyDescent="0.25">
      <c r="A80" s="26" t="s">
        <v>112</v>
      </c>
      <c r="B80" s="25"/>
      <c r="C80" s="25"/>
      <c r="D80" s="25"/>
      <c r="E80" s="351" t="s">
        <v>965</v>
      </c>
      <c r="F80" s="351"/>
      <c r="G80" s="351"/>
      <c r="H80" s="351"/>
      <c r="I80" s="351"/>
      <c r="J80" s="351"/>
      <c r="K80" s="351"/>
      <c r="L80" s="351"/>
      <c r="M80" s="351"/>
      <c r="N80" s="351"/>
      <c r="O80" s="351"/>
      <c r="P80" s="351"/>
      <c r="Q80" s="351"/>
      <c r="R80" s="351"/>
      <c r="S80" s="351"/>
      <c r="T80" s="351"/>
      <c r="U80" s="351"/>
    </row>
  </sheetData>
  <mergeCells count="25">
    <mergeCell ref="C75:U75"/>
    <mergeCell ref="C76:U76"/>
    <mergeCell ref="C77:U77"/>
    <mergeCell ref="C78:U78"/>
    <mergeCell ref="E80:U80"/>
    <mergeCell ref="C69:U69"/>
    <mergeCell ref="C71:U71"/>
    <mergeCell ref="C72:U72"/>
    <mergeCell ref="C73:U73"/>
    <mergeCell ref="C74:U74"/>
    <mergeCell ref="I49:K49"/>
    <mergeCell ref="I53:K53"/>
    <mergeCell ref="K1:U1"/>
    <mergeCell ref="C66:U66"/>
    <mergeCell ref="C68:U68"/>
    <mergeCell ref="I27:K27"/>
    <mergeCell ref="I32:K32"/>
    <mergeCell ref="I36:K36"/>
    <mergeCell ref="I42:K42"/>
    <mergeCell ref="I44:K44"/>
    <mergeCell ref="I8:K8"/>
    <mergeCell ref="I10:K10"/>
    <mergeCell ref="I15:K15"/>
    <mergeCell ref="I19:K19"/>
    <mergeCell ref="I25:K25"/>
  </mergeCells>
  <pageMargins left="0.7" right="0.7" top="0.75" bottom="0.75" header="0.3" footer="0.3"/>
  <pageSetup paperSize="9" fitToHeight="0" orientation="landscape" useFirstPageNumber="1" horizontalDpi="300" verticalDpi="300" r:id="rId1"/>
  <headerFooter scaleWithDoc="0" alignWithMargins="0">
    <oddHeader>&amp;C&amp;"Arial,Regular"&amp;8TABLE 18A.44</oddHeader>
    <oddFooter>&amp;L&amp;8&amp;G 
&amp;"Arial,Regular"REPORT ON
GOVERNMENT
SERVICES  202106&amp;C &amp;R&amp;8&amp;G&amp;"Arial,Regular" 
HOUSING
&amp;"Arial,Regular"PAGE &amp;"Arial,Bold"&amp;P&amp;"Arial,Regular" of TABLE 18A.44</oddFooter>
  </headerFooter>
  <legacyDrawingHF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pageSetUpPr fitToPage="1"/>
  </sheetPr>
  <dimension ref="A1:U34"/>
  <sheetViews>
    <sheetView showGridLines="0" workbookViewId="0"/>
  </sheetViews>
  <sheetFormatPr defaultColWidth="11.44140625" defaultRowHeight="13.2" x14ac:dyDescent="0.25"/>
  <cols>
    <col min="1" max="11" width="1.88671875" customWidth="1"/>
    <col min="12" max="12" width="5.44140625" customWidth="1"/>
    <col min="13" max="21" width="10.6640625" customWidth="1"/>
  </cols>
  <sheetData>
    <row r="1" spans="1:21" ht="33.9" customHeight="1" x14ac:dyDescent="0.25">
      <c r="A1" s="8" t="s">
        <v>966</v>
      </c>
      <c r="B1" s="8"/>
      <c r="C1" s="8"/>
      <c r="D1" s="8"/>
      <c r="E1" s="8"/>
      <c r="F1" s="8"/>
      <c r="G1" s="8"/>
      <c r="H1" s="8"/>
      <c r="I1" s="8"/>
      <c r="J1" s="8"/>
      <c r="K1" s="355" t="s">
        <v>967</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968</v>
      </c>
      <c r="N2" s="13" t="s">
        <v>969</v>
      </c>
      <c r="O2" s="13" t="s">
        <v>970</v>
      </c>
      <c r="P2" s="13" t="s">
        <v>971</v>
      </c>
      <c r="Q2" s="13" t="s">
        <v>972</v>
      </c>
      <c r="R2" s="13" t="s">
        <v>973</v>
      </c>
      <c r="S2" s="13" t="s">
        <v>974</v>
      </c>
      <c r="T2" s="13" t="s">
        <v>975</v>
      </c>
      <c r="U2" s="13" t="s">
        <v>976</v>
      </c>
    </row>
    <row r="3" spans="1:21" ht="16.5" customHeight="1" x14ac:dyDescent="0.25">
      <c r="A3" s="7" t="s">
        <v>977</v>
      </c>
      <c r="B3" s="7"/>
      <c r="C3" s="7"/>
      <c r="D3" s="7"/>
      <c r="E3" s="7"/>
      <c r="F3" s="7"/>
      <c r="G3" s="7"/>
      <c r="H3" s="7"/>
      <c r="I3" s="7"/>
      <c r="J3" s="7"/>
      <c r="K3" s="7"/>
      <c r="L3" s="9" t="s">
        <v>81</v>
      </c>
      <c r="M3" s="326" t="s">
        <v>85</v>
      </c>
      <c r="N3" s="326" t="s">
        <v>85</v>
      </c>
      <c r="O3" s="326" t="s">
        <v>85</v>
      </c>
      <c r="P3" s="326" t="s">
        <v>85</v>
      </c>
      <c r="Q3" s="326" t="s">
        <v>85</v>
      </c>
      <c r="R3" s="326" t="s">
        <v>85</v>
      </c>
      <c r="S3" s="326" t="s">
        <v>85</v>
      </c>
      <c r="T3" s="326" t="s">
        <v>85</v>
      </c>
      <c r="U3" s="326" t="s">
        <v>85</v>
      </c>
    </row>
    <row r="4" spans="1:21" ht="16.5" customHeight="1" x14ac:dyDescent="0.25">
      <c r="A4" s="7" t="s">
        <v>82</v>
      </c>
      <c r="B4" s="7"/>
      <c r="C4" s="7"/>
      <c r="D4" s="7"/>
      <c r="E4" s="7"/>
      <c r="F4" s="7"/>
      <c r="G4" s="7"/>
      <c r="H4" s="7"/>
      <c r="I4" s="7"/>
      <c r="J4" s="7"/>
      <c r="K4" s="7"/>
      <c r="L4" s="9" t="s">
        <v>81</v>
      </c>
      <c r="M4" s="328">
        <v>4988</v>
      </c>
      <c r="N4" s="330">
        <v>14194</v>
      </c>
      <c r="O4" s="330">
        <v>14992</v>
      </c>
      <c r="P4" s="330">
        <v>11593</v>
      </c>
      <c r="Q4" s="328">
        <v>9335</v>
      </c>
      <c r="R4" s="330">
        <v>16006</v>
      </c>
      <c r="S4" s="328">
        <v>8370</v>
      </c>
      <c r="T4" s="326" t="s">
        <v>85</v>
      </c>
      <c r="U4" s="328">
        <v>9325</v>
      </c>
    </row>
    <row r="5" spans="1:21" ht="16.5" customHeight="1" x14ac:dyDescent="0.25">
      <c r="A5" s="7" t="s">
        <v>83</v>
      </c>
      <c r="B5" s="7"/>
      <c r="C5" s="7"/>
      <c r="D5" s="7"/>
      <c r="E5" s="7"/>
      <c r="F5" s="7"/>
      <c r="G5" s="7"/>
      <c r="H5" s="7"/>
      <c r="I5" s="7"/>
      <c r="J5" s="7"/>
      <c r="K5" s="7"/>
      <c r="L5" s="9" t="s">
        <v>81</v>
      </c>
      <c r="M5" s="328">
        <v>6767</v>
      </c>
      <c r="N5" s="330">
        <v>15236</v>
      </c>
      <c r="O5" s="330">
        <v>14095</v>
      </c>
      <c r="P5" s="330">
        <v>10564</v>
      </c>
      <c r="Q5" s="328">
        <v>8612</v>
      </c>
      <c r="R5" s="330">
        <v>17370</v>
      </c>
      <c r="S5" s="328">
        <v>8993</v>
      </c>
      <c r="T5" s="326" t="s">
        <v>85</v>
      </c>
      <c r="U5" s="330">
        <v>10435</v>
      </c>
    </row>
    <row r="6" spans="1:21" ht="16.5" customHeight="1" x14ac:dyDescent="0.25">
      <c r="A6" s="7" t="s">
        <v>84</v>
      </c>
      <c r="B6" s="7"/>
      <c r="C6" s="7"/>
      <c r="D6" s="7"/>
      <c r="E6" s="7"/>
      <c r="F6" s="7"/>
      <c r="G6" s="7"/>
      <c r="H6" s="7"/>
      <c r="I6" s="7"/>
      <c r="J6" s="7"/>
      <c r="K6" s="7"/>
      <c r="L6" s="9" t="s">
        <v>81</v>
      </c>
      <c r="M6" s="330">
        <v>10041</v>
      </c>
      <c r="N6" s="330">
        <v>14345</v>
      </c>
      <c r="O6" s="330">
        <v>13816</v>
      </c>
      <c r="P6" s="328">
        <v>9977</v>
      </c>
      <c r="Q6" s="330">
        <v>11056</v>
      </c>
      <c r="R6" s="330">
        <v>13434</v>
      </c>
      <c r="S6" s="328">
        <v>8358</v>
      </c>
      <c r="T6" s="326" t="s">
        <v>85</v>
      </c>
      <c r="U6" s="330">
        <v>11590</v>
      </c>
    </row>
    <row r="7" spans="1:21" ht="16.5" customHeight="1" x14ac:dyDescent="0.25">
      <c r="A7" s="7" t="s">
        <v>86</v>
      </c>
      <c r="B7" s="7"/>
      <c r="C7" s="7"/>
      <c r="D7" s="7"/>
      <c r="E7" s="7"/>
      <c r="F7" s="7"/>
      <c r="G7" s="7"/>
      <c r="H7" s="7"/>
      <c r="I7" s="7"/>
      <c r="J7" s="7"/>
      <c r="K7" s="7"/>
      <c r="L7" s="9" t="s">
        <v>81</v>
      </c>
      <c r="M7" s="330">
        <v>13494</v>
      </c>
      <c r="N7" s="330">
        <v>12689</v>
      </c>
      <c r="O7" s="330">
        <v>13518</v>
      </c>
      <c r="P7" s="330">
        <v>10494</v>
      </c>
      <c r="Q7" s="330">
        <v>11267</v>
      </c>
      <c r="R7" s="330">
        <v>13350</v>
      </c>
      <c r="S7" s="328">
        <v>5067</v>
      </c>
      <c r="T7" s="326" t="s">
        <v>85</v>
      </c>
      <c r="U7" s="330">
        <v>12571</v>
      </c>
    </row>
    <row r="8" spans="1:21" ht="16.5" customHeight="1" x14ac:dyDescent="0.25">
      <c r="A8" s="7" t="s">
        <v>854</v>
      </c>
      <c r="B8" s="7"/>
      <c r="C8" s="7"/>
      <c r="D8" s="7"/>
      <c r="E8" s="7"/>
      <c r="F8" s="7"/>
      <c r="G8" s="7"/>
      <c r="H8" s="7"/>
      <c r="I8" s="7"/>
      <c r="J8" s="7"/>
      <c r="K8" s="7"/>
      <c r="L8" s="9" t="s">
        <v>81</v>
      </c>
      <c r="M8" s="330">
        <v>12787</v>
      </c>
      <c r="N8" s="330">
        <v>14776</v>
      </c>
      <c r="O8" s="330">
        <v>13779</v>
      </c>
      <c r="P8" s="330">
        <v>10277</v>
      </c>
      <c r="Q8" s="330">
        <v>11912</v>
      </c>
      <c r="R8" s="330">
        <v>14309</v>
      </c>
      <c r="S8" s="328">
        <v>5272</v>
      </c>
      <c r="T8" s="326" t="s">
        <v>85</v>
      </c>
      <c r="U8" s="330">
        <v>12916</v>
      </c>
    </row>
    <row r="9" spans="1:21" ht="16.5" customHeight="1" x14ac:dyDescent="0.25">
      <c r="A9" s="7" t="s">
        <v>934</v>
      </c>
      <c r="B9" s="7"/>
      <c r="C9" s="7"/>
      <c r="D9" s="7"/>
      <c r="E9" s="7"/>
      <c r="F9" s="7"/>
      <c r="G9" s="7"/>
      <c r="H9" s="7"/>
      <c r="I9" s="7"/>
      <c r="J9" s="7"/>
      <c r="K9" s="7"/>
      <c r="L9" s="9" t="s">
        <v>81</v>
      </c>
      <c r="M9" s="330">
        <v>11332</v>
      </c>
      <c r="N9" s="328">
        <v>9594</v>
      </c>
      <c r="O9" s="328">
        <v>7927</v>
      </c>
      <c r="P9" s="330">
        <v>10396</v>
      </c>
      <c r="Q9" s="330">
        <v>10480</v>
      </c>
      <c r="R9" s="326" t="s">
        <v>432</v>
      </c>
      <c r="S9" s="328">
        <v>7247</v>
      </c>
      <c r="T9" s="326" t="s">
        <v>85</v>
      </c>
      <c r="U9" s="330">
        <v>10114</v>
      </c>
    </row>
    <row r="10" spans="1:21" ht="16.5" customHeight="1" x14ac:dyDescent="0.25">
      <c r="A10" s="7" t="s">
        <v>855</v>
      </c>
      <c r="B10" s="7"/>
      <c r="C10" s="7"/>
      <c r="D10" s="7"/>
      <c r="E10" s="7"/>
      <c r="F10" s="7"/>
      <c r="G10" s="7"/>
      <c r="H10" s="7"/>
      <c r="I10" s="7"/>
      <c r="J10" s="7"/>
      <c r="K10" s="7"/>
      <c r="L10" s="9" t="s">
        <v>81</v>
      </c>
      <c r="M10" s="330">
        <v>11842</v>
      </c>
      <c r="N10" s="328">
        <v>9488</v>
      </c>
      <c r="O10" s="328">
        <v>6951</v>
      </c>
      <c r="P10" s="328">
        <v>7704</v>
      </c>
      <c r="Q10" s="328">
        <v>8074</v>
      </c>
      <c r="R10" s="330">
        <v>16360</v>
      </c>
      <c r="S10" s="328">
        <v>6757</v>
      </c>
      <c r="T10" s="326" t="s">
        <v>85</v>
      </c>
      <c r="U10" s="328">
        <v>9802</v>
      </c>
    </row>
    <row r="11" spans="1:21" ht="16.5" customHeight="1" x14ac:dyDescent="0.25">
      <c r="A11" s="7" t="s">
        <v>935</v>
      </c>
      <c r="B11" s="7"/>
      <c r="C11" s="7"/>
      <c r="D11" s="7"/>
      <c r="E11" s="7"/>
      <c r="F11" s="7"/>
      <c r="G11" s="7"/>
      <c r="H11" s="7"/>
      <c r="I11" s="7"/>
      <c r="J11" s="7"/>
      <c r="K11" s="7"/>
      <c r="L11" s="9" t="s">
        <v>81</v>
      </c>
      <c r="M11" s="330">
        <v>11061</v>
      </c>
      <c r="N11" s="330">
        <v>10169</v>
      </c>
      <c r="O11" s="328">
        <v>6535</v>
      </c>
      <c r="P11" s="328">
        <v>6252</v>
      </c>
      <c r="Q11" s="328">
        <v>7254</v>
      </c>
      <c r="R11" s="330">
        <v>15888</v>
      </c>
      <c r="S11" s="328">
        <v>8145</v>
      </c>
      <c r="T11" s="326" t="s">
        <v>85</v>
      </c>
      <c r="U11" s="328">
        <v>9238</v>
      </c>
    </row>
    <row r="12" spans="1:21" ht="16.5" customHeight="1" x14ac:dyDescent="0.25">
      <c r="A12" s="7" t="s">
        <v>936</v>
      </c>
      <c r="B12" s="7"/>
      <c r="C12" s="7"/>
      <c r="D12" s="7"/>
      <c r="E12" s="7"/>
      <c r="F12" s="7"/>
      <c r="G12" s="7"/>
      <c r="H12" s="7"/>
      <c r="I12" s="7"/>
      <c r="J12" s="7"/>
      <c r="K12" s="7"/>
      <c r="L12" s="9" t="s">
        <v>81</v>
      </c>
      <c r="M12" s="330">
        <v>10841</v>
      </c>
      <c r="N12" s="330">
        <v>10841</v>
      </c>
      <c r="O12" s="328">
        <v>6193</v>
      </c>
      <c r="P12" s="328">
        <v>6258</v>
      </c>
      <c r="Q12" s="328">
        <v>7682</v>
      </c>
      <c r="R12" s="330">
        <v>18191</v>
      </c>
      <c r="S12" s="330">
        <v>12712</v>
      </c>
      <c r="T12" s="326" t="s">
        <v>85</v>
      </c>
      <c r="U12" s="328">
        <v>9442</v>
      </c>
    </row>
    <row r="13" spans="1:21" ht="16.5" customHeight="1" x14ac:dyDescent="0.25">
      <c r="A13" s="14" t="s">
        <v>978</v>
      </c>
      <c r="B13" s="14"/>
      <c r="C13" s="14"/>
      <c r="D13" s="14"/>
      <c r="E13" s="14"/>
      <c r="F13" s="14"/>
      <c r="G13" s="14"/>
      <c r="H13" s="14"/>
      <c r="I13" s="14"/>
      <c r="J13" s="14"/>
      <c r="K13" s="14"/>
      <c r="L13" s="15" t="s">
        <v>81</v>
      </c>
      <c r="M13" s="331">
        <v>12274</v>
      </c>
      <c r="N13" s="331">
        <v>10187</v>
      </c>
      <c r="O13" s="329">
        <v>8761</v>
      </c>
      <c r="P13" s="329">
        <v>9725</v>
      </c>
      <c r="Q13" s="329">
        <v>8998</v>
      </c>
      <c r="R13" s="331">
        <v>25708</v>
      </c>
      <c r="S13" s="331">
        <v>12386</v>
      </c>
      <c r="T13" s="327" t="s">
        <v>85</v>
      </c>
      <c r="U13" s="331">
        <v>11001</v>
      </c>
    </row>
    <row r="14" spans="1:21" ht="4.5" customHeight="1" x14ac:dyDescent="0.25">
      <c r="A14" s="25"/>
      <c r="B14" s="25"/>
      <c r="C14" s="2"/>
      <c r="D14" s="2"/>
      <c r="E14" s="2"/>
      <c r="F14" s="2"/>
      <c r="G14" s="2"/>
      <c r="H14" s="2"/>
      <c r="I14" s="2"/>
      <c r="J14" s="2"/>
      <c r="K14" s="2"/>
      <c r="L14" s="2"/>
      <c r="M14" s="2"/>
      <c r="N14" s="2"/>
      <c r="O14" s="2"/>
      <c r="P14" s="2"/>
      <c r="Q14" s="2"/>
      <c r="R14" s="2"/>
      <c r="S14" s="2"/>
      <c r="T14" s="2"/>
      <c r="U14" s="2"/>
    </row>
    <row r="15" spans="1:21" ht="16.5" customHeight="1" x14ac:dyDescent="0.25">
      <c r="A15" s="25"/>
      <c r="B15" s="25"/>
      <c r="C15" s="351" t="s">
        <v>979</v>
      </c>
      <c r="D15" s="351"/>
      <c r="E15" s="351"/>
      <c r="F15" s="351"/>
      <c r="G15" s="351"/>
      <c r="H15" s="351"/>
      <c r="I15" s="351"/>
      <c r="J15" s="351"/>
      <c r="K15" s="351"/>
      <c r="L15" s="351"/>
      <c r="M15" s="351"/>
      <c r="N15" s="351"/>
      <c r="O15" s="351"/>
      <c r="P15" s="351"/>
      <c r="Q15" s="351"/>
      <c r="R15" s="351"/>
      <c r="S15" s="351"/>
      <c r="T15" s="351"/>
      <c r="U15" s="351"/>
    </row>
    <row r="16" spans="1:21" ht="4.5" customHeight="1" x14ac:dyDescent="0.25">
      <c r="A16" s="25"/>
      <c r="B16" s="25"/>
      <c r="C16" s="2"/>
      <c r="D16" s="2"/>
      <c r="E16" s="2"/>
      <c r="F16" s="2"/>
      <c r="G16" s="2"/>
      <c r="H16" s="2"/>
      <c r="I16" s="2"/>
      <c r="J16" s="2"/>
      <c r="K16" s="2"/>
      <c r="L16" s="2"/>
      <c r="M16" s="2"/>
      <c r="N16" s="2"/>
      <c r="O16" s="2"/>
      <c r="P16" s="2"/>
      <c r="Q16" s="2"/>
      <c r="R16" s="2"/>
      <c r="S16" s="2"/>
      <c r="T16" s="2"/>
      <c r="U16" s="2"/>
    </row>
    <row r="17" spans="1:21" ht="16.5" customHeight="1" x14ac:dyDescent="0.25">
      <c r="A17" s="131"/>
      <c r="B17" s="131"/>
      <c r="C17" s="351" t="s">
        <v>668</v>
      </c>
      <c r="D17" s="351"/>
      <c r="E17" s="351"/>
      <c r="F17" s="351"/>
      <c r="G17" s="351"/>
      <c r="H17" s="351"/>
      <c r="I17" s="351"/>
      <c r="J17" s="351"/>
      <c r="K17" s="351"/>
      <c r="L17" s="351"/>
      <c r="M17" s="351"/>
      <c r="N17" s="351"/>
      <c r="O17" s="351"/>
      <c r="P17" s="351"/>
      <c r="Q17" s="351"/>
      <c r="R17" s="351"/>
      <c r="S17" s="351"/>
      <c r="T17" s="351"/>
      <c r="U17" s="351"/>
    </row>
    <row r="18" spans="1:21" ht="16.5" customHeight="1" x14ac:dyDescent="0.25">
      <c r="A18" s="131"/>
      <c r="B18" s="131"/>
      <c r="C18" s="351" t="s">
        <v>472</v>
      </c>
      <c r="D18" s="351"/>
      <c r="E18" s="351"/>
      <c r="F18" s="351"/>
      <c r="G18" s="351"/>
      <c r="H18" s="351"/>
      <c r="I18" s="351"/>
      <c r="J18" s="351"/>
      <c r="K18" s="351"/>
      <c r="L18" s="351"/>
      <c r="M18" s="351"/>
      <c r="N18" s="351"/>
      <c r="O18" s="351"/>
      <c r="P18" s="351"/>
      <c r="Q18" s="351"/>
      <c r="R18" s="351"/>
      <c r="S18" s="351"/>
      <c r="T18" s="351"/>
      <c r="U18" s="351"/>
    </row>
    <row r="19" spans="1:21" ht="4.5" customHeight="1" x14ac:dyDescent="0.25">
      <c r="A19" s="25"/>
      <c r="B19" s="25"/>
      <c r="C19" s="2"/>
      <c r="D19" s="2"/>
      <c r="E19" s="2"/>
      <c r="F19" s="2"/>
      <c r="G19" s="2"/>
      <c r="H19" s="2"/>
      <c r="I19" s="2"/>
      <c r="J19" s="2"/>
      <c r="K19" s="2"/>
      <c r="L19" s="2"/>
      <c r="M19" s="2"/>
      <c r="N19" s="2"/>
      <c r="O19" s="2"/>
      <c r="P19" s="2"/>
      <c r="Q19" s="2"/>
      <c r="R19" s="2"/>
      <c r="S19" s="2"/>
      <c r="T19" s="2"/>
      <c r="U19" s="2"/>
    </row>
    <row r="20" spans="1:21" ht="29.4" customHeight="1" x14ac:dyDescent="0.25">
      <c r="A20" s="25" t="s">
        <v>87</v>
      </c>
      <c r="B20" s="25"/>
      <c r="C20" s="351" t="s">
        <v>100</v>
      </c>
      <c r="D20" s="351"/>
      <c r="E20" s="351"/>
      <c r="F20" s="351"/>
      <c r="G20" s="351"/>
      <c r="H20" s="351"/>
      <c r="I20" s="351"/>
      <c r="J20" s="351"/>
      <c r="K20" s="351"/>
      <c r="L20" s="351"/>
      <c r="M20" s="351"/>
      <c r="N20" s="351"/>
      <c r="O20" s="351"/>
      <c r="P20" s="351"/>
      <c r="Q20" s="351"/>
      <c r="R20" s="351"/>
      <c r="S20" s="351"/>
      <c r="T20" s="351"/>
      <c r="U20" s="351"/>
    </row>
    <row r="21" spans="1:21" ht="29.4" customHeight="1" x14ac:dyDescent="0.25">
      <c r="A21" s="25" t="s">
        <v>88</v>
      </c>
      <c r="B21" s="25"/>
      <c r="C21" s="351" t="s">
        <v>286</v>
      </c>
      <c r="D21" s="351"/>
      <c r="E21" s="351"/>
      <c r="F21" s="351"/>
      <c r="G21" s="351"/>
      <c r="H21" s="351"/>
      <c r="I21" s="351"/>
      <c r="J21" s="351"/>
      <c r="K21" s="351"/>
      <c r="L21" s="351"/>
      <c r="M21" s="351"/>
      <c r="N21" s="351"/>
      <c r="O21" s="351"/>
      <c r="P21" s="351"/>
      <c r="Q21" s="351"/>
      <c r="R21" s="351"/>
      <c r="S21" s="351"/>
      <c r="T21" s="351"/>
      <c r="U21" s="351"/>
    </row>
    <row r="22" spans="1:21" ht="42.45" customHeight="1" x14ac:dyDescent="0.25">
      <c r="A22" s="25" t="s">
        <v>89</v>
      </c>
      <c r="B22" s="25"/>
      <c r="C22" s="351" t="s">
        <v>980</v>
      </c>
      <c r="D22" s="351"/>
      <c r="E22" s="351"/>
      <c r="F22" s="351"/>
      <c r="G22" s="351"/>
      <c r="H22" s="351"/>
      <c r="I22" s="351"/>
      <c r="J22" s="351"/>
      <c r="K22" s="351"/>
      <c r="L22" s="351"/>
      <c r="M22" s="351"/>
      <c r="N22" s="351"/>
      <c r="O22" s="351"/>
      <c r="P22" s="351"/>
      <c r="Q22" s="351"/>
      <c r="R22" s="351"/>
      <c r="S22" s="351"/>
      <c r="T22" s="351"/>
      <c r="U22" s="351"/>
    </row>
    <row r="23" spans="1:21" ht="16.5" customHeight="1" x14ac:dyDescent="0.25">
      <c r="A23" s="25" t="s">
        <v>90</v>
      </c>
      <c r="B23" s="25"/>
      <c r="C23" s="351" t="s">
        <v>981</v>
      </c>
      <c r="D23" s="351"/>
      <c r="E23" s="351"/>
      <c r="F23" s="351"/>
      <c r="G23" s="351"/>
      <c r="H23" s="351"/>
      <c r="I23" s="351"/>
      <c r="J23" s="351"/>
      <c r="K23" s="351"/>
      <c r="L23" s="351"/>
      <c r="M23" s="351"/>
      <c r="N23" s="351"/>
      <c r="O23" s="351"/>
      <c r="P23" s="351"/>
      <c r="Q23" s="351"/>
      <c r="R23" s="351"/>
      <c r="S23" s="351"/>
      <c r="T23" s="351"/>
      <c r="U23" s="351"/>
    </row>
    <row r="24" spans="1:21" ht="16.5" customHeight="1" x14ac:dyDescent="0.25">
      <c r="A24" s="25" t="s">
        <v>91</v>
      </c>
      <c r="B24" s="25"/>
      <c r="C24" s="351" t="s">
        <v>982</v>
      </c>
      <c r="D24" s="351"/>
      <c r="E24" s="351"/>
      <c r="F24" s="351"/>
      <c r="G24" s="351"/>
      <c r="H24" s="351"/>
      <c r="I24" s="351"/>
      <c r="J24" s="351"/>
      <c r="K24" s="351"/>
      <c r="L24" s="351"/>
      <c r="M24" s="351"/>
      <c r="N24" s="351"/>
      <c r="O24" s="351"/>
      <c r="P24" s="351"/>
      <c r="Q24" s="351"/>
      <c r="R24" s="351"/>
      <c r="S24" s="351"/>
      <c r="T24" s="351"/>
      <c r="U24" s="351"/>
    </row>
    <row r="25" spans="1:21" ht="16.5" customHeight="1" x14ac:dyDescent="0.25">
      <c r="A25" s="25" t="s">
        <v>92</v>
      </c>
      <c r="B25" s="25"/>
      <c r="C25" s="351" t="s">
        <v>983</v>
      </c>
      <c r="D25" s="351"/>
      <c r="E25" s="351"/>
      <c r="F25" s="351"/>
      <c r="G25" s="351"/>
      <c r="H25" s="351"/>
      <c r="I25" s="351"/>
      <c r="J25" s="351"/>
      <c r="K25" s="351"/>
      <c r="L25" s="351"/>
      <c r="M25" s="351"/>
      <c r="N25" s="351"/>
      <c r="O25" s="351"/>
      <c r="P25" s="351"/>
      <c r="Q25" s="351"/>
      <c r="R25" s="351"/>
      <c r="S25" s="351"/>
      <c r="T25" s="351"/>
      <c r="U25" s="351"/>
    </row>
    <row r="26" spans="1:21" ht="42.45" customHeight="1" x14ac:dyDescent="0.25">
      <c r="A26" s="25" t="s">
        <v>93</v>
      </c>
      <c r="B26" s="25"/>
      <c r="C26" s="351" t="s">
        <v>984</v>
      </c>
      <c r="D26" s="351"/>
      <c r="E26" s="351"/>
      <c r="F26" s="351"/>
      <c r="G26" s="351"/>
      <c r="H26" s="351"/>
      <c r="I26" s="351"/>
      <c r="J26" s="351"/>
      <c r="K26" s="351"/>
      <c r="L26" s="351"/>
      <c r="M26" s="351"/>
      <c r="N26" s="351"/>
      <c r="O26" s="351"/>
      <c r="P26" s="351"/>
      <c r="Q26" s="351"/>
      <c r="R26" s="351"/>
      <c r="S26" s="351"/>
      <c r="T26" s="351"/>
      <c r="U26" s="351"/>
    </row>
    <row r="27" spans="1:21" ht="29.4" customHeight="1" x14ac:dyDescent="0.25">
      <c r="A27" s="25" t="s">
        <v>94</v>
      </c>
      <c r="B27" s="25"/>
      <c r="C27" s="351" t="s">
        <v>985</v>
      </c>
      <c r="D27" s="351"/>
      <c r="E27" s="351"/>
      <c r="F27" s="351"/>
      <c r="G27" s="351"/>
      <c r="H27" s="351"/>
      <c r="I27" s="351"/>
      <c r="J27" s="351"/>
      <c r="K27" s="351"/>
      <c r="L27" s="351"/>
      <c r="M27" s="351"/>
      <c r="N27" s="351"/>
      <c r="O27" s="351"/>
      <c r="P27" s="351"/>
      <c r="Q27" s="351"/>
      <c r="R27" s="351"/>
      <c r="S27" s="351"/>
      <c r="T27" s="351"/>
      <c r="U27" s="351"/>
    </row>
    <row r="28" spans="1:21" ht="42.45" customHeight="1" x14ac:dyDescent="0.25">
      <c r="A28" s="25" t="s">
        <v>95</v>
      </c>
      <c r="B28" s="25"/>
      <c r="C28" s="351" t="s">
        <v>986</v>
      </c>
      <c r="D28" s="351"/>
      <c r="E28" s="351"/>
      <c r="F28" s="351"/>
      <c r="G28" s="351"/>
      <c r="H28" s="351"/>
      <c r="I28" s="351"/>
      <c r="J28" s="351"/>
      <c r="K28" s="351"/>
      <c r="L28" s="351"/>
      <c r="M28" s="351"/>
      <c r="N28" s="351"/>
      <c r="O28" s="351"/>
      <c r="P28" s="351"/>
      <c r="Q28" s="351"/>
      <c r="R28" s="351"/>
      <c r="S28" s="351"/>
      <c r="T28" s="351"/>
      <c r="U28" s="351"/>
    </row>
    <row r="29" spans="1:21" ht="55.2" customHeight="1" x14ac:dyDescent="0.25">
      <c r="A29" s="25" t="s">
        <v>96</v>
      </c>
      <c r="B29" s="25"/>
      <c r="C29" s="351" t="s">
        <v>987</v>
      </c>
      <c r="D29" s="351"/>
      <c r="E29" s="351"/>
      <c r="F29" s="351"/>
      <c r="G29" s="351"/>
      <c r="H29" s="351"/>
      <c r="I29" s="351"/>
      <c r="J29" s="351"/>
      <c r="K29" s="351"/>
      <c r="L29" s="351"/>
      <c r="M29" s="351"/>
      <c r="N29" s="351"/>
      <c r="O29" s="351"/>
      <c r="P29" s="351"/>
      <c r="Q29" s="351"/>
      <c r="R29" s="351"/>
      <c r="S29" s="351"/>
      <c r="T29" s="351"/>
      <c r="U29" s="351"/>
    </row>
    <row r="30" spans="1:21" ht="42.45" customHeight="1" x14ac:dyDescent="0.25">
      <c r="A30" s="25" t="s">
        <v>97</v>
      </c>
      <c r="B30" s="25"/>
      <c r="C30" s="351" t="s">
        <v>988</v>
      </c>
      <c r="D30" s="351"/>
      <c r="E30" s="351"/>
      <c r="F30" s="351"/>
      <c r="G30" s="351"/>
      <c r="H30" s="351"/>
      <c r="I30" s="351"/>
      <c r="J30" s="351"/>
      <c r="K30" s="351"/>
      <c r="L30" s="351"/>
      <c r="M30" s="351"/>
      <c r="N30" s="351"/>
      <c r="O30" s="351"/>
      <c r="P30" s="351"/>
      <c r="Q30" s="351"/>
      <c r="R30" s="351"/>
      <c r="S30" s="351"/>
      <c r="T30" s="351"/>
      <c r="U30" s="351"/>
    </row>
    <row r="31" spans="1:21" ht="29.4" customHeight="1" x14ac:dyDescent="0.25">
      <c r="A31" s="25" t="s">
        <v>98</v>
      </c>
      <c r="B31" s="25"/>
      <c r="C31" s="351" t="s">
        <v>381</v>
      </c>
      <c r="D31" s="351"/>
      <c r="E31" s="351"/>
      <c r="F31" s="351"/>
      <c r="G31" s="351"/>
      <c r="H31" s="351"/>
      <c r="I31" s="351"/>
      <c r="J31" s="351"/>
      <c r="K31" s="351"/>
      <c r="L31" s="351"/>
      <c r="M31" s="351"/>
      <c r="N31" s="351"/>
      <c r="O31" s="351"/>
      <c r="P31" s="351"/>
      <c r="Q31" s="351"/>
      <c r="R31" s="351"/>
      <c r="S31" s="351"/>
      <c r="T31" s="351"/>
      <c r="U31" s="351"/>
    </row>
    <row r="32" spans="1:21" ht="29.4" customHeight="1" x14ac:dyDescent="0.25">
      <c r="A32" s="25" t="s">
        <v>227</v>
      </c>
      <c r="B32" s="25"/>
      <c r="C32" s="351" t="s">
        <v>989</v>
      </c>
      <c r="D32" s="351"/>
      <c r="E32" s="351"/>
      <c r="F32" s="351"/>
      <c r="G32" s="351"/>
      <c r="H32" s="351"/>
      <c r="I32" s="351"/>
      <c r="J32" s="351"/>
      <c r="K32" s="351"/>
      <c r="L32" s="351"/>
      <c r="M32" s="351"/>
      <c r="N32" s="351"/>
      <c r="O32" s="351"/>
      <c r="P32" s="351"/>
      <c r="Q32" s="351"/>
      <c r="R32" s="351"/>
      <c r="S32" s="351"/>
      <c r="T32" s="351"/>
      <c r="U32" s="351"/>
    </row>
    <row r="33" spans="1:21" ht="4.5" customHeight="1" x14ac:dyDescent="0.25"/>
    <row r="34" spans="1:21" ht="29.4" customHeight="1" x14ac:dyDescent="0.25">
      <c r="A34" s="26" t="s">
        <v>112</v>
      </c>
      <c r="B34" s="25"/>
      <c r="C34" s="25"/>
      <c r="D34" s="25"/>
      <c r="E34" s="351" t="s">
        <v>990</v>
      </c>
      <c r="F34" s="351"/>
      <c r="G34" s="351"/>
      <c r="H34" s="351"/>
      <c r="I34" s="351"/>
      <c r="J34" s="351"/>
      <c r="K34" s="351"/>
      <c r="L34" s="351"/>
      <c r="M34" s="351"/>
      <c r="N34" s="351"/>
      <c r="O34" s="351"/>
      <c r="P34" s="351"/>
      <c r="Q34" s="351"/>
      <c r="R34" s="351"/>
      <c r="S34" s="351"/>
      <c r="T34" s="351"/>
      <c r="U34" s="351"/>
    </row>
  </sheetData>
  <mergeCells count="18">
    <mergeCell ref="C31:U31"/>
    <mergeCell ref="C32:U32"/>
    <mergeCell ref="E34:U34"/>
    <mergeCell ref="C26:U26"/>
    <mergeCell ref="C27:U27"/>
    <mergeCell ref="C28:U28"/>
    <mergeCell ref="C29:U29"/>
    <mergeCell ref="C30:U30"/>
    <mergeCell ref="C21:U21"/>
    <mergeCell ref="C22:U22"/>
    <mergeCell ref="C23:U23"/>
    <mergeCell ref="C24:U24"/>
    <mergeCell ref="C25:U25"/>
    <mergeCell ref="K1:U1"/>
    <mergeCell ref="C15:U15"/>
    <mergeCell ref="C17:U17"/>
    <mergeCell ref="C18:U18"/>
    <mergeCell ref="C20:U20"/>
  </mergeCells>
  <pageMargins left="0.7" right="0.7" top="0.75" bottom="0.75" header="0.3" footer="0.3"/>
  <pageSetup paperSize="9" fitToHeight="0" orientation="landscape" useFirstPageNumber="1" horizontalDpi="300" verticalDpi="300" r:id="rId1"/>
  <headerFooter scaleWithDoc="0" alignWithMargins="0">
    <oddHeader>&amp;C&amp;"Arial,Regular"&amp;8TABLE 18A.45</oddHeader>
    <oddFooter>&amp;L&amp;8&amp;G 
&amp;"Arial,Regular"REPORT ON
GOVERNMENT
SERVICES  202106&amp;C &amp;R&amp;8&amp;G&amp;"Arial,Regular" 
HOUSING
&amp;"Arial,Regular"PAGE &amp;"Arial,Bold"&amp;P&amp;"Arial,Regular" of TABLE 18A.45</oddFooter>
  </headerFooter>
  <legacyDrawingHF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pageSetUpPr fitToPage="1"/>
  </sheetPr>
  <dimension ref="A1:U23"/>
  <sheetViews>
    <sheetView showGridLines="0" workbookViewId="0"/>
  </sheetViews>
  <sheetFormatPr defaultColWidth="11.44140625" defaultRowHeight="13.2" x14ac:dyDescent="0.25"/>
  <cols>
    <col min="1" max="11" width="1.88671875" customWidth="1"/>
    <col min="12" max="12" width="5.44140625" customWidth="1"/>
    <col min="13" max="21" width="8.88671875" customWidth="1"/>
  </cols>
  <sheetData>
    <row r="1" spans="1:21" ht="33.9" customHeight="1" x14ac:dyDescent="0.25">
      <c r="A1" s="8" t="s">
        <v>991</v>
      </c>
      <c r="B1" s="8"/>
      <c r="C1" s="8"/>
      <c r="D1" s="8"/>
      <c r="E1" s="8"/>
      <c r="F1" s="8"/>
      <c r="G1" s="8"/>
      <c r="H1" s="8"/>
      <c r="I1" s="8"/>
      <c r="J1" s="8"/>
      <c r="K1" s="355" t="s">
        <v>992</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993</v>
      </c>
      <c r="N2" s="13" t="s">
        <v>994</v>
      </c>
      <c r="O2" s="13" t="s">
        <v>995</v>
      </c>
      <c r="P2" s="13" t="s">
        <v>996</v>
      </c>
      <c r="Q2" s="13" t="s">
        <v>997</v>
      </c>
      <c r="R2" s="13" t="s">
        <v>998</v>
      </c>
      <c r="S2" s="13" t="s">
        <v>999</v>
      </c>
      <c r="T2" s="13" t="s">
        <v>1000</v>
      </c>
      <c r="U2" s="13" t="s">
        <v>1001</v>
      </c>
    </row>
    <row r="3" spans="1:21" ht="16.5" customHeight="1" x14ac:dyDescent="0.25">
      <c r="A3" s="7" t="s">
        <v>71</v>
      </c>
      <c r="B3" s="7"/>
      <c r="C3" s="7"/>
      <c r="D3" s="7"/>
      <c r="E3" s="7"/>
      <c r="F3" s="7"/>
      <c r="G3" s="7"/>
      <c r="H3" s="7"/>
      <c r="I3" s="7"/>
      <c r="J3" s="7"/>
      <c r="K3" s="7"/>
      <c r="L3" s="9" t="s">
        <v>81</v>
      </c>
      <c r="M3" s="332">
        <v>7990</v>
      </c>
      <c r="N3" s="332">
        <v>9153</v>
      </c>
      <c r="O3" s="336">
        <v>17922</v>
      </c>
      <c r="P3" s="336">
        <v>12102</v>
      </c>
      <c r="Q3" s="334" t="s">
        <v>85</v>
      </c>
      <c r="R3" s="332">
        <v>6309</v>
      </c>
      <c r="S3" s="334" t="s">
        <v>76</v>
      </c>
      <c r="T3" s="334" t="s">
        <v>85</v>
      </c>
      <c r="U3" s="336">
        <v>13487</v>
      </c>
    </row>
    <row r="4" spans="1:21" ht="16.5" customHeight="1" x14ac:dyDescent="0.25">
      <c r="A4" s="7" t="s">
        <v>82</v>
      </c>
      <c r="B4" s="7"/>
      <c r="C4" s="7"/>
      <c r="D4" s="7"/>
      <c r="E4" s="7"/>
      <c r="F4" s="7"/>
      <c r="G4" s="7"/>
      <c r="H4" s="7"/>
      <c r="I4" s="7"/>
      <c r="J4" s="7"/>
      <c r="K4" s="7"/>
      <c r="L4" s="9" t="s">
        <v>81</v>
      </c>
      <c r="M4" s="336">
        <v>11059</v>
      </c>
      <c r="N4" s="332">
        <v>8743</v>
      </c>
      <c r="O4" s="336">
        <v>18150</v>
      </c>
      <c r="P4" s="336">
        <v>12599</v>
      </c>
      <c r="Q4" s="334" t="s">
        <v>85</v>
      </c>
      <c r="R4" s="332">
        <v>5076</v>
      </c>
      <c r="S4" s="334" t="s">
        <v>76</v>
      </c>
      <c r="T4" s="334" t="s">
        <v>85</v>
      </c>
      <c r="U4" s="336">
        <v>14071</v>
      </c>
    </row>
    <row r="5" spans="1:21" ht="16.5" customHeight="1" x14ac:dyDescent="0.25">
      <c r="A5" s="7" t="s">
        <v>83</v>
      </c>
      <c r="B5" s="7"/>
      <c r="C5" s="7"/>
      <c r="D5" s="7"/>
      <c r="E5" s="7"/>
      <c r="F5" s="7"/>
      <c r="G5" s="7"/>
      <c r="H5" s="7"/>
      <c r="I5" s="7"/>
      <c r="J5" s="7"/>
      <c r="K5" s="7"/>
      <c r="L5" s="9" t="s">
        <v>81</v>
      </c>
      <c r="M5" s="332">
        <v>9590</v>
      </c>
      <c r="N5" s="332">
        <v>9103</v>
      </c>
      <c r="O5" s="336">
        <v>15551</v>
      </c>
      <c r="P5" s="336">
        <v>10912</v>
      </c>
      <c r="Q5" s="334" t="s">
        <v>85</v>
      </c>
      <c r="R5" s="332">
        <v>5948</v>
      </c>
      <c r="S5" s="334" t="s">
        <v>76</v>
      </c>
      <c r="T5" s="334" t="s">
        <v>85</v>
      </c>
      <c r="U5" s="336">
        <v>12252</v>
      </c>
    </row>
    <row r="6" spans="1:21" ht="16.5" customHeight="1" x14ac:dyDescent="0.25">
      <c r="A6" s="7" t="s">
        <v>84</v>
      </c>
      <c r="B6" s="7"/>
      <c r="C6" s="7"/>
      <c r="D6" s="7"/>
      <c r="E6" s="7"/>
      <c r="F6" s="7"/>
      <c r="G6" s="7"/>
      <c r="H6" s="7"/>
      <c r="I6" s="7"/>
      <c r="J6" s="7"/>
      <c r="K6" s="7"/>
      <c r="L6" s="9" t="s">
        <v>81</v>
      </c>
      <c r="M6" s="336">
        <v>10777</v>
      </c>
      <c r="N6" s="332">
        <v>9514</v>
      </c>
      <c r="O6" s="336">
        <v>12134</v>
      </c>
      <c r="P6" s="332">
        <v>9919</v>
      </c>
      <c r="Q6" s="334" t="s">
        <v>85</v>
      </c>
      <c r="R6" s="332">
        <v>6954</v>
      </c>
      <c r="S6" s="334" t="s">
        <v>76</v>
      </c>
      <c r="T6" s="334" t="s">
        <v>85</v>
      </c>
      <c r="U6" s="336">
        <v>10942</v>
      </c>
    </row>
    <row r="7" spans="1:21" ht="16.5" customHeight="1" x14ac:dyDescent="0.25">
      <c r="A7" s="7" t="s">
        <v>86</v>
      </c>
      <c r="B7" s="7"/>
      <c r="C7" s="7"/>
      <c r="D7" s="7"/>
      <c r="E7" s="7"/>
      <c r="F7" s="7"/>
      <c r="G7" s="7"/>
      <c r="H7" s="7"/>
      <c r="I7" s="7"/>
      <c r="J7" s="7"/>
      <c r="K7" s="7"/>
      <c r="L7" s="9" t="s">
        <v>81</v>
      </c>
      <c r="M7" s="336">
        <v>14749</v>
      </c>
      <c r="N7" s="332">
        <v>9346</v>
      </c>
      <c r="O7" s="336">
        <v>10731</v>
      </c>
      <c r="P7" s="332">
        <v>6507</v>
      </c>
      <c r="Q7" s="334" t="s">
        <v>85</v>
      </c>
      <c r="R7" s="332">
        <v>6751</v>
      </c>
      <c r="S7" s="334" t="s">
        <v>76</v>
      </c>
      <c r="T7" s="334" t="s">
        <v>85</v>
      </c>
      <c r="U7" s="336">
        <v>10214</v>
      </c>
    </row>
    <row r="8" spans="1:21" ht="16.5" customHeight="1" x14ac:dyDescent="0.25">
      <c r="A8" s="14" t="s">
        <v>854</v>
      </c>
      <c r="B8" s="14"/>
      <c r="C8" s="14"/>
      <c r="D8" s="14"/>
      <c r="E8" s="14"/>
      <c r="F8" s="14"/>
      <c r="G8" s="14"/>
      <c r="H8" s="14"/>
      <c r="I8" s="14"/>
      <c r="J8" s="14"/>
      <c r="K8" s="14"/>
      <c r="L8" s="15" t="s">
        <v>81</v>
      </c>
      <c r="M8" s="337">
        <v>15952</v>
      </c>
      <c r="N8" s="333">
        <v>9393</v>
      </c>
      <c r="O8" s="337">
        <v>11819</v>
      </c>
      <c r="P8" s="337">
        <v>10182</v>
      </c>
      <c r="Q8" s="335" t="s">
        <v>85</v>
      </c>
      <c r="R8" s="333">
        <v>3745</v>
      </c>
      <c r="S8" s="335" t="s">
        <v>76</v>
      </c>
      <c r="T8" s="335" t="s">
        <v>85</v>
      </c>
      <c r="U8" s="337">
        <v>11708</v>
      </c>
    </row>
    <row r="9" spans="1:21" ht="4.5" customHeight="1" x14ac:dyDescent="0.25">
      <c r="A9" s="25"/>
      <c r="B9" s="25"/>
      <c r="C9" s="2"/>
      <c r="D9" s="2"/>
      <c r="E9" s="2"/>
      <c r="F9" s="2"/>
      <c r="G9" s="2"/>
      <c r="H9" s="2"/>
      <c r="I9" s="2"/>
      <c r="J9" s="2"/>
      <c r="K9" s="2"/>
      <c r="L9" s="2"/>
      <c r="M9" s="2"/>
      <c r="N9" s="2"/>
      <c r="O9" s="2"/>
      <c r="P9" s="2"/>
      <c r="Q9" s="2"/>
      <c r="R9" s="2"/>
      <c r="S9" s="2"/>
      <c r="T9" s="2"/>
      <c r="U9" s="2"/>
    </row>
    <row r="10" spans="1:21" ht="16.5" customHeight="1" x14ac:dyDescent="0.25">
      <c r="A10" s="25"/>
      <c r="B10" s="25"/>
      <c r="C10" s="351" t="s">
        <v>1002</v>
      </c>
      <c r="D10" s="351"/>
      <c r="E10" s="351"/>
      <c r="F10" s="351"/>
      <c r="G10" s="351"/>
      <c r="H10" s="351"/>
      <c r="I10" s="351"/>
      <c r="J10" s="351"/>
      <c r="K10" s="351"/>
      <c r="L10" s="351"/>
      <c r="M10" s="351"/>
      <c r="N10" s="351"/>
      <c r="O10" s="351"/>
      <c r="P10" s="351"/>
      <c r="Q10" s="351"/>
      <c r="R10" s="351"/>
      <c r="S10" s="351"/>
      <c r="T10" s="351"/>
      <c r="U10" s="351"/>
    </row>
    <row r="11" spans="1:21" ht="4.5" customHeight="1" x14ac:dyDescent="0.25">
      <c r="A11" s="25"/>
      <c r="B11" s="25"/>
      <c r="C11" s="2"/>
      <c r="D11" s="2"/>
      <c r="E11" s="2"/>
      <c r="F11" s="2"/>
      <c r="G11" s="2"/>
      <c r="H11" s="2"/>
      <c r="I11" s="2"/>
      <c r="J11" s="2"/>
      <c r="K11" s="2"/>
      <c r="L11" s="2"/>
      <c r="M11" s="2"/>
      <c r="N11" s="2"/>
      <c r="O11" s="2"/>
      <c r="P11" s="2"/>
      <c r="Q11" s="2"/>
      <c r="R11" s="2"/>
      <c r="S11" s="2"/>
      <c r="T11" s="2"/>
      <c r="U11" s="2"/>
    </row>
    <row r="12" spans="1:21" ht="29.4" customHeight="1" x14ac:dyDescent="0.25">
      <c r="A12" s="131"/>
      <c r="B12" s="131"/>
      <c r="C12" s="351" t="s">
        <v>668</v>
      </c>
      <c r="D12" s="351"/>
      <c r="E12" s="351"/>
      <c r="F12" s="351"/>
      <c r="G12" s="351"/>
      <c r="H12" s="351"/>
      <c r="I12" s="351"/>
      <c r="J12" s="351"/>
      <c r="K12" s="351"/>
      <c r="L12" s="351"/>
      <c r="M12" s="351"/>
      <c r="N12" s="351"/>
      <c r="O12" s="351"/>
      <c r="P12" s="351"/>
      <c r="Q12" s="351"/>
      <c r="R12" s="351"/>
      <c r="S12" s="351"/>
      <c r="T12" s="351"/>
      <c r="U12" s="351"/>
    </row>
    <row r="13" spans="1:21" ht="16.5" customHeight="1" x14ac:dyDescent="0.25">
      <c r="A13" s="131"/>
      <c r="B13" s="131"/>
      <c r="C13" s="351" t="s">
        <v>472</v>
      </c>
      <c r="D13" s="351"/>
      <c r="E13" s="351"/>
      <c r="F13" s="351"/>
      <c r="G13" s="351"/>
      <c r="H13" s="351"/>
      <c r="I13" s="351"/>
      <c r="J13" s="351"/>
      <c r="K13" s="351"/>
      <c r="L13" s="351"/>
      <c r="M13" s="351"/>
      <c r="N13" s="351"/>
      <c r="O13" s="351"/>
      <c r="P13" s="351"/>
      <c r="Q13" s="351"/>
      <c r="R13" s="351"/>
      <c r="S13" s="351"/>
      <c r="T13" s="351"/>
      <c r="U13" s="351"/>
    </row>
    <row r="14" spans="1:21" ht="4.5" customHeight="1" x14ac:dyDescent="0.25">
      <c r="A14" s="25"/>
      <c r="B14" s="25"/>
      <c r="C14" s="2"/>
      <c r="D14" s="2"/>
      <c r="E14" s="2"/>
      <c r="F14" s="2"/>
      <c r="G14" s="2"/>
      <c r="H14" s="2"/>
      <c r="I14" s="2"/>
      <c r="J14" s="2"/>
      <c r="K14" s="2"/>
      <c r="L14" s="2"/>
      <c r="M14" s="2"/>
      <c r="N14" s="2"/>
      <c r="O14" s="2"/>
      <c r="P14" s="2"/>
      <c r="Q14" s="2"/>
      <c r="R14" s="2"/>
      <c r="S14" s="2"/>
      <c r="T14" s="2"/>
      <c r="U14" s="2"/>
    </row>
    <row r="15" spans="1:21" ht="29.4" customHeight="1" x14ac:dyDescent="0.25">
      <c r="A15" s="25" t="s">
        <v>87</v>
      </c>
      <c r="B15" s="25"/>
      <c r="C15" s="351" t="s">
        <v>100</v>
      </c>
      <c r="D15" s="351"/>
      <c r="E15" s="351"/>
      <c r="F15" s="351"/>
      <c r="G15" s="351"/>
      <c r="H15" s="351"/>
      <c r="I15" s="351"/>
      <c r="J15" s="351"/>
      <c r="K15" s="351"/>
      <c r="L15" s="351"/>
      <c r="M15" s="351"/>
      <c r="N15" s="351"/>
      <c r="O15" s="351"/>
      <c r="P15" s="351"/>
      <c r="Q15" s="351"/>
      <c r="R15" s="351"/>
      <c r="S15" s="351"/>
      <c r="T15" s="351"/>
      <c r="U15" s="351"/>
    </row>
    <row r="16" spans="1:21" ht="29.4" customHeight="1" x14ac:dyDescent="0.25">
      <c r="A16" s="25" t="s">
        <v>88</v>
      </c>
      <c r="B16" s="25"/>
      <c r="C16" s="351" t="s">
        <v>334</v>
      </c>
      <c r="D16" s="351"/>
      <c r="E16" s="351"/>
      <c r="F16" s="351"/>
      <c r="G16" s="351"/>
      <c r="H16" s="351"/>
      <c r="I16" s="351"/>
      <c r="J16" s="351"/>
      <c r="K16" s="351"/>
      <c r="L16" s="351"/>
      <c r="M16" s="351"/>
      <c r="N16" s="351"/>
      <c r="O16" s="351"/>
      <c r="P16" s="351"/>
      <c r="Q16" s="351"/>
      <c r="R16" s="351"/>
      <c r="S16" s="351"/>
      <c r="T16" s="351"/>
      <c r="U16" s="351"/>
    </row>
    <row r="17" spans="1:21" ht="42.45" customHeight="1" x14ac:dyDescent="0.25">
      <c r="A17" s="25" t="s">
        <v>89</v>
      </c>
      <c r="B17" s="25"/>
      <c r="C17" s="351" t="s">
        <v>395</v>
      </c>
      <c r="D17" s="351"/>
      <c r="E17" s="351"/>
      <c r="F17" s="351"/>
      <c r="G17" s="351"/>
      <c r="H17" s="351"/>
      <c r="I17" s="351"/>
      <c r="J17" s="351"/>
      <c r="K17" s="351"/>
      <c r="L17" s="351"/>
      <c r="M17" s="351"/>
      <c r="N17" s="351"/>
      <c r="O17" s="351"/>
      <c r="P17" s="351"/>
      <c r="Q17" s="351"/>
      <c r="R17" s="351"/>
      <c r="S17" s="351"/>
      <c r="T17" s="351"/>
      <c r="U17" s="351"/>
    </row>
    <row r="18" spans="1:21" ht="16.5" customHeight="1" x14ac:dyDescent="0.25">
      <c r="A18" s="25" t="s">
        <v>90</v>
      </c>
      <c r="B18" s="25"/>
      <c r="C18" s="351" t="s">
        <v>1003</v>
      </c>
      <c r="D18" s="351"/>
      <c r="E18" s="351"/>
      <c r="F18" s="351"/>
      <c r="G18" s="351"/>
      <c r="H18" s="351"/>
      <c r="I18" s="351"/>
      <c r="J18" s="351"/>
      <c r="K18" s="351"/>
      <c r="L18" s="351"/>
      <c r="M18" s="351"/>
      <c r="N18" s="351"/>
      <c r="O18" s="351"/>
      <c r="P18" s="351"/>
      <c r="Q18" s="351"/>
      <c r="R18" s="351"/>
      <c r="S18" s="351"/>
      <c r="T18" s="351"/>
      <c r="U18" s="351"/>
    </row>
    <row r="19" spans="1:21" ht="42.45" customHeight="1" x14ac:dyDescent="0.25">
      <c r="A19" s="25" t="s">
        <v>91</v>
      </c>
      <c r="B19" s="25"/>
      <c r="C19" s="351" t="s">
        <v>1004</v>
      </c>
      <c r="D19" s="351"/>
      <c r="E19" s="351"/>
      <c r="F19" s="351"/>
      <c r="G19" s="351"/>
      <c r="H19" s="351"/>
      <c r="I19" s="351"/>
      <c r="J19" s="351"/>
      <c r="K19" s="351"/>
      <c r="L19" s="351"/>
      <c r="M19" s="351"/>
      <c r="N19" s="351"/>
      <c r="O19" s="351"/>
      <c r="P19" s="351"/>
      <c r="Q19" s="351"/>
      <c r="R19" s="351"/>
      <c r="S19" s="351"/>
      <c r="T19" s="351"/>
      <c r="U19" s="351"/>
    </row>
    <row r="20" spans="1:21" ht="29.4" customHeight="1" x14ac:dyDescent="0.25">
      <c r="A20" s="25" t="s">
        <v>92</v>
      </c>
      <c r="B20" s="25"/>
      <c r="C20" s="351" t="s">
        <v>1005</v>
      </c>
      <c r="D20" s="351"/>
      <c r="E20" s="351"/>
      <c r="F20" s="351"/>
      <c r="G20" s="351"/>
      <c r="H20" s="351"/>
      <c r="I20" s="351"/>
      <c r="J20" s="351"/>
      <c r="K20" s="351"/>
      <c r="L20" s="351"/>
      <c r="M20" s="351"/>
      <c r="N20" s="351"/>
      <c r="O20" s="351"/>
      <c r="P20" s="351"/>
      <c r="Q20" s="351"/>
      <c r="R20" s="351"/>
      <c r="S20" s="351"/>
      <c r="T20" s="351"/>
      <c r="U20" s="351"/>
    </row>
    <row r="21" spans="1:21" ht="16.5" customHeight="1" x14ac:dyDescent="0.25">
      <c r="A21" s="25" t="s">
        <v>93</v>
      </c>
      <c r="B21" s="25"/>
      <c r="C21" s="351" t="s">
        <v>399</v>
      </c>
      <c r="D21" s="351"/>
      <c r="E21" s="351"/>
      <c r="F21" s="351"/>
      <c r="G21" s="351"/>
      <c r="H21" s="351"/>
      <c r="I21" s="351"/>
      <c r="J21" s="351"/>
      <c r="K21" s="351"/>
      <c r="L21" s="351"/>
      <c r="M21" s="351"/>
      <c r="N21" s="351"/>
      <c r="O21" s="351"/>
      <c r="P21" s="351"/>
      <c r="Q21" s="351"/>
      <c r="R21" s="351"/>
      <c r="S21" s="351"/>
      <c r="T21" s="351"/>
      <c r="U21" s="351"/>
    </row>
    <row r="22" spans="1:21" ht="4.5" customHeight="1" x14ac:dyDescent="0.25"/>
    <row r="23" spans="1:21" ht="29.4" customHeight="1" x14ac:dyDescent="0.25">
      <c r="A23" s="26" t="s">
        <v>112</v>
      </c>
      <c r="B23" s="25"/>
      <c r="C23" s="25"/>
      <c r="D23" s="25"/>
      <c r="E23" s="351" t="s">
        <v>1006</v>
      </c>
      <c r="F23" s="351"/>
      <c r="G23" s="351"/>
      <c r="H23" s="351"/>
      <c r="I23" s="351"/>
      <c r="J23" s="351"/>
      <c r="K23" s="351"/>
      <c r="L23" s="351"/>
      <c r="M23" s="351"/>
      <c r="N23" s="351"/>
      <c r="O23" s="351"/>
      <c r="P23" s="351"/>
      <c r="Q23" s="351"/>
      <c r="R23" s="351"/>
      <c r="S23" s="351"/>
      <c r="T23" s="351"/>
      <c r="U23" s="351"/>
    </row>
  </sheetData>
  <mergeCells count="12">
    <mergeCell ref="C21:U21"/>
    <mergeCell ref="E23:U23"/>
    <mergeCell ref="C16:U16"/>
    <mergeCell ref="C17:U17"/>
    <mergeCell ref="C18:U18"/>
    <mergeCell ref="C19:U19"/>
    <mergeCell ref="C20:U20"/>
    <mergeCell ref="K1:U1"/>
    <mergeCell ref="C10:U10"/>
    <mergeCell ref="C12:U12"/>
    <mergeCell ref="C13:U13"/>
    <mergeCell ref="C15:U15"/>
  </mergeCells>
  <pageMargins left="0.7" right="0.7" top="0.75" bottom="0.75" header="0.3" footer="0.3"/>
  <pageSetup paperSize="9" fitToHeight="0" orientation="landscape" useFirstPageNumber="1" horizontalDpi="300" verticalDpi="300" r:id="rId1"/>
  <headerFooter scaleWithDoc="0" alignWithMargins="0">
    <oddHeader>&amp;C&amp;"Arial,Regular"&amp;8TABLE 18A.46</oddHeader>
    <oddFooter>&amp;L&amp;8&amp;G 
&amp;"Arial,Regular"REPORT ON
GOVERNMENT
SERVICES  202106&amp;C &amp;R&amp;8&amp;G&amp;"Arial,Regular" 
HOUSING
&amp;"Arial,Regular"PAGE &amp;"Arial,Bold"&amp;P&amp;"Arial,Regular" of TABLE 18A.46</oddFooter>
  </headerFooter>
  <legacyDrawingHF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8">
    <pageSetUpPr fitToPage="1"/>
  </sheetPr>
  <dimension ref="A1:Q51"/>
  <sheetViews>
    <sheetView showGridLines="0" workbookViewId="0"/>
  </sheetViews>
  <sheetFormatPr defaultColWidth="11.44140625" defaultRowHeight="13.2" x14ac:dyDescent="0.25"/>
  <cols>
    <col min="1" max="10" width="1.88671875" customWidth="1"/>
    <col min="11" max="11" width="8.109375" customWidth="1"/>
    <col min="12" max="12" width="5.44140625" customWidth="1"/>
    <col min="13" max="17" width="8.5546875" customWidth="1"/>
  </cols>
  <sheetData>
    <row r="1" spans="1:17" ht="33.9" customHeight="1" x14ac:dyDescent="0.25">
      <c r="A1" s="8" t="s">
        <v>1007</v>
      </c>
      <c r="B1" s="8"/>
      <c r="C1" s="8"/>
      <c r="D1" s="8"/>
      <c r="E1" s="8"/>
      <c r="F1" s="8"/>
      <c r="G1" s="8"/>
      <c r="H1" s="8"/>
      <c r="I1" s="8"/>
      <c r="J1" s="8"/>
      <c r="K1" s="355" t="s">
        <v>1008</v>
      </c>
      <c r="L1" s="356"/>
      <c r="M1" s="356"/>
      <c r="N1" s="356"/>
      <c r="O1" s="356"/>
      <c r="P1" s="356"/>
      <c r="Q1" s="356"/>
    </row>
    <row r="2" spans="1:17" ht="16.5" customHeight="1" x14ac:dyDescent="0.25">
      <c r="A2" s="11"/>
      <c r="B2" s="11"/>
      <c r="C2" s="11"/>
      <c r="D2" s="11"/>
      <c r="E2" s="11"/>
      <c r="F2" s="11"/>
      <c r="G2" s="11"/>
      <c r="H2" s="11"/>
      <c r="I2" s="11"/>
      <c r="J2" s="11"/>
      <c r="K2" s="11"/>
      <c r="L2" s="12" t="s">
        <v>61</v>
      </c>
      <c r="M2" s="13" t="s">
        <v>1009</v>
      </c>
      <c r="N2" s="13" t="s">
        <v>1010</v>
      </c>
      <c r="O2" s="13" t="s">
        <v>1011</v>
      </c>
      <c r="P2" s="13" t="s">
        <v>1012</v>
      </c>
      <c r="Q2" s="13" t="s">
        <v>1013</v>
      </c>
    </row>
    <row r="3" spans="1:17" ht="16.5" customHeight="1" x14ac:dyDescent="0.25">
      <c r="A3" s="7" t="s">
        <v>1014</v>
      </c>
      <c r="B3" s="7"/>
      <c r="C3" s="7"/>
      <c r="D3" s="7"/>
      <c r="E3" s="7"/>
      <c r="F3" s="7"/>
      <c r="G3" s="7"/>
      <c r="H3" s="7"/>
      <c r="I3" s="7"/>
      <c r="J3" s="7"/>
      <c r="K3" s="7"/>
      <c r="L3" s="9"/>
      <c r="M3" s="10"/>
      <c r="N3" s="10"/>
      <c r="O3" s="10"/>
      <c r="P3" s="10"/>
      <c r="Q3" s="10"/>
    </row>
    <row r="4" spans="1:17" ht="16.5" customHeight="1" x14ac:dyDescent="0.25">
      <c r="A4" s="7"/>
      <c r="B4" s="7" t="s">
        <v>1015</v>
      </c>
      <c r="C4" s="7"/>
      <c r="D4" s="7"/>
      <c r="E4" s="7"/>
      <c r="F4" s="7"/>
      <c r="G4" s="7"/>
      <c r="H4" s="7"/>
      <c r="I4" s="7"/>
      <c r="J4" s="7"/>
      <c r="K4" s="7"/>
      <c r="L4" s="9" t="s">
        <v>127</v>
      </c>
      <c r="M4" s="338">
        <v>150</v>
      </c>
      <c r="N4" s="338">
        <v>154</v>
      </c>
      <c r="O4" s="338">
        <v>147</v>
      </c>
      <c r="P4" s="338">
        <v>153</v>
      </c>
      <c r="Q4" s="338">
        <v>145</v>
      </c>
    </row>
    <row r="5" spans="1:17" ht="16.5" customHeight="1" x14ac:dyDescent="0.25">
      <c r="A5" s="7"/>
      <c r="B5" s="7" t="s">
        <v>1016</v>
      </c>
      <c r="C5" s="7"/>
      <c r="D5" s="7"/>
      <c r="E5" s="7"/>
      <c r="F5" s="7"/>
      <c r="G5" s="7"/>
      <c r="H5" s="7"/>
      <c r="I5" s="7"/>
      <c r="J5" s="7"/>
      <c r="K5" s="7"/>
      <c r="L5" s="9" t="s">
        <v>127</v>
      </c>
      <c r="M5" s="342">
        <v>31</v>
      </c>
      <c r="N5" s="342">
        <v>33</v>
      </c>
      <c r="O5" s="342">
        <v>34</v>
      </c>
      <c r="P5" s="342">
        <v>38</v>
      </c>
      <c r="Q5" s="342">
        <v>36</v>
      </c>
    </row>
    <row r="6" spans="1:17" ht="16.5" customHeight="1" x14ac:dyDescent="0.25">
      <c r="A6" s="7"/>
      <c r="B6" s="7" t="s">
        <v>1017</v>
      </c>
      <c r="C6" s="7"/>
      <c r="D6" s="7"/>
      <c r="E6" s="7"/>
      <c r="F6" s="7"/>
      <c r="G6" s="7"/>
      <c r="H6" s="7"/>
      <c r="I6" s="7"/>
      <c r="J6" s="7"/>
      <c r="K6" s="7"/>
      <c r="L6" s="9" t="s">
        <v>357</v>
      </c>
      <c r="M6" s="339">
        <v>20.7</v>
      </c>
      <c r="N6" s="339">
        <v>21.4</v>
      </c>
      <c r="O6" s="339">
        <v>23.1</v>
      </c>
      <c r="P6" s="339">
        <v>24.8</v>
      </c>
      <c r="Q6" s="339">
        <v>24.8</v>
      </c>
    </row>
    <row r="7" spans="1:17" ht="16.5" customHeight="1" x14ac:dyDescent="0.25">
      <c r="A7" s="7"/>
      <c r="B7" s="7" t="s">
        <v>1018</v>
      </c>
      <c r="C7" s="7"/>
      <c r="D7" s="7"/>
      <c r="E7" s="7"/>
      <c r="F7" s="7"/>
      <c r="G7" s="7"/>
      <c r="H7" s="7"/>
      <c r="I7" s="7"/>
      <c r="J7" s="7"/>
      <c r="K7" s="7"/>
      <c r="L7" s="9" t="s">
        <v>357</v>
      </c>
      <c r="M7" s="339">
        <v>91.9</v>
      </c>
      <c r="N7" s="339">
        <v>89.4</v>
      </c>
      <c r="O7" s="339">
        <v>91</v>
      </c>
      <c r="P7" s="339">
        <v>93.8</v>
      </c>
      <c r="Q7" s="339">
        <v>94.2</v>
      </c>
    </row>
    <row r="8" spans="1:17" ht="16.5" customHeight="1" x14ac:dyDescent="0.25">
      <c r="A8" s="7" t="s">
        <v>1019</v>
      </c>
      <c r="B8" s="7"/>
      <c r="C8" s="7"/>
      <c r="D8" s="7"/>
      <c r="E8" s="7"/>
      <c r="F8" s="7"/>
      <c r="G8" s="7"/>
      <c r="H8" s="7"/>
      <c r="I8" s="7"/>
      <c r="J8" s="7"/>
      <c r="K8" s="7"/>
      <c r="L8" s="9"/>
      <c r="M8" s="10"/>
      <c r="N8" s="10"/>
      <c r="O8" s="10"/>
      <c r="P8" s="10"/>
      <c r="Q8" s="10"/>
    </row>
    <row r="9" spans="1:17" ht="16.5" customHeight="1" x14ac:dyDescent="0.25">
      <c r="A9" s="7"/>
      <c r="B9" s="7" t="s">
        <v>1015</v>
      </c>
      <c r="C9" s="7"/>
      <c r="D9" s="7"/>
      <c r="E9" s="7"/>
      <c r="F9" s="7"/>
      <c r="G9" s="7"/>
      <c r="H9" s="7"/>
      <c r="I9" s="7"/>
      <c r="J9" s="7"/>
      <c r="K9" s="7"/>
      <c r="L9" s="9" t="s">
        <v>127</v>
      </c>
      <c r="M9" s="342">
        <v>96</v>
      </c>
      <c r="N9" s="342">
        <v>93</v>
      </c>
      <c r="O9" s="342">
        <v>90</v>
      </c>
      <c r="P9" s="342">
        <v>89</v>
      </c>
      <c r="Q9" s="342">
        <v>86</v>
      </c>
    </row>
    <row r="10" spans="1:17" ht="16.5" customHeight="1" x14ac:dyDescent="0.25">
      <c r="A10" s="7"/>
      <c r="B10" s="7" t="s">
        <v>1016</v>
      </c>
      <c r="C10" s="7"/>
      <c r="D10" s="7"/>
      <c r="E10" s="7"/>
      <c r="F10" s="7"/>
      <c r="G10" s="7"/>
      <c r="H10" s="7"/>
      <c r="I10" s="7"/>
      <c r="J10" s="7"/>
      <c r="K10" s="7"/>
      <c r="L10" s="9" t="s">
        <v>127</v>
      </c>
      <c r="M10" s="342">
        <v>80</v>
      </c>
      <c r="N10" s="342">
        <v>64</v>
      </c>
      <c r="O10" s="342">
        <v>69</v>
      </c>
      <c r="P10" s="342">
        <v>68</v>
      </c>
      <c r="Q10" s="342">
        <v>65</v>
      </c>
    </row>
    <row r="11" spans="1:17" ht="16.5" customHeight="1" x14ac:dyDescent="0.25">
      <c r="A11" s="7"/>
      <c r="B11" s="7" t="s">
        <v>1017</v>
      </c>
      <c r="C11" s="7"/>
      <c r="D11" s="7"/>
      <c r="E11" s="7"/>
      <c r="F11" s="7"/>
      <c r="G11" s="7"/>
      <c r="H11" s="7"/>
      <c r="I11" s="7"/>
      <c r="J11" s="7"/>
      <c r="K11" s="7"/>
      <c r="L11" s="9" t="s">
        <v>357</v>
      </c>
      <c r="M11" s="339">
        <v>83.3</v>
      </c>
      <c r="N11" s="339">
        <v>68.8</v>
      </c>
      <c r="O11" s="339">
        <v>76.7</v>
      </c>
      <c r="P11" s="339">
        <v>76.400000000000006</v>
      </c>
      <c r="Q11" s="339">
        <v>75.599999999999994</v>
      </c>
    </row>
    <row r="12" spans="1:17" ht="16.5" customHeight="1" x14ac:dyDescent="0.25">
      <c r="A12" s="7"/>
      <c r="B12" s="7" t="s">
        <v>1018</v>
      </c>
      <c r="C12" s="7"/>
      <c r="D12" s="7"/>
      <c r="E12" s="7"/>
      <c r="F12" s="7"/>
      <c r="G12" s="7"/>
      <c r="H12" s="7"/>
      <c r="I12" s="7"/>
      <c r="J12" s="7"/>
      <c r="K12" s="7"/>
      <c r="L12" s="9" t="s">
        <v>357</v>
      </c>
      <c r="M12" s="339">
        <v>98.1</v>
      </c>
      <c r="N12" s="344" t="s">
        <v>85</v>
      </c>
      <c r="O12" s="344" t="s">
        <v>85</v>
      </c>
      <c r="P12" s="344" t="s">
        <v>85</v>
      </c>
      <c r="Q12" s="344" t="s">
        <v>85</v>
      </c>
    </row>
    <row r="13" spans="1:17" ht="16.5" customHeight="1" x14ac:dyDescent="0.25">
      <c r="A13" s="7" t="s">
        <v>350</v>
      </c>
      <c r="B13" s="7"/>
      <c r="C13" s="7"/>
      <c r="D13" s="7"/>
      <c r="E13" s="7"/>
      <c r="F13" s="7"/>
      <c r="G13" s="7"/>
      <c r="H13" s="7"/>
      <c r="I13" s="7"/>
      <c r="J13" s="7"/>
      <c r="K13" s="7"/>
      <c r="L13" s="9"/>
      <c r="M13" s="10"/>
      <c r="N13" s="10"/>
      <c r="O13" s="10"/>
      <c r="P13" s="10"/>
      <c r="Q13" s="10"/>
    </row>
    <row r="14" spans="1:17" ht="16.5" customHeight="1" x14ac:dyDescent="0.25">
      <c r="A14" s="7"/>
      <c r="B14" s="7" t="s">
        <v>1015</v>
      </c>
      <c r="C14" s="7"/>
      <c r="D14" s="7"/>
      <c r="E14" s="7"/>
      <c r="F14" s="7"/>
      <c r="G14" s="7"/>
      <c r="H14" s="7"/>
      <c r="I14" s="7"/>
      <c r="J14" s="7"/>
      <c r="K14" s="7"/>
      <c r="L14" s="9" t="s">
        <v>127</v>
      </c>
      <c r="M14" s="338">
        <v>272</v>
      </c>
      <c r="N14" s="338">
        <v>193</v>
      </c>
      <c r="O14" s="338">
        <v>143</v>
      </c>
      <c r="P14" s="338">
        <v>112</v>
      </c>
      <c r="Q14" s="342">
        <v>97</v>
      </c>
    </row>
    <row r="15" spans="1:17" ht="16.5" customHeight="1" x14ac:dyDescent="0.25">
      <c r="A15" s="7"/>
      <c r="B15" s="7" t="s">
        <v>1016</v>
      </c>
      <c r="C15" s="7"/>
      <c r="D15" s="7"/>
      <c r="E15" s="7"/>
      <c r="F15" s="7"/>
      <c r="G15" s="7"/>
      <c r="H15" s="7"/>
      <c r="I15" s="7"/>
      <c r="J15" s="7"/>
      <c r="K15" s="7"/>
      <c r="L15" s="9" t="s">
        <v>127</v>
      </c>
      <c r="M15" s="342">
        <v>85</v>
      </c>
      <c r="N15" s="338">
        <v>102</v>
      </c>
      <c r="O15" s="338">
        <v>100</v>
      </c>
      <c r="P15" s="342">
        <v>84</v>
      </c>
      <c r="Q15" s="342">
        <v>70</v>
      </c>
    </row>
    <row r="16" spans="1:17" ht="16.5" customHeight="1" x14ac:dyDescent="0.25">
      <c r="A16" s="7"/>
      <c r="B16" s="7" t="s">
        <v>1017</v>
      </c>
      <c r="C16" s="7"/>
      <c r="D16" s="7"/>
      <c r="E16" s="7"/>
      <c r="F16" s="7"/>
      <c r="G16" s="7"/>
      <c r="H16" s="7"/>
      <c r="I16" s="7"/>
      <c r="J16" s="7"/>
      <c r="K16" s="7"/>
      <c r="L16" s="9" t="s">
        <v>357</v>
      </c>
      <c r="M16" s="339">
        <v>31.3</v>
      </c>
      <c r="N16" s="339">
        <v>52.8</v>
      </c>
      <c r="O16" s="339">
        <v>69.900000000000006</v>
      </c>
      <c r="P16" s="339">
        <v>75</v>
      </c>
      <c r="Q16" s="339">
        <v>72.2</v>
      </c>
    </row>
    <row r="17" spans="1:17" ht="16.5" customHeight="1" x14ac:dyDescent="0.25">
      <c r="A17" s="7"/>
      <c r="B17" s="7" t="s">
        <v>1018</v>
      </c>
      <c r="C17" s="7"/>
      <c r="D17" s="7"/>
      <c r="E17" s="7"/>
      <c r="F17" s="7"/>
      <c r="G17" s="7"/>
      <c r="H17" s="7"/>
      <c r="I17" s="7"/>
      <c r="J17" s="7"/>
      <c r="K17" s="7"/>
      <c r="L17" s="9" t="s">
        <v>357</v>
      </c>
      <c r="M17" s="339">
        <v>84.1</v>
      </c>
      <c r="N17" s="339">
        <v>88.6</v>
      </c>
      <c r="O17" s="339">
        <v>96.2</v>
      </c>
      <c r="P17" s="339">
        <v>96.8</v>
      </c>
      <c r="Q17" s="339">
        <v>97</v>
      </c>
    </row>
    <row r="18" spans="1:17" ht="16.5" customHeight="1" x14ac:dyDescent="0.25">
      <c r="A18" s="7" t="s">
        <v>351</v>
      </c>
      <c r="B18" s="7"/>
      <c r="C18" s="7"/>
      <c r="D18" s="7"/>
      <c r="E18" s="7"/>
      <c r="F18" s="7"/>
      <c r="G18" s="7"/>
      <c r="H18" s="7"/>
      <c r="I18" s="7"/>
      <c r="J18" s="7"/>
      <c r="K18" s="7"/>
      <c r="L18" s="9"/>
      <c r="M18" s="10"/>
      <c r="N18" s="10"/>
      <c r="O18" s="10"/>
      <c r="P18" s="10"/>
      <c r="Q18" s="10"/>
    </row>
    <row r="19" spans="1:17" ht="16.5" customHeight="1" x14ac:dyDescent="0.25">
      <c r="A19" s="7"/>
      <c r="B19" s="7" t="s">
        <v>1015</v>
      </c>
      <c r="C19" s="7"/>
      <c r="D19" s="7"/>
      <c r="E19" s="7"/>
      <c r="F19" s="7"/>
      <c r="G19" s="7"/>
      <c r="H19" s="7"/>
      <c r="I19" s="7"/>
      <c r="J19" s="7"/>
      <c r="K19" s="7"/>
      <c r="L19" s="9" t="s">
        <v>127</v>
      </c>
      <c r="M19" s="342">
        <v>32</v>
      </c>
      <c r="N19" s="342">
        <v>32</v>
      </c>
      <c r="O19" s="342">
        <v>33</v>
      </c>
      <c r="P19" s="342">
        <v>35</v>
      </c>
      <c r="Q19" s="342">
        <v>34</v>
      </c>
    </row>
    <row r="20" spans="1:17" ht="16.5" customHeight="1" x14ac:dyDescent="0.25">
      <c r="A20" s="7"/>
      <c r="B20" s="7" t="s">
        <v>1016</v>
      </c>
      <c r="C20" s="7"/>
      <c r="D20" s="7"/>
      <c r="E20" s="7"/>
      <c r="F20" s="7"/>
      <c r="G20" s="7"/>
      <c r="H20" s="7"/>
      <c r="I20" s="7"/>
      <c r="J20" s="7"/>
      <c r="K20" s="7"/>
      <c r="L20" s="9" t="s">
        <v>127</v>
      </c>
      <c r="M20" s="342">
        <v>29</v>
      </c>
      <c r="N20" s="342">
        <v>30</v>
      </c>
      <c r="O20" s="342">
        <v>32</v>
      </c>
      <c r="P20" s="342">
        <v>33</v>
      </c>
      <c r="Q20" s="342">
        <v>32</v>
      </c>
    </row>
    <row r="21" spans="1:17" ht="16.5" customHeight="1" x14ac:dyDescent="0.25">
      <c r="A21" s="7"/>
      <c r="B21" s="7" t="s">
        <v>1017</v>
      </c>
      <c r="C21" s="7"/>
      <c r="D21" s="7"/>
      <c r="E21" s="7"/>
      <c r="F21" s="7"/>
      <c r="G21" s="7"/>
      <c r="H21" s="7"/>
      <c r="I21" s="7"/>
      <c r="J21" s="7"/>
      <c r="K21" s="7"/>
      <c r="L21" s="9" t="s">
        <v>357</v>
      </c>
      <c r="M21" s="339">
        <v>90.6</v>
      </c>
      <c r="N21" s="339">
        <v>93.8</v>
      </c>
      <c r="O21" s="339">
        <v>97</v>
      </c>
      <c r="P21" s="339">
        <v>94.3</v>
      </c>
      <c r="Q21" s="339">
        <v>94.1</v>
      </c>
    </row>
    <row r="22" spans="1:17" ht="16.5" customHeight="1" x14ac:dyDescent="0.25">
      <c r="A22" s="7"/>
      <c r="B22" s="7" t="s">
        <v>1018</v>
      </c>
      <c r="C22" s="7"/>
      <c r="D22" s="7"/>
      <c r="E22" s="7"/>
      <c r="F22" s="7"/>
      <c r="G22" s="7"/>
      <c r="H22" s="7"/>
      <c r="I22" s="7"/>
      <c r="J22" s="7"/>
      <c r="K22" s="7"/>
      <c r="L22" s="9" t="s">
        <v>357</v>
      </c>
      <c r="M22" s="339">
        <v>98.5</v>
      </c>
      <c r="N22" s="339">
        <v>99.5</v>
      </c>
      <c r="O22" s="339">
        <v>99.8</v>
      </c>
      <c r="P22" s="339">
        <v>98.9</v>
      </c>
      <c r="Q22" s="339">
        <v>98.2</v>
      </c>
    </row>
    <row r="23" spans="1:17" ht="16.5" customHeight="1" x14ac:dyDescent="0.25">
      <c r="A23" s="7" t="s">
        <v>352</v>
      </c>
      <c r="B23" s="7"/>
      <c r="C23" s="7"/>
      <c r="D23" s="7"/>
      <c r="E23" s="7"/>
      <c r="F23" s="7"/>
      <c r="G23" s="7"/>
      <c r="H23" s="7"/>
      <c r="I23" s="7"/>
      <c r="J23" s="7"/>
      <c r="K23" s="7"/>
      <c r="L23" s="9"/>
      <c r="M23" s="10"/>
      <c r="N23" s="10"/>
      <c r="O23" s="10"/>
      <c r="P23" s="10"/>
      <c r="Q23" s="10"/>
    </row>
    <row r="24" spans="1:17" ht="16.5" customHeight="1" x14ac:dyDescent="0.25">
      <c r="A24" s="7"/>
      <c r="B24" s="7" t="s">
        <v>1015</v>
      </c>
      <c r="C24" s="7"/>
      <c r="D24" s="7"/>
      <c r="E24" s="7"/>
      <c r="F24" s="7"/>
      <c r="G24" s="7"/>
      <c r="H24" s="7"/>
      <c r="I24" s="7"/>
      <c r="J24" s="7"/>
      <c r="K24" s="7"/>
      <c r="L24" s="9" t="s">
        <v>127</v>
      </c>
      <c r="M24" s="342">
        <v>50</v>
      </c>
      <c r="N24" s="342">
        <v>48</v>
      </c>
      <c r="O24" s="342">
        <v>42</v>
      </c>
      <c r="P24" s="342">
        <v>34</v>
      </c>
      <c r="Q24" s="342">
        <v>29</v>
      </c>
    </row>
    <row r="25" spans="1:17" ht="16.5" customHeight="1" x14ac:dyDescent="0.25">
      <c r="A25" s="7"/>
      <c r="B25" s="7" t="s">
        <v>1016</v>
      </c>
      <c r="C25" s="7"/>
      <c r="D25" s="7"/>
      <c r="E25" s="7"/>
      <c r="F25" s="7"/>
      <c r="G25" s="7"/>
      <c r="H25" s="7"/>
      <c r="I25" s="7"/>
      <c r="J25" s="7"/>
      <c r="K25" s="7"/>
      <c r="L25" s="9" t="s">
        <v>127</v>
      </c>
      <c r="M25" s="342">
        <v>50</v>
      </c>
      <c r="N25" s="342">
        <v>46</v>
      </c>
      <c r="O25" s="342">
        <v>40</v>
      </c>
      <c r="P25" s="342">
        <v>34</v>
      </c>
      <c r="Q25" s="342">
        <v>29</v>
      </c>
    </row>
    <row r="26" spans="1:17" ht="16.5" customHeight="1" x14ac:dyDescent="0.25">
      <c r="A26" s="7"/>
      <c r="B26" s="7" t="s">
        <v>1017</v>
      </c>
      <c r="C26" s="7"/>
      <c r="D26" s="7"/>
      <c r="E26" s="7"/>
      <c r="F26" s="7"/>
      <c r="G26" s="7"/>
      <c r="H26" s="7"/>
      <c r="I26" s="7"/>
      <c r="J26" s="7"/>
      <c r="K26" s="7"/>
      <c r="L26" s="9" t="s">
        <v>357</v>
      </c>
      <c r="M26" s="341">
        <v>100</v>
      </c>
      <c r="N26" s="339">
        <v>95.8</v>
      </c>
      <c r="O26" s="339">
        <v>95.2</v>
      </c>
      <c r="P26" s="341">
        <v>100</v>
      </c>
      <c r="Q26" s="341">
        <v>100</v>
      </c>
    </row>
    <row r="27" spans="1:17" ht="16.5" customHeight="1" x14ac:dyDescent="0.25">
      <c r="A27" s="7"/>
      <c r="B27" s="7" t="s">
        <v>1018</v>
      </c>
      <c r="C27" s="7"/>
      <c r="D27" s="7"/>
      <c r="E27" s="7"/>
      <c r="F27" s="7"/>
      <c r="G27" s="7"/>
      <c r="H27" s="7"/>
      <c r="I27" s="7"/>
      <c r="J27" s="7"/>
      <c r="K27" s="7"/>
      <c r="L27" s="9" t="s">
        <v>357</v>
      </c>
      <c r="M27" s="341">
        <v>100</v>
      </c>
      <c r="N27" s="339">
        <v>99.6</v>
      </c>
      <c r="O27" s="339">
        <v>99.8</v>
      </c>
      <c r="P27" s="341">
        <v>100</v>
      </c>
      <c r="Q27" s="341">
        <v>100</v>
      </c>
    </row>
    <row r="28" spans="1:17" ht="16.5" customHeight="1" x14ac:dyDescent="0.25">
      <c r="A28" s="7" t="s">
        <v>353</v>
      </c>
      <c r="B28" s="7"/>
      <c r="C28" s="7"/>
      <c r="D28" s="7"/>
      <c r="E28" s="7"/>
      <c r="F28" s="7"/>
      <c r="G28" s="7"/>
      <c r="H28" s="7"/>
      <c r="I28" s="7"/>
      <c r="J28" s="7"/>
      <c r="K28" s="7"/>
      <c r="L28" s="9"/>
      <c r="M28" s="10"/>
      <c r="N28" s="10"/>
      <c r="O28" s="10"/>
      <c r="P28" s="10"/>
      <c r="Q28" s="10"/>
    </row>
    <row r="29" spans="1:17" ht="16.5" customHeight="1" x14ac:dyDescent="0.25">
      <c r="A29" s="7"/>
      <c r="B29" s="7" t="s">
        <v>1015</v>
      </c>
      <c r="C29" s="7"/>
      <c r="D29" s="7"/>
      <c r="E29" s="7"/>
      <c r="F29" s="7"/>
      <c r="G29" s="7"/>
      <c r="H29" s="7"/>
      <c r="I29" s="7"/>
      <c r="J29" s="7"/>
      <c r="K29" s="7"/>
      <c r="L29" s="9" t="s">
        <v>127</v>
      </c>
      <c r="M29" s="342">
        <v>66</v>
      </c>
      <c r="N29" s="342">
        <v>57</v>
      </c>
      <c r="O29" s="342">
        <v>57</v>
      </c>
      <c r="P29" s="342">
        <v>51</v>
      </c>
      <c r="Q29" s="342">
        <v>56</v>
      </c>
    </row>
    <row r="30" spans="1:17" ht="16.5" customHeight="1" x14ac:dyDescent="0.25">
      <c r="A30" s="7"/>
      <c r="B30" s="7" t="s">
        <v>1016</v>
      </c>
      <c r="C30" s="7"/>
      <c r="D30" s="7"/>
      <c r="E30" s="7"/>
      <c r="F30" s="7"/>
      <c r="G30" s="7"/>
      <c r="H30" s="7"/>
      <c r="I30" s="7"/>
      <c r="J30" s="7"/>
      <c r="K30" s="7"/>
      <c r="L30" s="9" t="s">
        <v>127</v>
      </c>
      <c r="M30" s="342">
        <v>50</v>
      </c>
      <c r="N30" s="342">
        <v>37</v>
      </c>
      <c r="O30" s="342">
        <v>34</v>
      </c>
      <c r="P30" s="342">
        <v>48</v>
      </c>
      <c r="Q30" s="342">
        <v>42</v>
      </c>
    </row>
    <row r="31" spans="1:17" ht="16.5" customHeight="1" x14ac:dyDescent="0.25">
      <c r="A31" s="7"/>
      <c r="B31" s="7" t="s">
        <v>1017</v>
      </c>
      <c r="C31" s="7"/>
      <c r="D31" s="7"/>
      <c r="E31" s="7"/>
      <c r="F31" s="7"/>
      <c r="G31" s="7"/>
      <c r="H31" s="7"/>
      <c r="I31" s="7"/>
      <c r="J31" s="7"/>
      <c r="K31" s="7"/>
      <c r="L31" s="9" t="s">
        <v>357</v>
      </c>
      <c r="M31" s="339">
        <v>75.8</v>
      </c>
      <c r="N31" s="339">
        <v>64.900000000000006</v>
      </c>
      <c r="O31" s="339">
        <v>59.6</v>
      </c>
      <c r="P31" s="339">
        <v>94.1</v>
      </c>
      <c r="Q31" s="339">
        <v>75</v>
      </c>
    </row>
    <row r="32" spans="1:17" ht="16.5" customHeight="1" x14ac:dyDescent="0.25">
      <c r="A32" s="7"/>
      <c r="B32" s="7" t="s">
        <v>1018</v>
      </c>
      <c r="C32" s="7"/>
      <c r="D32" s="7"/>
      <c r="E32" s="7"/>
      <c r="F32" s="7"/>
      <c r="G32" s="7"/>
      <c r="H32" s="7"/>
      <c r="I32" s="7"/>
      <c r="J32" s="7"/>
      <c r="K32" s="7"/>
      <c r="L32" s="9" t="s">
        <v>357</v>
      </c>
      <c r="M32" s="339">
        <v>95.7</v>
      </c>
      <c r="N32" s="339">
        <v>96.3</v>
      </c>
      <c r="O32" s="339">
        <v>95.2</v>
      </c>
      <c r="P32" s="344" t="s">
        <v>85</v>
      </c>
      <c r="Q32" s="344" t="s">
        <v>85</v>
      </c>
    </row>
    <row r="33" spans="1:17" ht="16.5" customHeight="1" x14ac:dyDescent="0.25">
      <c r="A33" s="7" t="s">
        <v>354</v>
      </c>
      <c r="B33" s="7"/>
      <c r="C33" s="7"/>
      <c r="D33" s="7"/>
      <c r="E33" s="7"/>
      <c r="F33" s="7"/>
      <c r="G33" s="7"/>
      <c r="H33" s="7"/>
      <c r="I33" s="7"/>
      <c r="J33" s="7"/>
      <c r="K33" s="7"/>
      <c r="L33" s="9"/>
      <c r="M33" s="10"/>
      <c r="N33" s="10"/>
      <c r="O33" s="10"/>
      <c r="P33" s="10"/>
      <c r="Q33" s="10"/>
    </row>
    <row r="34" spans="1:17" ht="16.5" customHeight="1" x14ac:dyDescent="0.25">
      <c r="A34" s="7"/>
      <c r="B34" s="7" t="s">
        <v>1015</v>
      </c>
      <c r="C34" s="7"/>
      <c r="D34" s="7"/>
      <c r="E34" s="7"/>
      <c r="F34" s="7"/>
      <c r="G34" s="7"/>
      <c r="H34" s="7"/>
      <c r="I34" s="7"/>
      <c r="J34" s="7"/>
      <c r="K34" s="7"/>
      <c r="L34" s="9" t="s">
        <v>127</v>
      </c>
      <c r="M34" s="340">
        <v>5</v>
      </c>
      <c r="N34" s="340">
        <v>7</v>
      </c>
      <c r="O34" s="340">
        <v>7</v>
      </c>
      <c r="P34" s="340">
        <v>7</v>
      </c>
      <c r="Q34" s="340">
        <v>7</v>
      </c>
    </row>
    <row r="35" spans="1:17" ht="16.5" customHeight="1" x14ac:dyDescent="0.25">
      <c r="A35" s="7"/>
      <c r="B35" s="7" t="s">
        <v>1016</v>
      </c>
      <c r="C35" s="7"/>
      <c r="D35" s="7"/>
      <c r="E35" s="7"/>
      <c r="F35" s="7"/>
      <c r="G35" s="7"/>
      <c r="H35" s="7"/>
      <c r="I35" s="7"/>
      <c r="J35" s="7"/>
      <c r="K35" s="7"/>
      <c r="L35" s="9" t="s">
        <v>127</v>
      </c>
      <c r="M35" s="340">
        <v>5</v>
      </c>
      <c r="N35" s="340">
        <v>7</v>
      </c>
      <c r="O35" s="340">
        <v>7</v>
      </c>
      <c r="P35" s="340">
        <v>7</v>
      </c>
      <c r="Q35" s="340">
        <v>7</v>
      </c>
    </row>
    <row r="36" spans="1:17" ht="16.5" customHeight="1" x14ac:dyDescent="0.25">
      <c r="A36" s="7"/>
      <c r="B36" s="7" t="s">
        <v>1017</v>
      </c>
      <c r="C36" s="7"/>
      <c r="D36" s="7"/>
      <c r="E36" s="7"/>
      <c r="F36" s="7"/>
      <c r="G36" s="7"/>
      <c r="H36" s="7"/>
      <c r="I36" s="7"/>
      <c r="J36" s="7"/>
      <c r="K36" s="7"/>
      <c r="L36" s="9" t="s">
        <v>357</v>
      </c>
      <c r="M36" s="341">
        <v>100</v>
      </c>
      <c r="N36" s="341">
        <v>100</v>
      </c>
      <c r="O36" s="341">
        <v>100</v>
      </c>
      <c r="P36" s="341">
        <v>100</v>
      </c>
      <c r="Q36" s="341">
        <v>100</v>
      </c>
    </row>
    <row r="37" spans="1:17" ht="16.5" customHeight="1" x14ac:dyDescent="0.25">
      <c r="A37" s="7"/>
      <c r="B37" s="7" t="s">
        <v>1018</v>
      </c>
      <c r="C37" s="7"/>
      <c r="D37" s="7"/>
      <c r="E37" s="7"/>
      <c r="F37" s="7"/>
      <c r="G37" s="7"/>
      <c r="H37" s="7"/>
      <c r="I37" s="7"/>
      <c r="J37" s="7"/>
      <c r="K37" s="7"/>
      <c r="L37" s="9" t="s">
        <v>357</v>
      </c>
      <c r="M37" s="341">
        <v>100</v>
      </c>
      <c r="N37" s="341">
        <v>100</v>
      </c>
      <c r="O37" s="341">
        <v>100</v>
      </c>
      <c r="P37" s="341">
        <v>100</v>
      </c>
      <c r="Q37" s="341">
        <v>100</v>
      </c>
    </row>
    <row r="38" spans="1:17" ht="16.5" customHeight="1" x14ac:dyDescent="0.25">
      <c r="A38" s="7" t="s">
        <v>1020</v>
      </c>
      <c r="B38" s="7"/>
      <c r="C38" s="7"/>
      <c r="D38" s="7"/>
      <c r="E38" s="7"/>
      <c r="F38" s="7"/>
      <c r="G38" s="7"/>
      <c r="H38" s="7"/>
      <c r="I38" s="7"/>
      <c r="J38" s="7"/>
      <c r="K38" s="7"/>
      <c r="L38" s="9"/>
      <c r="M38" s="10"/>
      <c r="N38" s="10"/>
      <c r="O38" s="10"/>
      <c r="P38" s="10"/>
      <c r="Q38" s="10"/>
    </row>
    <row r="39" spans="1:17" ht="16.5" customHeight="1" x14ac:dyDescent="0.25">
      <c r="A39" s="7"/>
      <c r="B39" s="7" t="s">
        <v>1015</v>
      </c>
      <c r="C39" s="7"/>
      <c r="D39" s="7"/>
      <c r="E39" s="7"/>
      <c r="F39" s="7"/>
      <c r="G39" s="7"/>
      <c r="H39" s="7"/>
      <c r="I39" s="7"/>
      <c r="J39" s="7"/>
      <c r="K39" s="7"/>
      <c r="L39" s="9" t="s">
        <v>127</v>
      </c>
      <c r="M39" s="342">
        <v>33</v>
      </c>
      <c r="N39" s="342">
        <v>34</v>
      </c>
      <c r="O39" s="342">
        <v>33</v>
      </c>
      <c r="P39" s="342">
        <v>37</v>
      </c>
      <c r="Q39" s="342">
        <v>38</v>
      </c>
    </row>
    <row r="40" spans="1:17" ht="16.5" customHeight="1" x14ac:dyDescent="0.25">
      <c r="A40" s="7"/>
      <c r="B40" s="7" t="s">
        <v>1016</v>
      </c>
      <c r="C40" s="7"/>
      <c r="D40" s="7"/>
      <c r="E40" s="7"/>
      <c r="F40" s="7"/>
      <c r="G40" s="7"/>
      <c r="H40" s="7"/>
      <c r="I40" s="7"/>
      <c r="J40" s="7"/>
      <c r="K40" s="7"/>
      <c r="L40" s="9" t="s">
        <v>127</v>
      </c>
      <c r="M40" s="343" t="s">
        <v>76</v>
      </c>
      <c r="N40" s="343" t="s">
        <v>76</v>
      </c>
      <c r="O40" s="343" t="s">
        <v>76</v>
      </c>
      <c r="P40" s="343" t="s">
        <v>76</v>
      </c>
      <c r="Q40" s="343" t="s">
        <v>76</v>
      </c>
    </row>
    <row r="41" spans="1:17" ht="16.5" customHeight="1" x14ac:dyDescent="0.25">
      <c r="A41" s="7"/>
      <c r="B41" s="7" t="s">
        <v>1017</v>
      </c>
      <c r="C41" s="7"/>
      <c r="D41" s="7"/>
      <c r="E41" s="7"/>
      <c r="F41" s="7"/>
      <c r="G41" s="7"/>
      <c r="H41" s="7"/>
      <c r="I41" s="7"/>
      <c r="J41" s="7"/>
      <c r="K41" s="7"/>
      <c r="L41" s="9" t="s">
        <v>357</v>
      </c>
      <c r="M41" s="344" t="s">
        <v>76</v>
      </c>
      <c r="N41" s="344" t="s">
        <v>76</v>
      </c>
      <c r="O41" s="344" t="s">
        <v>76</v>
      </c>
      <c r="P41" s="344" t="s">
        <v>76</v>
      </c>
      <c r="Q41" s="344" t="s">
        <v>76</v>
      </c>
    </row>
    <row r="42" spans="1:17" ht="16.5" customHeight="1" x14ac:dyDescent="0.25">
      <c r="A42" s="14"/>
      <c r="B42" s="14" t="s">
        <v>1018</v>
      </c>
      <c r="C42" s="14"/>
      <c r="D42" s="14"/>
      <c r="E42" s="14"/>
      <c r="F42" s="14"/>
      <c r="G42" s="14"/>
      <c r="H42" s="14"/>
      <c r="I42" s="14"/>
      <c r="J42" s="14"/>
      <c r="K42" s="14"/>
      <c r="L42" s="15" t="s">
        <v>357</v>
      </c>
      <c r="M42" s="345" t="s">
        <v>76</v>
      </c>
      <c r="N42" s="345" t="s">
        <v>76</v>
      </c>
      <c r="O42" s="345" t="s">
        <v>76</v>
      </c>
      <c r="P42" s="345" t="s">
        <v>76</v>
      </c>
      <c r="Q42" s="345" t="s">
        <v>76</v>
      </c>
    </row>
    <row r="43" spans="1:17" ht="4.5" customHeight="1" x14ac:dyDescent="0.25">
      <c r="A43" s="25"/>
      <c r="B43" s="25"/>
      <c r="C43" s="2"/>
      <c r="D43" s="2"/>
      <c r="E43" s="2"/>
      <c r="F43" s="2"/>
      <c r="G43" s="2"/>
      <c r="H43" s="2"/>
      <c r="I43" s="2"/>
      <c r="J43" s="2"/>
      <c r="K43" s="2"/>
      <c r="L43" s="2"/>
      <c r="M43" s="2"/>
      <c r="N43" s="2"/>
      <c r="O43" s="2"/>
      <c r="P43" s="2"/>
      <c r="Q43" s="2"/>
    </row>
    <row r="44" spans="1:17" ht="16.5" customHeight="1" x14ac:dyDescent="0.25">
      <c r="A44" s="25"/>
      <c r="B44" s="25"/>
      <c r="C44" s="351" t="s">
        <v>1021</v>
      </c>
      <c r="D44" s="351"/>
      <c r="E44" s="351"/>
      <c r="F44" s="351"/>
      <c r="G44" s="351"/>
      <c r="H44" s="351"/>
      <c r="I44" s="351"/>
      <c r="J44" s="351"/>
      <c r="K44" s="351"/>
      <c r="L44" s="351"/>
      <c r="M44" s="351"/>
      <c r="N44" s="351"/>
      <c r="O44" s="351"/>
      <c r="P44" s="351"/>
      <c r="Q44" s="351"/>
    </row>
    <row r="45" spans="1:17" ht="4.5" customHeight="1" x14ac:dyDescent="0.25">
      <c r="A45" s="25"/>
      <c r="B45" s="25"/>
      <c r="C45" s="2"/>
      <c r="D45" s="2"/>
      <c r="E45" s="2"/>
      <c r="F45" s="2"/>
      <c r="G45" s="2"/>
      <c r="H45" s="2"/>
      <c r="I45" s="2"/>
      <c r="J45" s="2"/>
      <c r="K45" s="2"/>
      <c r="L45" s="2"/>
      <c r="M45" s="2"/>
      <c r="N45" s="2"/>
      <c r="O45" s="2"/>
      <c r="P45" s="2"/>
      <c r="Q45" s="2"/>
    </row>
    <row r="46" spans="1:17" ht="29.4" customHeight="1" x14ac:dyDescent="0.25">
      <c r="A46" s="25" t="s">
        <v>87</v>
      </c>
      <c r="B46" s="25"/>
      <c r="C46" s="351" t="s">
        <v>1022</v>
      </c>
      <c r="D46" s="351"/>
      <c r="E46" s="351"/>
      <c r="F46" s="351"/>
      <c r="G46" s="351"/>
      <c r="H46" s="351"/>
      <c r="I46" s="351"/>
      <c r="J46" s="351"/>
      <c r="K46" s="351"/>
      <c r="L46" s="351"/>
      <c r="M46" s="351"/>
      <c r="N46" s="351"/>
      <c r="O46" s="351"/>
      <c r="P46" s="351"/>
      <c r="Q46" s="351"/>
    </row>
    <row r="47" spans="1:17" ht="42.45" customHeight="1" x14ac:dyDescent="0.25">
      <c r="A47" s="25" t="s">
        <v>88</v>
      </c>
      <c r="B47" s="25"/>
      <c r="C47" s="351" t="s">
        <v>1023</v>
      </c>
      <c r="D47" s="351"/>
      <c r="E47" s="351"/>
      <c r="F47" s="351"/>
      <c r="G47" s="351"/>
      <c r="H47" s="351"/>
      <c r="I47" s="351"/>
      <c r="J47" s="351"/>
      <c r="K47" s="351"/>
      <c r="L47" s="351"/>
      <c r="M47" s="351"/>
      <c r="N47" s="351"/>
      <c r="O47" s="351"/>
      <c r="P47" s="351"/>
      <c r="Q47" s="351"/>
    </row>
    <row r="48" spans="1:17" ht="29.4" customHeight="1" x14ac:dyDescent="0.25">
      <c r="A48" s="25" t="s">
        <v>89</v>
      </c>
      <c r="B48" s="25"/>
      <c r="C48" s="351" t="s">
        <v>1024</v>
      </c>
      <c r="D48" s="351"/>
      <c r="E48" s="351"/>
      <c r="F48" s="351"/>
      <c r="G48" s="351"/>
      <c r="H48" s="351"/>
      <c r="I48" s="351"/>
      <c r="J48" s="351"/>
      <c r="K48" s="351"/>
      <c r="L48" s="351"/>
      <c r="M48" s="351"/>
      <c r="N48" s="351"/>
      <c r="O48" s="351"/>
      <c r="P48" s="351"/>
      <c r="Q48" s="351"/>
    </row>
    <row r="49" spans="1:17" ht="42.45" customHeight="1" x14ac:dyDescent="0.25">
      <c r="A49" s="25" t="s">
        <v>90</v>
      </c>
      <c r="B49" s="25"/>
      <c r="C49" s="351" t="s">
        <v>1025</v>
      </c>
      <c r="D49" s="351"/>
      <c r="E49" s="351"/>
      <c r="F49" s="351"/>
      <c r="G49" s="351"/>
      <c r="H49" s="351"/>
      <c r="I49" s="351"/>
      <c r="J49" s="351"/>
      <c r="K49" s="351"/>
      <c r="L49" s="351"/>
      <c r="M49" s="351"/>
      <c r="N49" s="351"/>
      <c r="O49" s="351"/>
      <c r="P49" s="351"/>
      <c r="Q49" s="351"/>
    </row>
    <row r="50" spans="1:17" ht="4.5" customHeight="1" x14ac:dyDescent="0.25"/>
    <row r="51" spans="1:17" ht="16.5" customHeight="1" x14ac:dyDescent="0.25">
      <c r="A51" s="26" t="s">
        <v>112</v>
      </c>
      <c r="B51" s="25"/>
      <c r="C51" s="25"/>
      <c r="D51" s="25"/>
      <c r="E51" s="351" t="s">
        <v>1026</v>
      </c>
      <c r="F51" s="351"/>
      <c r="G51" s="351"/>
      <c r="H51" s="351"/>
      <c r="I51" s="351"/>
      <c r="J51" s="351"/>
      <c r="K51" s="351"/>
      <c r="L51" s="351"/>
      <c r="M51" s="351"/>
      <c r="N51" s="351"/>
      <c r="O51" s="351"/>
      <c r="P51" s="351"/>
      <c r="Q51" s="351"/>
    </row>
  </sheetData>
  <mergeCells count="7">
    <mergeCell ref="C49:Q49"/>
    <mergeCell ref="E51:Q51"/>
    <mergeCell ref="K1:Q1"/>
    <mergeCell ref="C44:Q44"/>
    <mergeCell ref="C46:Q46"/>
    <mergeCell ref="C47:Q47"/>
    <mergeCell ref="C48:Q48"/>
  </mergeCells>
  <pageMargins left="0.7" right="0.7" top="0.75" bottom="0.75" header="0.3" footer="0.3"/>
  <pageSetup paperSize="9" fitToHeight="0" orientation="landscape" useFirstPageNumber="1" horizontalDpi="300" verticalDpi="300" r:id="rId1"/>
  <headerFooter scaleWithDoc="0" alignWithMargins="0">
    <oddHeader>&amp;C&amp;"Arial,Regular"&amp;8TABLE 18A.47</oddHeader>
    <oddFooter>&amp;L&amp;8&amp;G 
&amp;"Arial,Regular"REPORT ON
GOVERNMENT
SERVICES  202106&amp;C &amp;R&amp;8&amp;G&amp;"Arial,Regular" 
HOUSING
&amp;"Arial,Regular"PAGE &amp;"Arial,Bold"&amp;P&amp;"Arial,Regular" of TABLE 18A.47</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U46"/>
  <sheetViews>
    <sheetView showGridLines="0" workbookViewId="0"/>
  </sheetViews>
  <sheetFormatPr defaultColWidth="11.44140625" defaultRowHeight="13.2" x14ac:dyDescent="0.25"/>
  <cols>
    <col min="1" max="11" width="1.88671875" customWidth="1"/>
    <col min="12" max="12" width="5.44140625" customWidth="1"/>
    <col min="13" max="21" width="9.33203125" customWidth="1"/>
  </cols>
  <sheetData>
    <row r="1" spans="1:21" ht="17.399999999999999" customHeight="1" x14ac:dyDescent="0.25">
      <c r="A1" s="8" t="s">
        <v>172</v>
      </c>
      <c r="B1" s="8"/>
      <c r="C1" s="8"/>
      <c r="D1" s="8"/>
      <c r="E1" s="8"/>
      <c r="F1" s="8"/>
      <c r="G1" s="8"/>
      <c r="H1" s="8"/>
      <c r="I1" s="8"/>
      <c r="J1" s="8"/>
      <c r="K1" s="355" t="s">
        <v>173</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174</v>
      </c>
      <c r="N2" s="13" t="s">
        <v>175</v>
      </c>
      <c r="O2" s="13" t="s">
        <v>176</v>
      </c>
      <c r="P2" s="13" t="s">
        <v>177</v>
      </c>
      <c r="Q2" s="13" t="s">
        <v>178</v>
      </c>
      <c r="R2" s="13" t="s">
        <v>179</v>
      </c>
      <c r="S2" s="13" t="s">
        <v>180</v>
      </c>
      <c r="T2" s="13" t="s">
        <v>181</v>
      </c>
      <c r="U2" s="13" t="s">
        <v>182</v>
      </c>
    </row>
    <row r="3" spans="1:21" ht="16.5" customHeight="1" x14ac:dyDescent="0.25">
      <c r="A3" s="7" t="s">
        <v>73</v>
      </c>
      <c r="B3" s="7"/>
      <c r="C3" s="7"/>
      <c r="D3" s="7"/>
      <c r="E3" s="7"/>
      <c r="F3" s="7"/>
      <c r="G3" s="7"/>
      <c r="H3" s="7"/>
      <c r="I3" s="7"/>
      <c r="J3" s="7"/>
      <c r="K3" s="7"/>
      <c r="L3" s="9"/>
      <c r="M3" s="10"/>
      <c r="N3" s="10"/>
      <c r="O3" s="10"/>
      <c r="P3" s="10"/>
      <c r="Q3" s="10"/>
      <c r="R3" s="10"/>
      <c r="S3" s="10"/>
      <c r="T3" s="10"/>
      <c r="U3" s="10"/>
    </row>
    <row r="4" spans="1:21" ht="16.5" customHeight="1" x14ac:dyDescent="0.25">
      <c r="A4" s="7"/>
      <c r="B4" s="7" t="s">
        <v>144</v>
      </c>
      <c r="C4" s="7"/>
      <c r="D4" s="7"/>
      <c r="E4" s="7"/>
      <c r="F4" s="7"/>
      <c r="G4" s="7"/>
      <c r="H4" s="7"/>
      <c r="I4" s="7"/>
      <c r="J4" s="7"/>
      <c r="K4" s="7"/>
      <c r="L4" s="9" t="s">
        <v>127</v>
      </c>
      <c r="M4" s="57">
        <v>93107</v>
      </c>
      <c r="N4" s="57">
        <v>61577</v>
      </c>
      <c r="O4" s="57">
        <v>50882</v>
      </c>
      <c r="P4" s="57">
        <v>31274</v>
      </c>
      <c r="Q4" s="57">
        <v>30501</v>
      </c>
      <c r="R4" s="55">
        <v>6961</v>
      </c>
      <c r="S4" s="57">
        <v>10610</v>
      </c>
      <c r="T4" s="55">
        <v>4701</v>
      </c>
      <c r="U4" s="54">
        <v>289613</v>
      </c>
    </row>
    <row r="5" spans="1:21" ht="16.5" customHeight="1" x14ac:dyDescent="0.25">
      <c r="A5" s="7"/>
      <c r="B5" s="7" t="s">
        <v>145</v>
      </c>
      <c r="C5" s="7"/>
      <c r="D5" s="7"/>
      <c r="E5" s="7"/>
      <c r="F5" s="7"/>
      <c r="G5" s="7"/>
      <c r="H5" s="7"/>
      <c r="I5" s="7"/>
      <c r="J5" s="7"/>
      <c r="K5" s="7"/>
      <c r="L5" s="9" t="s">
        <v>127</v>
      </c>
      <c r="M5" s="57">
        <v>96695</v>
      </c>
      <c r="N5" s="57">
        <v>62096</v>
      </c>
      <c r="O5" s="57">
        <v>50755</v>
      </c>
      <c r="P5" s="57">
        <v>31432</v>
      </c>
      <c r="Q5" s="57">
        <v>30928</v>
      </c>
      <c r="R5" s="55">
        <v>6931</v>
      </c>
      <c r="S5" s="57">
        <v>10529</v>
      </c>
      <c r="T5" s="55">
        <v>4691</v>
      </c>
      <c r="U5" s="54">
        <v>294057</v>
      </c>
    </row>
    <row r="6" spans="1:21" ht="16.5" customHeight="1" x14ac:dyDescent="0.25">
      <c r="A6" s="7"/>
      <c r="B6" s="7" t="s">
        <v>146</v>
      </c>
      <c r="C6" s="7"/>
      <c r="D6" s="7"/>
      <c r="E6" s="7"/>
      <c r="F6" s="7"/>
      <c r="G6" s="7"/>
      <c r="H6" s="7"/>
      <c r="I6" s="7"/>
      <c r="J6" s="7"/>
      <c r="K6" s="7"/>
      <c r="L6" s="9" t="s">
        <v>127</v>
      </c>
      <c r="M6" s="54">
        <v>106895</v>
      </c>
      <c r="N6" s="57">
        <v>62247</v>
      </c>
      <c r="O6" s="57">
        <v>50209</v>
      </c>
      <c r="P6" s="57">
        <v>31922</v>
      </c>
      <c r="Q6" s="57">
        <v>31062</v>
      </c>
      <c r="R6" s="55">
        <v>6856</v>
      </c>
      <c r="S6" s="57">
        <v>10621</v>
      </c>
      <c r="T6" s="55">
        <v>4720</v>
      </c>
      <c r="U6" s="54">
        <v>304532</v>
      </c>
    </row>
    <row r="7" spans="1:21" ht="16.5" customHeight="1" x14ac:dyDescent="0.25">
      <c r="A7" s="7"/>
      <c r="B7" s="7" t="s">
        <v>147</v>
      </c>
      <c r="C7" s="7"/>
      <c r="D7" s="7"/>
      <c r="E7" s="7"/>
      <c r="F7" s="7"/>
      <c r="G7" s="7"/>
      <c r="H7" s="7"/>
      <c r="I7" s="7"/>
      <c r="J7" s="7"/>
      <c r="K7" s="7"/>
      <c r="L7" s="9" t="s">
        <v>127</v>
      </c>
      <c r="M7" s="54">
        <v>108125</v>
      </c>
      <c r="N7" s="57">
        <v>62682</v>
      </c>
      <c r="O7" s="57">
        <v>50060</v>
      </c>
      <c r="P7" s="57">
        <v>32109</v>
      </c>
      <c r="Q7" s="57">
        <v>35232</v>
      </c>
      <c r="R7" s="55">
        <v>6880</v>
      </c>
      <c r="S7" s="57">
        <v>10661</v>
      </c>
      <c r="T7" s="55">
        <v>4734</v>
      </c>
      <c r="U7" s="54">
        <v>310483</v>
      </c>
    </row>
    <row r="8" spans="1:21" ht="16.5" customHeight="1" x14ac:dyDescent="0.25">
      <c r="A8" s="7"/>
      <c r="B8" s="7" t="s">
        <v>148</v>
      </c>
      <c r="C8" s="7"/>
      <c r="D8" s="7"/>
      <c r="E8" s="7"/>
      <c r="F8" s="7"/>
      <c r="G8" s="7"/>
      <c r="H8" s="7"/>
      <c r="I8" s="7"/>
      <c r="J8" s="7"/>
      <c r="K8" s="7"/>
      <c r="L8" s="9" t="s">
        <v>127</v>
      </c>
      <c r="M8" s="54">
        <v>108637</v>
      </c>
      <c r="N8" s="57">
        <v>62995</v>
      </c>
      <c r="O8" s="57">
        <v>50093</v>
      </c>
      <c r="P8" s="57">
        <v>32208</v>
      </c>
      <c r="Q8" s="57">
        <v>35946</v>
      </c>
      <c r="R8" s="55">
        <v>7038</v>
      </c>
      <c r="S8" s="57">
        <v>10606</v>
      </c>
      <c r="T8" s="55">
        <v>4696</v>
      </c>
      <c r="U8" s="54">
        <v>312219</v>
      </c>
    </row>
    <row r="9" spans="1:21" ht="16.5" customHeight="1" x14ac:dyDescent="0.25">
      <c r="A9" s="7"/>
      <c r="B9" s="7" t="s">
        <v>149</v>
      </c>
      <c r="C9" s="7"/>
      <c r="D9" s="7"/>
      <c r="E9" s="7"/>
      <c r="F9" s="7"/>
      <c r="G9" s="7"/>
      <c r="H9" s="7"/>
      <c r="I9" s="7"/>
      <c r="J9" s="7"/>
      <c r="K9" s="7"/>
      <c r="L9" s="9" t="s">
        <v>127</v>
      </c>
      <c r="M9" s="54">
        <v>108732</v>
      </c>
      <c r="N9" s="57">
        <v>63125</v>
      </c>
      <c r="O9" s="57">
        <v>50371</v>
      </c>
      <c r="P9" s="57">
        <v>32602</v>
      </c>
      <c r="Q9" s="57">
        <v>37766</v>
      </c>
      <c r="R9" s="55">
        <v>7109</v>
      </c>
      <c r="S9" s="57">
        <v>10611</v>
      </c>
      <c r="T9" s="55">
        <v>4647</v>
      </c>
      <c r="U9" s="54">
        <v>314963</v>
      </c>
    </row>
    <row r="10" spans="1:21" ht="16.5" customHeight="1" x14ac:dyDescent="0.25">
      <c r="A10" s="7"/>
      <c r="B10" s="7" t="s">
        <v>150</v>
      </c>
      <c r="C10" s="7"/>
      <c r="D10" s="7"/>
      <c r="E10" s="7"/>
      <c r="F10" s="7"/>
      <c r="G10" s="7"/>
      <c r="H10" s="7"/>
      <c r="I10" s="7"/>
      <c r="J10" s="7"/>
      <c r="K10" s="7"/>
      <c r="L10" s="9" t="s">
        <v>127</v>
      </c>
      <c r="M10" s="54">
        <v>109370</v>
      </c>
      <c r="N10" s="57">
        <v>63048</v>
      </c>
      <c r="O10" s="57">
        <v>50570</v>
      </c>
      <c r="P10" s="57">
        <v>32315</v>
      </c>
      <c r="Q10" s="57">
        <v>38008</v>
      </c>
      <c r="R10" s="55">
        <v>8250</v>
      </c>
      <c r="S10" s="57">
        <v>10727</v>
      </c>
      <c r="T10" s="55">
        <v>4720</v>
      </c>
      <c r="U10" s="54">
        <v>317008</v>
      </c>
    </row>
    <row r="11" spans="1:21" ht="16.5" customHeight="1" x14ac:dyDescent="0.25">
      <c r="A11" s="7"/>
      <c r="B11" s="7" t="s">
        <v>151</v>
      </c>
      <c r="C11" s="7"/>
      <c r="D11" s="7"/>
      <c r="E11" s="7"/>
      <c r="F11" s="7"/>
      <c r="G11" s="7"/>
      <c r="H11" s="7"/>
      <c r="I11" s="7"/>
      <c r="J11" s="7"/>
      <c r="K11" s="7"/>
      <c r="L11" s="9" t="s">
        <v>127</v>
      </c>
      <c r="M11" s="54">
        <v>110074</v>
      </c>
      <c r="N11" s="57">
        <v>62852</v>
      </c>
      <c r="O11" s="57">
        <v>50938</v>
      </c>
      <c r="P11" s="57">
        <v>32248</v>
      </c>
      <c r="Q11" s="57">
        <v>38754</v>
      </c>
      <c r="R11" s="57">
        <v>10819</v>
      </c>
      <c r="S11" s="57">
        <v>10738</v>
      </c>
      <c r="T11" s="55">
        <v>4790</v>
      </c>
      <c r="U11" s="54">
        <v>321213</v>
      </c>
    </row>
    <row r="12" spans="1:21" ht="16.5" customHeight="1" x14ac:dyDescent="0.25">
      <c r="A12" s="7"/>
      <c r="B12" s="7" t="s">
        <v>152</v>
      </c>
      <c r="C12" s="7"/>
      <c r="D12" s="7"/>
      <c r="E12" s="7"/>
      <c r="F12" s="7"/>
      <c r="G12" s="7"/>
      <c r="H12" s="7"/>
      <c r="I12" s="7"/>
      <c r="J12" s="7"/>
      <c r="K12" s="7"/>
      <c r="L12" s="9" t="s">
        <v>127</v>
      </c>
      <c r="M12" s="54">
        <v>111087</v>
      </c>
      <c r="N12" s="57">
        <v>62779</v>
      </c>
      <c r="O12" s="57">
        <v>51074</v>
      </c>
      <c r="P12" s="57">
        <v>32625</v>
      </c>
      <c r="Q12" s="57">
        <v>39264</v>
      </c>
      <c r="R12" s="57">
        <v>10902</v>
      </c>
      <c r="S12" s="57">
        <v>10793</v>
      </c>
      <c r="T12" s="55">
        <v>4899</v>
      </c>
      <c r="U12" s="54">
        <v>323423</v>
      </c>
    </row>
    <row r="13" spans="1:21" ht="16.5" customHeight="1" x14ac:dyDescent="0.25">
      <c r="A13" s="7"/>
      <c r="B13" s="7" t="s">
        <v>153</v>
      </c>
      <c r="C13" s="7"/>
      <c r="D13" s="7"/>
      <c r="E13" s="7"/>
      <c r="F13" s="7"/>
      <c r="G13" s="7"/>
      <c r="H13" s="7"/>
      <c r="I13" s="7"/>
      <c r="J13" s="7"/>
      <c r="K13" s="7"/>
      <c r="L13" s="9" t="s">
        <v>127</v>
      </c>
      <c r="M13" s="54">
        <v>111448</v>
      </c>
      <c r="N13" s="57">
        <v>62928</v>
      </c>
      <c r="O13" s="57">
        <v>51262</v>
      </c>
      <c r="P13" s="57">
        <v>32519</v>
      </c>
      <c r="Q13" s="57">
        <v>39876</v>
      </c>
      <c r="R13" s="57">
        <v>11132</v>
      </c>
      <c r="S13" s="57">
        <v>10836</v>
      </c>
      <c r="T13" s="55">
        <v>4907</v>
      </c>
      <c r="U13" s="54">
        <v>324908</v>
      </c>
    </row>
    <row r="14" spans="1:21" ht="16.5" customHeight="1" x14ac:dyDescent="0.25">
      <c r="A14" s="7" t="s">
        <v>75</v>
      </c>
      <c r="B14" s="7"/>
      <c r="C14" s="7"/>
      <c r="D14" s="7"/>
      <c r="E14" s="7"/>
      <c r="F14" s="7"/>
      <c r="G14" s="7"/>
      <c r="H14" s="7"/>
      <c r="I14" s="7"/>
      <c r="J14" s="7"/>
      <c r="K14" s="7"/>
      <c r="L14" s="9"/>
      <c r="M14" s="10"/>
      <c r="N14" s="10"/>
      <c r="O14" s="10"/>
      <c r="P14" s="10"/>
      <c r="Q14" s="10"/>
      <c r="R14" s="10"/>
      <c r="S14" s="10"/>
      <c r="T14" s="10"/>
      <c r="U14" s="10"/>
    </row>
    <row r="15" spans="1:21" ht="16.5" customHeight="1" x14ac:dyDescent="0.25">
      <c r="A15" s="7"/>
      <c r="B15" s="7" t="s">
        <v>144</v>
      </c>
      <c r="C15" s="7"/>
      <c r="D15" s="7"/>
      <c r="E15" s="7"/>
      <c r="F15" s="7"/>
      <c r="G15" s="7"/>
      <c r="H15" s="7"/>
      <c r="I15" s="7"/>
      <c r="J15" s="7"/>
      <c r="K15" s="7"/>
      <c r="L15" s="9" t="s">
        <v>127</v>
      </c>
      <c r="M15" s="55">
        <v>4361</v>
      </c>
      <c r="N15" s="52" t="s">
        <v>76</v>
      </c>
      <c r="O15" s="55">
        <v>3182</v>
      </c>
      <c r="P15" s="52" t="s">
        <v>76</v>
      </c>
      <c r="Q15" s="55">
        <v>1304</v>
      </c>
      <c r="R15" s="50">
        <v>218</v>
      </c>
      <c r="S15" s="52" t="s">
        <v>76</v>
      </c>
      <c r="T15" s="55">
        <v>4767</v>
      </c>
      <c r="U15" s="57">
        <v>13832</v>
      </c>
    </row>
    <row r="16" spans="1:21" ht="16.5" customHeight="1" x14ac:dyDescent="0.25">
      <c r="A16" s="7"/>
      <c r="B16" s="7" t="s">
        <v>145</v>
      </c>
      <c r="C16" s="7"/>
      <c r="D16" s="7"/>
      <c r="E16" s="7"/>
      <c r="F16" s="7"/>
      <c r="G16" s="7"/>
      <c r="H16" s="7"/>
      <c r="I16" s="7"/>
      <c r="J16" s="7"/>
      <c r="K16" s="7"/>
      <c r="L16" s="9" t="s">
        <v>127</v>
      </c>
      <c r="M16" s="55">
        <v>4413</v>
      </c>
      <c r="N16" s="52" t="s">
        <v>76</v>
      </c>
      <c r="O16" s="55">
        <v>3195</v>
      </c>
      <c r="P16" s="52" t="s">
        <v>76</v>
      </c>
      <c r="Q16" s="55">
        <v>1336</v>
      </c>
      <c r="R16" s="50">
        <v>218</v>
      </c>
      <c r="S16" s="52" t="s">
        <v>76</v>
      </c>
      <c r="T16" s="55">
        <v>4751</v>
      </c>
      <c r="U16" s="57">
        <v>13913</v>
      </c>
    </row>
    <row r="17" spans="1:21" ht="16.5" customHeight="1" x14ac:dyDescent="0.25">
      <c r="A17" s="7"/>
      <c r="B17" s="7" t="s">
        <v>146</v>
      </c>
      <c r="C17" s="7"/>
      <c r="D17" s="7"/>
      <c r="E17" s="7"/>
      <c r="F17" s="7"/>
      <c r="G17" s="7"/>
      <c r="H17" s="7"/>
      <c r="I17" s="7"/>
      <c r="J17" s="7"/>
      <c r="K17" s="7"/>
      <c r="L17" s="9" t="s">
        <v>127</v>
      </c>
      <c r="M17" s="55">
        <v>4414</v>
      </c>
      <c r="N17" s="52" t="s">
        <v>76</v>
      </c>
      <c r="O17" s="55">
        <v>3199</v>
      </c>
      <c r="P17" s="52" t="s">
        <v>76</v>
      </c>
      <c r="Q17" s="55">
        <v>1372</v>
      </c>
      <c r="R17" s="50">
        <v>215</v>
      </c>
      <c r="S17" s="52" t="s">
        <v>76</v>
      </c>
      <c r="T17" s="55">
        <v>4617</v>
      </c>
      <c r="U17" s="57">
        <v>13817</v>
      </c>
    </row>
    <row r="18" spans="1:21" ht="16.5" customHeight="1" x14ac:dyDescent="0.25">
      <c r="A18" s="7"/>
      <c r="B18" s="7" t="s">
        <v>147</v>
      </c>
      <c r="C18" s="7"/>
      <c r="D18" s="7"/>
      <c r="E18" s="7"/>
      <c r="F18" s="7"/>
      <c r="G18" s="7"/>
      <c r="H18" s="7"/>
      <c r="I18" s="7"/>
      <c r="J18" s="7"/>
      <c r="K18" s="7"/>
      <c r="L18" s="9" t="s">
        <v>127</v>
      </c>
      <c r="M18" s="55">
        <v>4472</v>
      </c>
      <c r="N18" s="52" t="s">
        <v>76</v>
      </c>
      <c r="O18" s="55">
        <v>3247</v>
      </c>
      <c r="P18" s="52" t="s">
        <v>76</v>
      </c>
      <c r="Q18" s="55">
        <v>1635</v>
      </c>
      <c r="R18" s="50">
        <v>220</v>
      </c>
      <c r="S18" s="52" t="s">
        <v>76</v>
      </c>
      <c r="T18" s="52" t="s">
        <v>85</v>
      </c>
      <c r="U18" s="55">
        <v>9574</v>
      </c>
    </row>
    <row r="19" spans="1:21" ht="16.5" customHeight="1" x14ac:dyDescent="0.25">
      <c r="A19" s="7"/>
      <c r="B19" s="7" t="s">
        <v>148</v>
      </c>
      <c r="C19" s="7"/>
      <c r="D19" s="7"/>
      <c r="E19" s="7"/>
      <c r="F19" s="7"/>
      <c r="G19" s="7"/>
      <c r="H19" s="7"/>
      <c r="I19" s="7"/>
      <c r="J19" s="7"/>
      <c r="K19" s="7"/>
      <c r="L19" s="9" t="s">
        <v>127</v>
      </c>
      <c r="M19" s="55">
        <v>4506</v>
      </c>
      <c r="N19" s="52" t="s">
        <v>76</v>
      </c>
      <c r="O19" s="55">
        <v>3233</v>
      </c>
      <c r="P19" s="52" t="s">
        <v>76</v>
      </c>
      <c r="Q19" s="55">
        <v>1700</v>
      </c>
      <c r="R19" s="50">
        <v>221</v>
      </c>
      <c r="S19" s="52" t="s">
        <v>76</v>
      </c>
      <c r="T19" s="52" t="s">
        <v>85</v>
      </c>
      <c r="U19" s="55">
        <v>9660</v>
      </c>
    </row>
    <row r="20" spans="1:21" ht="16.5" customHeight="1" x14ac:dyDescent="0.25">
      <c r="A20" s="7"/>
      <c r="B20" s="7" t="s">
        <v>149</v>
      </c>
      <c r="C20" s="7"/>
      <c r="D20" s="7"/>
      <c r="E20" s="7"/>
      <c r="F20" s="7"/>
      <c r="G20" s="7"/>
      <c r="H20" s="7"/>
      <c r="I20" s="7"/>
      <c r="J20" s="7"/>
      <c r="K20" s="7"/>
      <c r="L20" s="9" t="s">
        <v>127</v>
      </c>
      <c r="M20" s="55">
        <v>4530</v>
      </c>
      <c r="N20" s="52" t="s">
        <v>76</v>
      </c>
      <c r="O20" s="55">
        <v>3242</v>
      </c>
      <c r="P20" s="52" t="s">
        <v>76</v>
      </c>
      <c r="Q20" s="55">
        <v>1741</v>
      </c>
      <c r="R20" s="50">
        <v>219</v>
      </c>
      <c r="S20" s="52" t="s">
        <v>76</v>
      </c>
      <c r="T20" s="52" t="s">
        <v>85</v>
      </c>
      <c r="U20" s="55">
        <v>9732</v>
      </c>
    </row>
    <row r="21" spans="1:21" ht="16.5" customHeight="1" x14ac:dyDescent="0.25">
      <c r="A21" s="7"/>
      <c r="B21" s="7" t="s">
        <v>150</v>
      </c>
      <c r="C21" s="7"/>
      <c r="D21" s="7"/>
      <c r="E21" s="7"/>
      <c r="F21" s="7"/>
      <c r="G21" s="7"/>
      <c r="H21" s="7"/>
      <c r="I21" s="7"/>
      <c r="J21" s="7"/>
      <c r="K21" s="7"/>
      <c r="L21" s="9" t="s">
        <v>127</v>
      </c>
      <c r="M21" s="55">
        <v>4504</v>
      </c>
      <c r="N21" s="52" t="s">
        <v>76</v>
      </c>
      <c r="O21" s="55">
        <v>3270</v>
      </c>
      <c r="P21" s="52" t="s">
        <v>76</v>
      </c>
      <c r="Q21" s="55">
        <v>1741</v>
      </c>
      <c r="R21" s="50">
        <v>275</v>
      </c>
      <c r="S21" s="52" t="s">
        <v>76</v>
      </c>
      <c r="T21" s="52" t="s">
        <v>85</v>
      </c>
      <c r="U21" s="55">
        <v>9790</v>
      </c>
    </row>
    <row r="22" spans="1:21" ht="16.5" customHeight="1" x14ac:dyDescent="0.25">
      <c r="A22" s="7"/>
      <c r="B22" s="7" t="s">
        <v>151</v>
      </c>
      <c r="C22" s="7"/>
      <c r="D22" s="7"/>
      <c r="E22" s="7"/>
      <c r="F22" s="7"/>
      <c r="G22" s="7"/>
      <c r="H22" s="7"/>
      <c r="I22" s="7"/>
      <c r="J22" s="7"/>
      <c r="K22" s="7"/>
      <c r="L22" s="9" t="s">
        <v>127</v>
      </c>
      <c r="M22" s="55">
        <v>4452</v>
      </c>
      <c r="N22" s="52" t="s">
        <v>76</v>
      </c>
      <c r="O22" s="55">
        <v>3286</v>
      </c>
      <c r="P22" s="52" t="s">
        <v>76</v>
      </c>
      <c r="Q22" s="55">
        <v>1754</v>
      </c>
      <c r="R22" s="50">
        <v>328</v>
      </c>
      <c r="S22" s="52" t="s">
        <v>76</v>
      </c>
      <c r="T22" s="52" t="s">
        <v>85</v>
      </c>
      <c r="U22" s="55">
        <v>9820</v>
      </c>
    </row>
    <row r="23" spans="1:21" ht="16.5" customHeight="1" x14ac:dyDescent="0.25">
      <c r="A23" s="7"/>
      <c r="B23" s="7" t="s">
        <v>152</v>
      </c>
      <c r="C23" s="7"/>
      <c r="D23" s="7"/>
      <c r="E23" s="7"/>
      <c r="F23" s="7"/>
      <c r="G23" s="7"/>
      <c r="H23" s="7"/>
      <c r="I23" s="7"/>
      <c r="J23" s="7"/>
      <c r="K23" s="7"/>
      <c r="L23" s="9" t="s">
        <v>127</v>
      </c>
      <c r="M23" s="55">
        <v>4372</v>
      </c>
      <c r="N23" s="52" t="s">
        <v>76</v>
      </c>
      <c r="O23" s="55">
        <v>3230</v>
      </c>
      <c r="P23" s="52" t="s">
        <v>76</v>
      </c>
      <c r="Q23" s="55">
        <v>1756</v>
      </c>
      <c r="R23" s="50">
        <v>334</v>
      </c>
      <c r="S23" s="52" t="s">
        <v>76</v>
      </c>
      <c r="T23" s="52" t="s">
        <v>85</v>
      </c>
      <c r="U23" s="55">
        <v>9692</v>
      </c>
    </row>
    <row r="24" spans="1:21" ht="16.5" customHeight="1" x14ac:dyDescent="0.25">
      <c r="A24" s="7"/>
      <c r="B24" s="7" t="s">
        <v>153</v>
      </c>
      <c r="C24" s="7"/>
      <c r="D24" s="7"/>
      <c r="E24" s="7"/>
      <c r="F24" s="7"/>
      <c r="G24" s="7"/>
      <c r="H24" s="7"/>
      <c r="I24" s="7"/>
      <c r="J24" s="7"/>
      <c r="K24" s="7"/>
      <c r="L24" s="9" t="s">
        <v>127</v>
      </c>
      <c r="M24" s="55">
        <v>4233</v>
      </c>
      <c r="N24" s="52" t="s">
        <v>76</v>
      </c>
      <c r="O24" s="55">
        <v>3243</v>
      </c>
      <c r="P24" s="52" t="s">
        <v>76</v>
      </c>
      <c r="Q24" s="55">
        <v>1749</v>
      </c>
      <c r="R24" s="50">
        <v>339</v>
      </c>
      <c r="S24" s="52" t="s">
        <v>76</v>
      </c>
      <c r="T24" s="52" t="s">
        <v>85</v>
      </c>
      <c r="U24" s="55">
        <v>9564</v>
      </c>
    </row>
    <row r="25" spans="1:21" ht="16.5" customHeight="1" x14ac:dyDescent="0.25">
      <c r="A25" s="7" t="s">
        <v>155</v>
      </c>
      <c r="B25" s="7"/>
      <c r="C25" s="7"/>
      <c r="D25" s="7"/>
      <c r="E25" s="7"/>
      <c r="F25" s="7"/>
      <c r="G25" s="7"/>
      <c r="H25" s="7"/>
      <c r="I25" s="7"/>
      <c r="J25" s="7"/>
      <c r="K25" s="7"/>
      <c r="L25" s="9"/>
      <c r="M25" s="10"/>
      <c r="N25" s="10"/>
      <c r="O25" s="10"/>
      <c r="P25" s="10"/>
      <c r="Q25" s="10"/>
      <c r="R25" s="10"/>
      <c r="S25" s="10"/>
      <c r="T25" s="10"/>
      <c r="U25" s="10"/>
    </row>
    <row r="26" spans="1:21" ht="16.5" customHeight="1" x14ac:dyDescent="0.25">
      <c r="A26" s="7"/>
      <c r="B26" s="7" t="s">
        <v>144</v>
      </c>
      <c r="C26" s="7"/>
      <c r="D26" s="7"/>
      <c r="E26" s="7"/>
      <c r="F26" s="7"/>
      <c r="G26" s="7"/>
      <c r="H26" s="7"/>
      <c r="I26" s="7"/>
      <c r="J26" s="7"/>
      <c r="K26" s="7"/>
      <c r="L26" s="9" t="s">
        <v>127</v>
      </c>
      <c r="M26" s="57">
        <v>45477</v>
      </c>
      <c r="N26" s="57">
        <v>13680</v>
      </c>
      <c r="O26" s="57">
        <v>10235</v>
      </c>
      <c r="P26" s="55">
        <v>7399</v>
      </c>
      <c r="Q26" s="57">
        <v>11749</v>
      </c>
      <c r="R26" s="55">
        <v>6641</v>
      </c>
      <c r="S26" s="50">
        <v>751</v>
      </c>
      <c r="T26" s="52" t="s">
        <v>85</v>
      </c>
      <c r="U26" s="57">
        <v>95932</v>
      </c>
    </row>
    <row r="27" spans="1:21" ht="16.5" customHeight="1" x14ac:dyDescent="0.25">
      <c r="A27" s="7"/>
      <c r="B27" s="7" t="s">
        <v>145</v>
      </c>
      <c r="C27" s="7"/>
      <c r="D27" s="7"/>
      <c r="E27" s="7"/>
      <c r="F27" s="7"/>
      <c r="G27" s="7"/>
      <c r="H27" s="7"/>
      <c r="I27" s="7"/>
      <c r="J27" s="7"/>
      <c r="K27" s="7"/>
      <c r="L27" s="9" t="s">
        <v>127</v>
      </c>
      <c r="M27" s="57">
        <v>39621</v>
      </c>
      <c r="N27" s="57">
        <v>13793</v>
      </c>
      <c r="O27" s="57">
        <v>10477</v>
      </c>
      <c r="P27" s="55">
        <v>7374</v>
      </c>
      <c r="Q27" s="57">
        <v>11204</v>
      </c>
      <c r="R27" s="55">
        <v>6392</v>
      </c>
      <c r="S27" s="50">
        <v>745</v>
      </c>
      <c r="T27" s="52" t="s">
        <v>85</v>
      </c>
      <c r="U27" s="57">
        <v>89606</v>
      </c>
    </row>
    <row r="28" spans="1:21" ht="16.5" customHeight="1" x14ac:dyDescent="0.25">
      <c r="A28" s="7"/>
      <c r="B28" s="7" t="s">
        <v>146</v>
      </c>
      <c r="C28" s="7"/>
      <c r="D28" s="7"/>
      <c r="E28" s="7"/>
      <c r="F28" s="7"/>
      <c r="G28" s="7"/>
      <c r="H28" s="7"/>
      <c r="I28" s="7"/>
      <c r="J28" s="7"/>
      <c r="K28" s="7"/>
      <c r="L28" s="9" t="s">
        <v>127</v>
      </c>
      <c r="M28" s="57">
        <v>31404</v>
      </c>
      <c r="N28" s="57">
        <v>13085</v>
      </c>
      <c r="O28" s="57">
        <v>10607</v>
      </c>
      <c r="P28" s="55">
        <v>7470</v>
      </c>
      <c r="Q28" s="57">
        <v>11171</v>
      </c>
      <c r="R28" s="55">
        <v>5749</v>
      </c>
      <c r="S28" s="50">
        <v>747</v>
      </c>
      <c r="T28" s="52" t="s">
        <v>85</v>
      </c>
      <c r="U28" s="57">
        <v>80233</v>
      </c>
    </row>
    <row r="29" spans="1:21" ht="16.5" customHeight="1" x14ac:dyDescent="0.25">
      <c r="A29" s="7"/>
      <c r="B29" s="7" t="s">
        <v>147</v>
      </c>
      <c r="C29" s="7"/>
      <c r="D29" s="7"/>
      <c r="E29" s="7"/>
      <c r="F29" s="7"/>
      <c r="G29" s="7"/>
      <c r="H29" s="7"/>
      <c r="I29" s="7"/>
      <c r="J29" s="7"/>
      <c r="K29" s="7"/>
      <c r="L29" s="9" t="s">
        <v>127</v>
      </c>
      <c r="M29" s="57">
        <v>29788</v>
      </c>
      <c r="N29" s="57">
        <v>13431</v>
      </c>
      <c r="O29" s="57">
        <v>11448</v>
      </c>
      <c r="P29" s="55">
        <v>7198</v>
      </c>
      <c r="Q29" s="55">
        <v>7194</v>
      </c>
      <c r="R29" s="55">
        <v>5801</v>
      </c>
      <c r="S29" s="50">
        <v>774</v>
      </c>
      <c r="T29" s="52" t="s">
        <v>85</v>
      </c>
      <c r="U29" s="57">
        <v>75634</v>
      </c>
    </row>
    <row r="30" spans="1:21" ht="16.5" customHeight="1" x14ac:dyDescent="0.25">
      <c r="A30" s="7"/>
      <c r="B30" s="7" t="s">
        <v>148</v>
      </c>
      <c r="C30" s="7"/>
      <c r="D30" s="7"/>
      <c r="E30" s="7"/>
      <c r="F30" s="7"/>
      <c r="G30" s="7"/>
      <c r="H30" s="7"/>
      <c r="I30" s="7"/>
      <c r="J30" s="7"/>
      <c r="K30" s="7"/>
      <c r="L30" s="9" t="s">
        <v>127</v>
      </c>
      <c r="M30" s="57">
        <v>26897</v>
      </c>
      <c r="N30" s="57">
        <v>13476</v>
      </c>
      <c r="O30" s="57">
        <v>11152</v>
      </c>
      <c r="P30" s="55">
        <v>6937</v>
      </c>
      <c r="Q30" s="55">
        <v>7206</v>
      </c>
      <c r="R30" s="55">
        <v>5736</v>
      </c>
      <c r="S30" s="50">
        <v>634</v>
      </c>
      <c r="T30" s="52" t="s">
        <v>85</v>
      </c>
      <c r="U30" s="57">
        <v>72038</v>
      </c>
    </row>
    <row r="31" spans="1:21" ht="16.5" customHeight="1" x14ac:dyDescent="0.25">
      <c r="A31" s="7"/>
      <c r="B31" s="7" t="s">
        <v>149</v>
      </c>
      <c r="C31" s="7"/>
      <c r="D31" s="7"/>
      <c r="E31" s="7"/>
      <c r="F31" s="7"/>
      <c r="G31" s="7"/>
      <c r="H31" s="7"/>
      <c r="I31" s="7"/>
      <c r="J31" s="7"/>
      <c r="K31" s="7"/>
      <c r="L31" s="9" t="s">
        <v>127</v>
      </c>
      <c r="M31" s="57">
        <v>26220</v>
      </c>
      <c r="N31" s="57">
        <v>13111</v>
      </c>
      <c r="O31" s="57">
        <v>11199</v>
      </c>
      <c r="P31" s="55">
        <v>6410</v>
      </c>
      <c r="Q31" s="55">
        <v>5701</v>
      </c>
      <c r="R31" s="55">
        <v>5956</v>
      </c>
      <c r="S31" s="50">
        <v>574</v>
      </c>
      <c r="T31" s="52" t="s">
        <v>85</v>
      </c>
      <c r="U31" s="57">
        <v>69171</v>
      </c>
    </row>
    <row r="32" spans="1:21" ht="16.5" customHeight="1" x14ac:dyDescent="0.25">
      <c r="A32" s="7"/>
      <c r="B32" s="7" t="s">
        <v>150</v>
      </c>
      <c r="C32" s="7"/>
      <c r="D32" s="7"/>
      <c r="E32" s="7"/>
      <c r="F32" s="7"/>
      <c r="G32" s="7"/>
      <c r="H32" s="7"/>
      <c r="I32" s="7"/>
      <c r="J32" s="7"/>
      <c r="K32" s="7"/>
      <c r="L32" s="9" t="s">
        <v>127</v>
      </c>
      <c r="M32" s="57">
        <v>24805</v>
      </c>
      <c r="N32" s="57">
        <v>13101</v>
      </c>
      <c r="O32" s="57">
        <v>11357</v>
      </c>
      <c r="P32" s="55">
        <v>6529</v>
      </c>
      <c r="Q32" s="55">
        <v>5809</v>
      </c>
      <c r="R32" s="55">
        <v>4577</v>
      </c>
      <c r="S32" s="50">
        <v>530</v>
      </c>
      <c r="T32" s="52" t="s">
        <v>85</v>
      </c>
      <c r="U32" s="57">
        <v>66708</v>
      </c>
    </row>
    <row r="33" spans="1:21" ht="16.5" customHeight="1" x14ac:dyDescent="0.25">
      <c r="A33" s="7"/>
      <c r="B33" s="7" t="s">
        <v>151</v>
      </c>
      <c r="C33" s="7"/>
      <c r="D33" s="7"/>
      <c r="E33" s="7"/>
      <c r="F33" s="7"/>
      <c r="G33" s="7"/>
      <c r="H33" s="7"/>
      <c r="I33" s="7"/>
      <c r="J33" s="7"/>
      <c r="K33" s="7"/>
      <c r="L33" s="9" t="s">
        <v>127</v>
      </c>
      <c r="M33" s="57">
        <v>25973</v>
      </c>
      <c r="N33" s="57">
        <v>13259</v>
      </c>
      <c r="O33" s="57">
        <v>11564</v>
      </c>
      <c r="P33" s="55">
        <v>6004</v>
      </c>
      <c r="Q33" s="55">
        <v>5696</v>
      </c>
      <c r="R33" s="55">
        <v>2255</v>
      </c>
      <c r="S33" s="50">
        <v>542</v>
      </c>
      <c r="T33" s="52" t="s">
        <v>85</v>
      </c>
      <c r="U33" s="57">
        <v>65632</v>
      </c>
    </row>
    <row r="34" spans="1:21" ht="16.5" customHeight="1" x14ac:dyDescent="0.25">
      <c r="A34" s="7"/>
      <c r="B34" s="7" t="s">
        <v>152</v>
      </c>
      <c r="C34" s="7"/>
      <c r="D34" s="7"/>
      <c r="E34" s="7"/>
      <c r="F34" s="7"/>
      <c r="G34" s="7"/>
      <c r="H34" s="7"/>
      <c r="I34" s="7"/>
      <c r="J34" s="7"/>
      <c r="K34" s="7"/>
      <c r="L34" s="9" t="s">
        <v>127</v>
      </c>
      <c r="M34" s="57">
        <v>25844</v>
      </c>
      <c r="N34" s="57">
        <v>11660</v>
      </c>
      <c r="O34" s="57">
        <v>10949</v>
      </c>
      <c r="P34" s="55">
        <v>4924</v>
      </c>
      <c r="Q34" s="55">
        <v>5640</v>
      </c>
      <c r="R34" s="55">
        <v>1481</v>
      </c>
      <c r="S34" s="50">
        <v>535</v>
      </c>
      <c r="T34" s="52" t="s">
        <v>85</v>
      </c>
      <c r="U34" s="57">
        <v>61345</v>
      </c>
    </row>
    <row r="35" spans="1:21" ht="16.5" customHeight="1" x14ac:dyDescent="0.25">
      <c r="A35" s="14"/>
      <c r="B35" s="14" t="s">
        <v>153</v>
      </c>
      <c r="C35" s="14"/>
      <c r="D35" s="14"/>
      <c r="E35" s="14"/>
      <c r="F35" s="14"/>
      <c r="G35" s="14"/>
      <c r="H35" s="14"/>
      <c r="I35" s="14"/>
      <c r="J35" s="14"/>
      <c r="K35" s="14"/>
      <c r="L35" s="15" t="s">
        <v>127</v>
      </c>
      <c r="M35" s="58">
        <v>24298</v>
      </c>
      <c r="N35" s="58">
        <v>10225</v>
      </c>
      <c r="O35" s="56">
        <v>9647</v>
      </c>
      <c r="P35" s="56">
        <v>4945</v>
      </c>
      <c r="Q35" s="56">
        <v>4557</v>
      </c>
      <c r="R35" s="51">
        <v>635</v>
      </c>
      <c r="S35" s="51">
        <v>604</v>
      </c>
      <c r="T35" s="53" t="s">
        <v>85</v>
      </c>
      <c r="U35" s="58">
        <v>55159</v>
      </c>
    </row>
    <row r="36" spans="1:21" ht="4.5" customHeight="1" x14ac:dyDescent="0.25">
      <c r="A36" s="25"/>
      <c r="B36" s="25"/>
      <c r="C36" s="2"/>
      <c r="D36" s="2"/>
      <c r="E36" s="2"/>
      <c r="F36" s="2"/>
      <c r="G36" s="2"/>
      <c r="H36" s="2"/>
      <c r="I36" s="2"/>
      <c r="J36" s="2"/>
      <c r="K36" s="2"/>
      <c r="L36" s="2"/>
      <c r="M36" s="2"/>
      <c r="N36" s="2"/>
      <c r="O36" s="2"/>
      <c r="P36" s="2"/>
      <c r="Q36" s="2"/>
      <c r="R36" s="2"/>
      <c r="S36" s="2"/>
      <c r="T36" s="2"/>
      <c r="U36" s="2"/>
    </row>
    <row r="37" spans="1:21" ht="16.5" customHeight="1" x14ac:dyDescent="0.25">
      <c r="A37" s="25"/>
      <c r="B37" s="25"/>
      <c r="C37" s="351" t="s">
        <v>183</v>
      </c>
      <c r="D37" s="351"/>
      <c r="E37" s="351"/>
      <c r="F37" s="351"/>
      <c r="G37" s="351"/>
      <c r="H37" s="351"/>
      <c r="I37" s="351"/>
      <c r="J37" s="351"/>
      <c r="K37" s="351"/>
      <c r="L37" s="351"/>
      <c r="M37" s="351"/>
      <c r="N37" s="351"/>
      <c r="O37" s="351"/>
      <c r="P37" s="351"/>
      <c r="Q37" s="351"/>
      <c r="R37" s="351"/>
      <c r="S37" s="351"/>
      <c r="T37" s="351"/>
      <c r="U37" s="351"/>
    </row>
    <row r="38" spans="1:21" ht="4.5" customHeight="1" x14ac:dyDescent="0.25">
      <c r="A38" s="25"/>
      <c r="B38" s="25"/>
      <c r="C38" s="2"/>
      <c r="D38" s="2"/>
      <c r="E38" s="2"/>
      <c r="F38" s="2"/>
      <c r="G38" s="2"/>
      <c r="H38" s="2"/>
      <c r="I38" s="2"/>
      <c r="J38" s="2"/>
      <c r="K38" s="2"/>
      <c r="L38" s="2"/>
      <c r="M38" s="2"/>
      <c r="N38" s="2"/>
      <c r="O38" s="2"/>
      <c r="P38" s="2"/>
      <c r="Q38" s="2"/>
      <c r="R38" s="2"/>
      <c r="S38" s="2"/>
      <c r="T38" s="2"/>
      <c r="U38" s="2"/>
    </row>
    <row r="39" spans="1:21" ht="42.45" customHeight="1" x14ac:dyDescent="0.25">
      <c r="A39" s="25" t="s">
        <v>87</v>
      </c>
      <c r="B39" s="25"/>
      <c r="C39" s="351" t="s">
        <v>160</v>
      </c>
      <c r="D39" s="351"/>
      <c r="E39" s="351"/>
      <c r="F39" s="351"/>
      <c r="G39" s="351"/>
      <c r="H39" s="351"/>
      <c r="I39" s="351"/>
      <c r="J39" s="351"/>
      <c r="K39" s="351"/>
      <c r="L39" s="351"/>
      <c r="M39" s="351"/>
      <c r="N39" s="351"/>
      <c r="O39" s="351"/>
      <c r="P39" s="351"/>
      <c r="Q39" s="351"/>
      <c r="R39" s="351"/>
      <c r="S39" s="351"/>
      <c r="T39" s="351"/>
      <c r="U39" s="351"/>
    </row>
    <row r="40" spans="1:21" ht="16.5" customHeight="1" x14ac:dyDescent="0.25">
      <c r="A40" s="25" t="s">
        <v>88</v>
      </c>
      <c r="B40" s="25"/>
      <c r="C40" s="351" t="s">
        <v>161</v>
      </c>
      <c r="D40" s="351"/>
      <c r="E40" s="351"/>
      <c r="F40" s="351"/>
      <c r="G40" s="351"/>
      <c r="H40" s="351"/>
      <c r="I40" s="351"/>
      <c r="J40" s="351"/>
      <c r="K40" s="351"/>
      <c r="L40" s="351"/>
      <c r="M40" s="351"/>
      <c r="N40" s="351"/>
      <c r="O40" s="351"/>
      <c r="P40" s="351"/>
      <c r="Q40" s="351"/>
      <c r="R40" s="351"/>
      <c r="S40" s="351"/>
      <c r="T40" s="351"/>
      <c r="U40" s="351"/>
    </row>
    <row r="41" spans="1:21" ht="16.5" customHeight="1" x14ac:dyDescent="0.25">
      <c r="A41" s="25" t="s">
        <v>89</v>
      </c>
      <c r="B41" s="25"/>
      <c r="C41" s="351" t="s">
        <v>184</v>
      </c>
      <c r="D41" s="351"/>
      <c r="E41" s="351"/>
      <c r="F41" s="351"/>
      <c r="G41" s="351"/>
      <c r="H41" s="351"/>
      <c r="I41" s="351"/>
      <c r="J41" s="351"/>
      <c r="K41" s="351"/>
      <c r="L41" s="351"/>
      <c r="M41" s="351"/>
      <c r="N41" s="351"/>
      <c r="O41" s="351"/>
      <c r="P41" s="351"/>
      <c r="Q41" s="351"/>
      <c r="R41" s="351"/>
      <c r="S41" s="351"/>
      <c r="T41" s="351"/>
      <c r="U41" s="351"/>
    </row>
    <row r="42" spans="1:21" ht="81" customHeight="1" x14ac:dyDescent="0.25">
      <c r="A42" s="25" t="s">
        <v>90</v>
      </c>
      <c r="B42" s="25"/>
      <c r="C42" s="351" t="s">
        <v>185</v>
      </c>
      <c r="D42" s="351"/>
      <c r="E42" s="351"/>
      <c r="F42" s="351"/>
      <c r="G42" s="351"/>
      <c r="H42" s="351"/>
      <c r="I42" s="351"/>
      <c r="J42" s="351"/>
      <c r="K42" s="351"/>
      <c r="L42" s="351"/>
      <c r="M42" s="351"/>
      <c r="N42" s="351"/>
      <c r="O42" s="351"/>
      <c r="P42" s="351"/>
      <c r="Q42" s="351"/>
      <c r="R42" s="351"/>
      <c r="S42" s="351"/>
      <c r="T42" s="351"/>
      <c r="U42" s="351"/>
    </row>
    <row r="43" spans="1:21" ht="55.2" customHeight="1" x14ac:dyDescent="0.25">
      <c r="A43" s="25" t="s">
        <v>91</v>
      </c>
      <c r="B43" s="25"/>
      <c r="C43" s="351" t="s">
        <v>186</v>
      </c>
      <c r="D43" s="351"/>
      <c r="E43" s="351"/>
      <c r="F43" s="351"/>
      <c r="G43" s="351"/>
      <c r="H43" s="351"/>
      <c r="I43" s="351"/>
      <c r="J43" s="351"/>
      <c r="K43" s="351"/>
      <c r="L43" s="351"/>
      <c r="M43" s="351"/>
      <c r="N43" s="351"/>
      <c r="O43" s="351"/>
      <c r="P43" s="351"/>
      <c r="Q43" s="351"/>
      <c r="R43" s="351"/>
      <c r="S43" s="351"/>
      <c r="T43" s="351"/>
      <c r="U43" s="351"/>
    </row>
    <row r="44" spans="1:21" ht="42.45" customHeight="1" x14ac:dyDescent="0.25">
      <c r="A44" s="25" t="s">
        <v>92</v>
      </c>
      <c r="B44" s="25"/>
      <c r="C44" s="351" t="s">
        <v>187</v>
      </c>
      <c r="D44" s="351"/>
      <c r="E44" s="351"/>
      <c r="F44" s="351"/>
      <c r="G44" s="351"/>
      <c r="H44" s="351"/>
      <c r="I44" s="351"/>
      <c r="J44" s="351"/>
      <c r="K44" s="351"/>
      <c r="L44" s="351"/>
      <c r="M44" s="351"/>
      <c r="N44" s="351"/>
      <c r="O44" s="351"/>
      <c r="P44" s="351"/>
      <c r="Q44" s="351"/>
      <c r="R44" s="351"/>
      <c r="S44" s="351"/>
      <c r="T44" s="351"/>
      <c r="U44" s="351"/>
    </row>
    <row r="45" spans="1:21" ht="4.5" customHeight="1" x14ac:dyDescent="0.25"/>
    <row r="46" spans="1:21" ht="16.5" customHeight="1" x14ac:dyDescent="0.25">
      <c r="A46" s="26" t="s">
        <v>112</v>
      </c>
      <c r="B46" s="25"/>
      <c r="C46" s="25"/>
      <c r="D46" s="25"/>
      <c r="E46" s="351" t="s">
        <v>188</v>
      </c>
      <c r="F46" s="351"/>
      <c r="G46" s="351"/>
      <c r="H46" s="351"/>
      <c r="I46" s="351"/>
      <c r="J46" s="351"/>
      <c r="K46" s="351"/>
      <c r="L46" s="351"/>
      <c r="M46" s="351"/>
      <c r="N46" s="351"/>
      <c r="O46" s="351"/>
      <c r="P46" s="351"/>
      <c r="Q46" s="351"/>
      <c r="R46" s="351"/>
      <c r="S46" s="351"/>
      <c r="T46" s="351"/>
      <c r="U46" s="351"/>
    </row>
  </sheetData>
  <mergeCells count="9">
    <mergeCell ref="C42:U42"/>
    <mergeCell ref="C43:U43"/>
    <mergeCell ref="C44:U44"/>
    <mergeCell ref="E46:U46"/>
    <mergeCell ref="K1:U1"/>
    <mergeCell ref="C37:U37"/>
    <mergeCell ref="C39:U39"/>
    <mergeCell ref="C40:U40"/>
    <mergeCell ref="C41:U41"/>
  </mergeCells>
  <pageMargins left="0.7" right="0.7" top="0.75" bottom="0.75" header="0.3" footer="0.3"/>
  <pageSetup paperSize="9" fitToHeight="0" orientation="landscape" useFirstPageNumber="1" horizontalDpi="300" verticalDpi="300" r:id="rId1"/>
  <headerFooter scaleWithDoc="0" alignWithMargins="0">
    <oddHeader>&amp;C&amp;"Arial,Regular"&amp;8TABLE 18A.4</oddHeader>
    <oddFooter>&amp;L&amp;8&amp;G 
&amp;"Arial,Regular"REPORT ON
GOVERNMENT
SERVICES  202106&amp;C &amp;R&amp;8&amp;G&amp;"Arial,Regular" 
HOUSING
&amp;"Arial,Regular"PAGE &amp;"Arial,Bold"&amp;P&amp;"Arial,Regular" of TABLE 18A.4</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U140"/>
  <sheetViews>
    <sheetView showGridLines="0" workbookViewId="0"/>
  </sheetViews>
  <sheetFormatPr defaultColWidth="11.44140625" defaultRowHeight="13.2" x14ac:dyDescent="0.25"/>
  <cols>
    <col min="1" max="11" width="1.88671875" customWidth="1"/>
    <col min="12" max="12" width="5.6640625" customWidth="1"/>
    <col min="13" max="20" width="9.33203125" customWidth="1"/>
    <col min="21" max="21" width="10.109375" customWidth="1"/>
  </cols>
  <sheetData>
    <row r="1" spans="1:21" ht="17.399999999999999" customHeight="1" x14ac:dyDescent="0.25">
      <c r="A1" s="8" t="s">
        <v>189</v>
      </c>
      <c r="B1" s="8"/>
      <c r="C1" s="8"/>
      <c r="D1" s="8"/>
      <c r="E1" s="8"/>
      <c r="F1" s="8"/>
      <c r="G1" s="8"/>
      <c r="H1" s="8"/>
      <c r="I1" s="8"/>
      <c r="J1" s="8"/>
      <c r="K1" s="355" t="s">
        <v>190</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191</v>
      </c>
      <c r="N2" s="13" t="s">
        <v>192</v>
      </c>
      <c r="O2" s="13" t="s">
        <v>193</v>
      </c>
      <c r="P2" s="13" t="s">
        <v>194</v>
      </c>
      <c r="Q2" s="13" t="s">
        <v>195</v>
      </c>
      <c r="R2" s="13" t="s">
        <v>196</v>
      </c>
      <c r="S2" s="13" t="s">
        <v>197</v>
      </c>
      <c r="T2" s="13" t="s">
        <v>198</v>
      </c>
      <c r="U2" s="13" t="s">
        <v>199</v>
      </c>
    </row>
    <row r="3" spans="1:21" ht="16.5" customHeight="1" x14ac:dyDescent="0.25">
      <c r="A3" s="7" t="s">
        <v>200</v>
      </c>
      <c r="B3" s="7"/>
      <c r="C3" s="7"/>
      <c r="D3" s="7"/>
      <c r="E3" s="7"/>
      <c r="F3" s="7"/>
      <c r="G3" s="7"/>
      <c r="H3" s="7"/>
      <c r="I3" s="7"/>
      <c r="J3" s="7"/>
      <c r="K3" s="7"/>
      <c r="L3" s="9"/>
      <c r="M3" s="10"/>
      <c r="N3" s="10"/>
      <c r="O3" s="10"/>
      <c r="P3" s="10"/>
      <c r="Q3" s="10"/>
      <c r="R3" s="10"/>
      <c r="S3" s="10"/>
      <c r="T3" s="10"/>
      <c r="U3" s="10"/>
    </row>
    <row r="4" spans="1:21" ht="16.5" customHeight="1" x14ac:dyDescent="0.25">
      <c r="A4" s="7"/>
      <c r="B4" s="7" t="s">
        <v>201</v>
      </c>
      <c r="C4" s="7"/>
      <c r="D4" s="7"/>
      <c r="E4" s="7"/>
      <c r="F4" s="7"/>
      <c r="G4" s="7"/>
      <c r="H4" s="7"/>
      <c r="I4" s="7"/>
      <c r="J4" s="7"/>
      <c r="K4" s="7"/>
      <c r="L4" s="9"/>
      <c r="M4" s="10"/>
      <c r="N4" s="10"/>
      <c r="O4" s="10"/>
      <c r="P4" s="10"/>
      <c r="Q4" s="10"/>
      <c r="R4" s="10"/>
      <c r="S4" s="10"/>
      <c r="T4" s="10"/>
      <c r="U4" s="10"/>
    </row>
    <row r="5" spans="1:21" ht="16.5" customHeight="1" x14ac:dyDescent="0.25">
      <c r="A5" s="7"/>
      <c r="B5" s="7"/>
      <c r="C5" s="7"/>
      <c r="D5" s="7" t="s">
        <v>144</v>
      </c>
      <c r="E5" s="7"/>
      <c r="F5" s="7"/>
      <c r="G5" s="7"/>
      <c r="H5" s="7"/>
      <c r="I5" s="7"/>
      <c r="J5" s="7"/>
      <c r="K5" s="7"/>
      <c r="L5" s="9" t="s">
        <v>127</v>
      </c>
      <c r="M5" s="68">
        <v>87386</v>
      </c>
      <c r="N5" s="68">
        <v>54884</v>
      </c>
      <c r="O5" s="68">
        <v>49128</v>
      </c>
      <c r="P5" s="68">
        <v>29244</v>
      </c>
      <c r="Q5" s="68">
        <v>26986</v>
      </c>
      <c r="R5" s="69">
        <v>6575</v>
      </c>
      <c r="S5" s="68">
        <v>10015</v>
      </c>
      <c r="T5" s="69">
        <v>4433</v>
      </c>
      <c r="U5" s="67">
        <v>268651</v>
      </c>
    </row>
    <row r="6" spans="1:21" ht="16.5" customHeight="1" x14ac:dyDescent="0.25">
      <c r="A6" s="7"/>
      <c r="B6" s="7"/>
      <c r="C6" s="7"/>
      <c r="D6" s="7" t="s">
        <v>145</v>
      </c>
      <c r="E6" s="7"/>
      <c r="F6" s="7"/>
      <c r="G6" s="7"/>
      <c r="H6" s="7"/>
      <c r="I6" s="7"/>
      <c r="J6" s="7"/>
      <c r="K6" s="7"/>
      <c r="L6" s="9" t="s">
        <v>127</v>
      </c>
      <c r="M6" s="68">
        <v>89974</v>
      </c>
      <c r="N6" s="68">
        <v>54569</v>
      </c>
      <c r="O6" s="68">
        <v>49006</v>
      </c>
      <c r="P6" s="68">
        <v>29881</v>
      </c>
      <c r="Q6" s="68">
        <v>27208</v>
      </c>
      <c r="R6" s="69">
        <v>6386</v>
      </c>
      <c r="S6" s="69">
        <v>9921</v>
      </c>
      <c r="T6" s="69">
        <v>4409</v>
      </c>
      <c r="U6" s="67">
        <v>271354</v>
      </c>
    </row>
    <row r="7" spans="1:21" ht="16.5" customHeight="1" x14ac:dyDescent="0.25">
      <c r="A7" s="7"/>
      <c r="B7" s="7"/>
      <c r="C7" s="7"/>
      <c r="D7" s="7" t="s">
        <v>146</v>
      </c>
      <c r="E7" s="7"/>
      <c r="F7" s="7"/>
      <c r="G7" s="7"/>
      <c r="H7" s="7"/>
      <c r="I7" s="7"/>
      <c r="J7" s="7"/>
      <c r="K7" s="7"/>
      <c r="L7" s="9" t="s">
        <v>127</v>
      </c>
      <c r="M7" s="68">
        <v>98956</v>
      </c>
      <c r="N7" s="68">
        <v>54572</v>
      </c>
      <c r="O7" s="68">
        <v>48270</v>
      </c>
      <c r="P7" s="68">
        <v>30802</v>
      </c>
      <c r="Q7" s="68">
        <v>27264</v>
      </c>
      <c r="R7" s="69">
        <v>6244</v>
      </c>
      <c r="S7" s="68">
        <v>10035</v>
      </c>
      <c r="T7" s="69">
        <v>4411</v>
      </c>
      <c r="U7" s="67">
        <v>280554</v>
      </c>
    </row>
    <row r="8" spans="1:21" ht="16.5" customHeight="1" x14ac:dyDescent="0.25">
      <c r="A8" s="7"/>
      <c r="B8" s="7"/>
      <c r="C8" s="7"/>
      <c r="D8" s="7" t="s">
        <v>147</v>
      </c>
      <c r="E8" s="7"/>
      <c r="F8" s="7"/>
      <c r="G8" s="7"/>
      <c r="H8" s="7"/>
      <c r="I8" s="7"/>
      <c r="J8" s="7"/>
      <c r="K8" s="7"/>
      <c r="L8" s="9" t="s">
        <v>127</v>
      </c>
      <c r="M8" s="67">
        <v>100160</v>
      </c>
      <c r="N8" s="68">
        <v>55085</v>
      </c>
      <c r="O8" s="68">
        <v>47977</v>
      </c>
      <c r="P8" s="68">
        <v>31172</v>
      </c>
      <c r="Q8" s="68">
        <v>31104</v>
      </c>
      <c r="R8" s="69">
        <v>6231</v>
      </c>
      <c r="S8" s="68">
        <v>10122</v>
      </c>
      <c r="T8" s="69">
        <v>4403</v>
      </c>
      <c r="U8" s="67">
        <v>286254</v>
      </c>
    </row>
    <row r="9" spans="1:21" ht="16.5" customHeight="1" x14ac:dyDescent="0.25">
      <c r="A9" s="7"/>
      <c r="B9" s="7"/>
      <c r="C9" s="7"/>
      <c r="D9" s="7" t="s">
        <v>148</v>
      </c>
      <c r="E9" s="7"/>
      <c r="F9" s="7"/>
      <c r="G9" s="7"/>
      <c r="H9" s="7"/>
      <c r="I9" s="7"/>
      <c r="J9" s="7"/>
      <c r="K9" s="7"/>
      <c r="L9" s="9" t="s">
        <v>127</v>
      </c>
      <c r="M9" s="67">
        <v>100230</v>
      </c>
      <c r="N9" s="68">
        <v>55208</v>
      </c>
      <c r="O9" s="68">
        <v>47317</v>
      </c>
      <c r="P9" s="68">
        <v>31532</v>
      </c>
      <c r="Q9" s="68">
        <v>31696</v>
      </c>
      <c r="R9" s="69">
        <v>6305</v>
      </c>
      <c r="S9" s="68">
        <v>10078</v>
      </c>
      <c r="T9" s="69">
        <v>4432</v>
      </c>
      <c r="U9" s="67">
        <v>286798</v>
      </c>
    </row>
    <row r="10" spans="1:21" ht="16.5" customHeight="1" x14ac:dyDescent="0.25">
      <c r="A10" s="7"/>
      <c r="B10" s="7" t="s">
        <v>202</v>
      </c>
      <c r="C10" s="7"/>
      <c r="D10" s="7"/>
      <c r="E10" s="7"/>
      <c r="F10" s="7"/>
      <c r="G10" s="7"/>
      <c r="H10" s="7"/>
      <c r="I10" s="7"/>
      <c r="J10" s="7"/>
      <c r="K10" s="7"/>
      <c r="L10" s="9"/>
      <c r="M10" s="10"/>
      <c r="N10" s="10"/>
      <c r="O10" s="10"/>
      <c r="P10" s="10"/>
      <c r="Q10" s="10"/>
      <c r="R10" s="10"/>
      <c r="S10" s="10"/>
      <c r="T10" s="10"/>
      <c r="U10" s="10"/>
    </row>
    <row r="11" spans="1:21" ht="16.5" customHeight="1" x14ac:dyDescent="0.25">
      <c r="A11" s="7"/>
      <c r="B11" s="7"/>
      <c r="C11" s="7" t="s">
        <v>79</v>
      </c>
      <c r="D11" s="7"/>
      <c r="E11" s="7"/>
      <c r="F11" s="7"/>
      <c r="G11" s="7"/>
      <c r="H11" s="7"/>
      <c r="I11" s="7"/>
      <c r="J11" s="7"/>
      <c r="K11" s="7"/>
      <c r="L11" s="9"/>
      <c r="M11" s="10"/>
      <c r="N11" s="10"/>
      <c r="O11" s="10"/>
      <c r="P11" s="10"/>
      <c r="Q11" s="10"/>
      <c r="R11" s="10"/>
      <c r="S11" s="10"/>
      <c r="T11" s="10"/>
      <c r="U11" s="10"/>
    </row>
    <row r="12" spans="1:21" ht="16.5" customHeight="1" x14ac:dyDescent="0.25">
      <c r="A12" s="7"/>
      <c r="B12" s="7"/>
      <c r="C12" s="7"/>
      <c r="D12" s="7" t="s">
        <v>203</v>
      </c>
      <c r="E12" s="7"/>
      <c r="F12" s="7"/>
      <c r="G12" s="7"/>
      <c r="H12" s="7"/>
      <c r="I12" s="7"/>
      <c r="J12" s="7"/>
      <c r="K12" s="7"/>
      <c r="L12" s="9" t="s">
        <v>127</v>
      </c>
      <c r="M12" s="69">
        <v>5269</v>
      </c>
      <c r="N12" s="69">
        <v>2355</v>
      </c>
      <c r="O12" s="69">
        <v>4264</v>
      </c>
      <c r="P12" s="69">
        <v>2638</v>
      </c>
      <c r="Q12" s="69">
        <v>1941</v>
      </c>
      <c r="R12" s="65">
        <v>530</v>
      </c>
      <c r="S12" s="65">
        <v>511</v>
      </c>
      <c r="T12" s="65">
        <v>399</v>
      </c>
      <c r="U12" s="68">
        <v>17907</v>
      </c>
    </row>
    <row r="13" spans="1:21" ht="16.5" customHeight="1" x14ac:dyDescent="0.25">
      <c r="A13" s="7"/>
      <c r="B13" s="7"/>
      <c r="C13" s="7"/>
      <c r="D13" s="7" t="s">
        <v>82</v>
      </c>
      <c r="E13" s="7"/>
      <c r="F13" s="7"/>
      <c r="G13" s="7"/>
      <c r="H13" s="7"/>
      <c r="I13" s="7"/>
      <c r="J13" s="7"/>
      <c r="K13" s="7"/>
      <c r="L13" s="9" t="s">
        <v>127</v>
      </c>
      <c r="M13" s="69">
        <v>5495</v>
      </c>
      <c r="N13" s="69">
        <v>2826</v>
      </c>
      <c r="O13" s="69">
        <v>4368</v>
      </c>
      <c r="P13" s="69">
        <v>3177</v>
      </c>
      <c r="Q13" s="69">
        <v>2389</v>
      </c>
      <c r="R13" s="65">
        <v>625</v>
      </c>
      <c r="S13" s="65">
        <v>369</v>
      </c>
      <c r="T13" s="65">
        <v>462</v>
      </c>
      <c r="U13" s="68">
        <v>19711</v>
      </c>
    </row>
    <row r="14" spans="1:21" ht="16.5" customHeight="1" x14ac:dyDescent="0.25">
      <c r="A14" s="7"/>
      <c r="B14" s="7"/>
      <c r="C14" s="7"/>
      <c r="D14" s="7" t="s">
        <v>83</v>
      </c>
      <c r="E14" s="7"/>
      <c r="F14" s="7"/>
      <c r="G14" s="7"/>
      <c r="H14" s="7"/>
      <c r="I14" s="7"/>
      <c r="J14" s="7"/>
      <c r="K14" s="7"/>
      <c r="L14" s="9" t="s">
        <v>127</v>
      </c>
      <c r="M14" s="69">
        <v>5890</v>
      </c>
      <c r="N14" s="69">
        <v>2708</v>
      </c>
      <c r="O14" s="69">
        <v>4344</v>
      </c>
      <c r="P14" s="69">
        <v>3829</v>
      </c>
      <c r="Q14" s="69">
        <v>2143</v>
      </c>
      <c r="R14" s="65">
        <v>615</v>
      </c>
      <c r="S14" s="65">
        <v>524</v>
      </c>
      <c r="T14" s="65">
        <v>365</v>
      </c>
      <c r="U14" s="68">
        <v>20418</v>
      </c>
    </row>
    <row r="15" spans="1:21" ht="16.5" customHeight="1" x14ac:dyDescent="0.25">
      <c r="A15" s="7"/>
      <c r="B15" s="7"/>
      <c r="C15" s="7"/>
      <c r="D15" s="7" t="s">
        <v>84</v>
      </c>
      <c r="E15" s="7"/>
      <c r="F15" s="7"/>
      <c r="G15" s="7"/>
      <c r="H15" s="7"/>
      <c r="I15" s="7"/>
      <c r="J15" s="7"/>
      <c r="K15" s="7"/>
      <c r="L15" s="9" t="s">
        <v>127</v>
      </c>
      <c r="M15" s="69">
        <v>5962</v>
      </c>
      <c r="N15" s="69">
        <v>3513</v>
      </c>
      <c r="O15" s="69">
        <v>4449</v>
      </c>
      <c r="P15" s="69">
        <v>3687</v>
      </c>
      <c r="Q15" s="69">
        <v>2031</v>
      </c>
      <c r="R15" s="65">
        <v>759</v>
      </c>
      <c r="S15" s="65">
        <v>591</v>
      </c>
      <c r="T15" s="65">
        <v>395</v>
      </c>
      <c r="U15" s="68">
        <v>21387</v>
      </c>
    </row>
    <row r="16" spans="1:21" ht="16.5" customHeight="1" x14ac:dyDescent="0.25">
      <c r="A16" s="7"/>
      <c r="B16" s="7"/>
      <c r="C16" s="7"/>
      <c r="D16" s="7" t="s">
        <v>86</v>
      </c>
      <c r="E16" s="7"/>
      <c r="F16" s="7"/>
      <c r="G16" s="7"/>
      <c r="H16" s="7"/>
      <c r="I16" s="7"/>
      <c r="J16" s="7"/>
      <c r="K16" s="7"/>
      <c r="L16" s="9" t="s">
        <v>127</v>
      </c>
      <c r="M16" s="69">
        <v>6166</v>
      </c>
      <c r="N16" s="69">
        <v>3694</v>
      </c>
      <c r="O16" s="69">
        <v>4086</v>
      </c>
      <c r="P16" s="69">
        <v>2816</v>
      </c>
      <c r="Q16" s="69">
        <v>2051</v>
      </c>
      <c r="R16" s="65">
        <v>658</v>
      </c>
      <c r="S16" s="65">
        <v>591</v>
      </c>
      <c r="T16" s="65">
        <v>440</v>
      </c>
      <c r="U16" s="68">
        <v>20502</v>
      </c>
    </row>
    <row r="17" spans="1:21" ht="16.5" customHeight="1" x14ac:dyDescent="0.25">
      <c r="A17" s="7"/>
      <c r="B17" s="7"/>
      <c r="C17" s="7" t="s">
        <v>204</v>
      </c>
      <c r="D17" s="7"/>
      <c r="E17" s="7"/>
      <c r="F17" s="7"/>
      <c r="G17" s="7"/>
      <c r="H17" s="7"/>
      <c r="I17" s="7"/>
      <c r="J17" s="7"/>
      <c r="K17" s="7"/>
      <c r="L17" s="9"/>
      <c r="M17" s="10"/>
      <c r="N17" s="10"/>
      <c r="O17" s="10"/>
      <c r="P17" s="10"/>
      <c r="Q17" s="10"/>
      <c r="R17" s="10"/>
      <c r="S17" s="10"/>
      <c r="T17" s="10"/>
      <c r="U17" s="10"/>
    </row>
    <row r="18" spans="1:21" ht="16.5" customHeight="1" x14ac:dyDescent="0.25">
      <c r="A18" s="7"/>
      <c r="B18" s="7"/>
      <c r="C18" s="7"/>
      <c r="D18" s="7" t="s">
        <v>203</v>
      </c>
      <c r="E18" s="7"/>
      <c r="F18" s="7"/>
      <c r="G18" s="7"/>
      <c r="H18" s="7"/>
      <c r="I18" s="7"/>
      <c r="J18" s="7"/>
      <c r="K18" s="7"/>
      <c r="L18" s="9" t="s">
        <v>127</v>
      </c>
      <c r="M18" s="69">
        <v>1089</v>
      </c>
      <c r="N18" s="65">
        <v>270</v>
      </c>
      <c r="O18" s="69">
        <v>1191</v>
      </c>
      <c r="P18" s="69">
        <v>1104</v>
      </c>
      <c r="Q18" s="65">
        <v>480</v>
      </c>
      <c r="R18" s="60">
        <v>78</v>
      </c>
      <c r="S18" s="60">
        <v>77</v>
      </c>
      <c r="T18" s="65">
        <v>264</v>
      </c>
      <c r="U18" s="69">
        <v>4553</v>
      </c>
    </row>
    <row r="19" spans="1:21" ht="16.5" customHeight="1" x14ac:dyDescent="0.25">
      <c r="A19" s="7"/>
      <c r="B19" s="7"/>
      <c r="C19" s="7"/>
      <c r="D19" s="7" t="s">
        <v>82</v>
      </c>
      <c r="E19" s="7"/>
      <c r="F19" s="7"/>
      <c r="G19" s="7"/>
      <c r="H19" s="7"/>
      <c r="I19" s="7"/>
      <c r="J19" s="7"/>
      <c r="K19" s="7"/>
      <c r="L19" s="9" t="s">
        <v>127</v>
      </c>
      <c r="M19" s="69">
        <v>1122</v>
      </c>
      <c r="N19" s="65">
        <v>365</v>
      </c>
      <c r="O19" s="69">
        <v>1261</v>
      </c>
      <c r="P19" s="69">
        <v>1314</v>
      </c>
      <c r="Q19" s="65">
        <v>601</v>
      </c>
      <c r="R19" s="60">
        <v>84</v>
      </c>
      <c r="S19" s="60">
        <v>60</v>
      </c>
      <c r="T19" s="65">
        <v>315</v>
      </c>
      <c r="U19" s="69">
        <v>5122</v>
      </c>
    </row>
    <row r="20" spans="1:21" ht="16.5" customHeight="1" x14ac:dyDescent="0.25">
      <c r="A20" s="7"/>
      <c r="B20" s="7"/>
      <c r="C20" s="7"/>
      <c r="D20" s="7" t="s">
        <v>83</v>
      </c>
      <c r="E20" s="7"/>
      <c r="F20" s="7"/>
      <c r="G20" s="7"/>
      <c r="H20" s="7"/>
      <c r="I20" s="7"/>
      <c r="J20" s="7"/>
      <c r="K20" s="7"/>
      <c r="L20" s="9" t="s">
        <v>127</v>
      </c>
      <c r="M20" s="69">
        <v>1196</v>
      </c>
      <c r="N20" s="65">
        <v>344</v>
      </c>
      <c r="O20" s="69">
        <v>1207</v>
      </c>
      <c r="P20" s="69">
        <v>1535</v>
      </c>
      <c r="Q20" s="65">
        <v>527</v>
      </c>
      <c r="R20" s="60">
        <v>69</v>
      </c>
      <c r="S20" s="60">
        <v>61</v>
      </c>
      <c r="T20" s="65">
        <v>231</v>
      </c>
      <c r="U20" s="69">
        <v>5170</v>
      </c>
    </row>
    <row r="21" spans="1:21" ht="16.5" customHeight="1" x14ac:dyDescent="0.25">
      <c r="A21" s="7"/>
      <c r="B21" s="7"/>
      <c r="C21" s="7"/>
      <c r="D21" s="7" t="s">
        <v>84</v>
      </c>
      <c r="E21" s="7"/>
      <c r="F21" s="7"/>
      <c r="G21" s="7"/>
      <c r="H21" s="7"/>
      <c r="I21" s="7"/>
      <c r="J21" s="7"/>
      <c r="K21" s="7"/>
      <c r="L21" s="9" t="s">
        <v>127</v>
      </c>
      <c r="M21" s="69">
        <v>1290</v>
      </c>
      <c r="N21" s="65">
        <v>407</v>
      </c>
      <c r="O21" s="69">
        <v>1228</v>
      </c>
      <c r="P21" s="69">
        <v>1261</v>
      </c>
      <c r="Q21" s="65">
        <v>455</v>
      </c>
      <c r="R21" s="60">
        <v>83</v>
      </c>
      <c r="S21" s="60">
        <v>82</v>
      </c>
      <c r="T21" s="65">
        <v>229</v>
      </c>
      <c r="U21" s="69">
        <v>5035</v>
      </c>
    </row>
    <row r="22" spans="1:21" ht="16.5" customHeight="1" x14ac:dyDescent="0.25">
      <c r="A22" s="7"/>
      <c r="B22" s="7"/>
      <c r="C22" s="7"/>
      <c r="D22" s="7" t="s">
        <v>86</v>
      </c>
      <c r="E22" s="7"/>
      <c r="F22" s="7"/>
      <c r="G22" s="7"/>
      <c r="H22" s="7"/>
      <c r="I22" s="7"/>
      <c r="J22" s="7"/>
      <c r="K22" s="7"/>
      <c r="L22" s="9" t="s">
        <v>127</v>
      </c>
      <c r="M22" s="69">
        <v>1192</v>
      </c>
      <c r="N22" s="65">
        <v>426</v>
      </c>
      <c r="O22" s="69">
        <v>1112</v>
      </c>
      <c r="P22" s="65">
        <v>803</v>
      </c>
      <c r="Q22" s="65">
        <v>425</v>
      </c>
      <c r="R22" s="60">
        <v>65</v>
      </c>
      <c r="S22" s="60">
        <v>69</v>
      </c>
      <c r="T22" s="65">
        <v>235</v>
      </c>
      <c r="U22" s="69">
        <v>4327</v>
      </c>
    </row>
    <row r="23" spans="1:21" ht="16.5" customHeight="1" x14ac:dyDescent="0.25">
      <c r="A23" s="7"/>
      <c r="B23" s="7" t="s">
        <v>205</v>
      </c>
      <c r="C23" s="7"/>
      <c r="D23" s="7"/>
      <c r="E23" s="7"/>
      <c r="F23" s="7"/>
      <c r="G23" s="7"/>
      <c r="H23" s="7"/>
      <c r="I23" s="7"/>
      <c r="J23" s="7"/>
      <c r="K23" s="7"/>
      <c r="L23" s="9"/>
      <c r="M23" s="10"/>
      <c r="N23" s="10"/>
      <c r="O23" s="10"/>
      <c r="P23" s="10"/>
      <c r="Q23" s="10"/>
      <c r="R23" s="10"/>
      <c r="S23" s="10"/>
      <c r="T23" s="10"/>
      <c r="U23" s="10"/>
    </row>
    <row r="24" spans="1:21" ht="16.5" customHeight="1" x14ac:dyDescent="0.25">
      <c r="A24" s="7"/>
      <c r="B24" s="7"/>
      <c r="C24" s="7"/>
      <c r="D24" s="7" t="s">
        <v>203</v>
      </c>
      <c r="E24" s="7"/>
      <c r="F24" s="7"/>
      <c r="G24" s="7"/>
      <c r="H24" s="7"/>
      <c r="I24" s="7"/>
      <c r="J24" s="7"/>
      <c r="K24" s="7"/>
      <c r="L24" s="9" t="s">
        <v>127</v>
      </c>
      <c r="M24" s="69">
        <v>2378</v>
      </c>
      <c r="N24" s="69">
        <v>1921</v>
      </c>
      <c r="O24" s="69">
        <v>1172</v>
      </c>
      <c r="P24" s="65">
        <v>962</v>
      </c>
      <c r="Q24" s="65">
        <v>739</v>
      </c>
      <c r="R24" s="60">
        <v>99</v>
      </c>
      <c r="S24" s="65">
        <v>317</v>
      </c>
      <c r="T24" s="65">
        <v>249</v>
      </c>
      <c r="U24" s="69">
        <v>7837</v>
      </c>
    </row>
    <row r="25" spans="1:21" ht="16.5" customHeight="1" x14ac:dyDescent="0.25">
      <c r="A25" s="7"/>
      <c r="B25" s="7"/>
      <c r="C25" s="7"/>
      <c r="D25" s="7" t="s">
        <v>82</v>
      </c>
      <c r="E25" s="7"/>
      <c r="F25" s="7"/>
      <c r="G25" s="7"/>
      <c r="H25" s="7"/>
      <c r="I25" s="7"/>
      <c r="J25" s="7"/>
      <c r="K25" s="7"/>
      <c r="L25" s="9" t="s">
        <v>127</v>
      </c>
      <c r="M25" s="69">
        <v>2394</v>
      </c>
      <c r="N25" s="69">
        <v>2199</v>
      </c>
      <c r="O25" s="69">
        <v>1691</v>
      </c>
      <c r="P25" s="65">
        <v>897</v>
      </c>
      <c r="Q25" s="65">
        <v>942</v>
      </c>
      <c r="R25" s="65">
        <v>208</v>
      </c>
      <c r="S25" s="65">
        <v>402</v>
      </c>
      <c r="T25" s="65">
        <v>316</v>
      </c>
      <c r="U25" s="69">
        <v>9049</v>
      </c>
    </row>
    <row r="26" spans="1:21" ht="16.5" customHeight="1" x14ac:dyDescent="0.25">
      <c r="A26" s="7"/>
      <c r="B26" s="7"/>
      <c r="C26" s="7"/>
      <c r="D26" s="7" t="s">
        <v>83</v>
      </c>
      <c r="E26" s="7"/>
      <c r="F26" s="7"/>
      <c r="G26" s="7"/>
      <c r="H26" s="7"/>
      <c r="I26" s="7"/>
      <c r="J26" s="7"/>
      <c r="K26" s="7"/>
      <c r="L26" s="9" t="s">
        <v>127</v>
      </c>
      <c r="M26" s="69">
        <v>2894</v>
      </c>
      <c r="N26" s="69">
        <v>2122</v>
      </c>
      <c r="O26" s="69">
        <v>1511</v>
      </c>
      <c r="P26" s="65">
        <v>922</v>
      </c>
      <c r="Q26" s="65">
        <v>942</v>
      </c>
      <c r="R26" s="65">
        <v>296</v>
      </c>
      <c r="S26" s="65">
        <v>497</v>
      </c>
      <c r="T26" s="65">
        <v>292</v>
      </c>
      <c r="U26" s="69">
        <v>9476</v>
      </c>
    </row>
    <row r="27" spans="1:21" ht="16.5" customHeight="1" x14ac:dyDescent="0.25">
      <c r="A27" s="7"/>
      <c r="B27" s="7"/>
      <c r="C27" s="7"/>
      <c r="D27" s="7" t="s">
        <v>84</v>
      </c>
      <c r="E27" s="7"/>
      <c r="F27" s="7"/>
      <c r="G27" s="7"/>
      <c r="H27" s="7"/>
      <c r="I27" s="7"/>
      <c r="J27" s="7"/>
      <c r="K27" s="7"/>
      <c r="L27" s="9" t="s">
        <v>127</v>
      </c>
      <c r="M27" s="69">
        <v>2754</v>
      </c>
      <c r="N27" s="69">
        <v>1592</v>
      </c>
      <c r="O27" s="69">
        <v>1459</v>
      </c>
      <c r="P27" s="69">
        <v>1306</v>
      </c>
      <c r="Q27" s="69">
        <v>1093</v>
      </c>
      <c r="R27" s="60">
        <v>31</v>
      </c>
      <c r="S27" s="65">
        <v>572</v>
      </c>
      <c r="T27" s="65">
        <v>337</v>
      </c>
      <c r="U27" s="69">
        <v>9144</v>
      </c>
    </row>
    <row r="28" spans="1:21" ht="16.5" customHeight="1" x14ac:dyDescent="0.25">
      <c r="A28" s="7"/>
      <c r="B28" s="7"/>
      <c r="C28" s="7"/>
      <c r="D28" s="7" t="s">
        <v>86</v>
      </c>
      <c r="E28" s="7"/>
      <c r="F28" s="7"/>
      <c r="G28" s="7"/>
      <c r="H28" s="7"/>
      <c r="I28" s="7"/>
      <c r="J28" s="7"/>
      <c r="K28" s="7"/>
      <c r="L28" s="9" t="s">
        <v>127</v>
      </c>
      <c r="M28" s="69">
        <v>2652</v>
      </c>
      <c r="N28" s="69">
        <v>1369</v>
      </c>
      <c r="O28" s="69">
        <v>1425</v>
      </c>
      <c r="P28" s="65">
        <v>306</v>
      </c>
      <c r="Q28" s="65">
        <v>836</v>
      </c>
      <c r="R28" s="60">
        <v>37</v>
      </c>
      <c r="S28" s="65">
        <v>395</v>
      </c>
      <c r="T28" s="65">
        <v>268</v>
      </c>
      <c r="U28" s="69">
        <v>7288</v>
      </c>
    </row>
    <row r="29" spans="1:21" ht="16.5" customHeight="1" x14ac:dyDescent="0.25">
      <c r="A29" s="7"/>
      <c r="B29" s="7" t="s">
        <v>206</v>
      </c>
      <c r="C29" s="7"/>
      <c r="D29" s="7"/>
      <c r="E29" s="7"/>
      <c r="F29" s="7"/>
      <c r="G29" s="7"/>
      <c r="H29" s="7"/>
      <c r="I29" s="7"/>
      <c r="J29" s="7"/>
      <c r="K29" s="7"/>
      <c r="L29" s="9"/>
      <c r="M29" s="10"/>
      <c r="N29" s="10"/>
      <c r="O29" s="10"/>
      <c r="P29" s="10"/>
      <c r="Q29" s="10"/>
      <c r="R29" s="10"/>
      <c r="S29" s="10"/>
      <c r="T29" s="10"/>
      <c r="U29" s="10"/>
    </row>
    <row r="30" spans="1:21" ht="16.5" customHeight="1" x14ac:dyDescent="0.25">
      <c r="A30" s="7"/>
      <c r="B30" s="7"/>
      <c r="C30" s="7"/>
      <c r="D30" s="7" t="s">
        <v>144</v>
      </c>
      <c r="E30" s="7"/>
      <c r="F30" s="7"/>
      <c r="G30" s="7"/>
      <c r="H30" s="7"/>
      <c r="I30" s="7"/>
      <c r="J30" s="7"/>
      <c r="K30" s="7"/>
      <c r="L30" s="9" t="s">
        <v>127</v>
      </c>
      <c r="M30" s="69">
        <v>9800</v>
      </c>
      <c r="N30" s="69">
        <v>2999</v>
      </c>
      <c r="O30" s="69">
        <v>8183</v>
      </c>
      <c r="P30" s="69">
        <v>8449</v>
      </c>
      <c r="Q30" s="69">
        <v>2493</v>
      </c>
      <c r="R30" s="65">
        <v>536</v>
      </c>
      <c r="S30" s="69">
        <v>1062</v>
      </c>
      <c r="T30" s="69">
        <v>2516</v>
      </c>
      <c r="U30" s="68">
        <v>36038</v>
      </c>
    </row>
    <row r="31" spans="1:21" ht="16.5" customHeight="1" x14ac:dyDescent="0.25">
      <c r="A31" s="7"/>
      <c r="B31" s="7"/>
      <c r="C31" s="7"/>
      <c r="D31" s="7" t="s">
        <v>145</v>
      </c>
      <c r="E31" s="7"/>
      <c r="F31" s="7"/>
      <c r="G31" s="7"/>
      <c r="H31" s="7"/>
      <c r="I31" s="7"/>
      <c r="J31" s="7"/>
      <c r="K31" s="7"/>
      <c r="L31" s="9" t="s">
        <v>127</v>
      </c>
      <c r="M31" s="68">
        <v>10200</v>
      </c>
      <c r="N31" s="69">
        <v>2866</v>
      </c>
      <c r="O31" s="69">
        <v>7767</v>
      </c>
      <c r="P31" s="69">
        <v>8223</v>
      </c>
      <c r="Q31" s="69">
        <v>2379</v>
      </c>
      <c r="R31" s="65">
        <v>513</v>
      </c>
      <c r="S31" s="69">
        <v>1012</v>
      </c>
      <c r="T31" s="69">
        <v>2429</v>
      </c>
      <c r="U31" s="68">
        <v>35389</v>
      </c>
    </row>
    <row r="32" spans="1:21" ht="16.5" customHeight="1" x14ac:dyDescent="0.25">
      <c r="A32" s="7"/>
      <c r="B32" s="7"/>
      <c r="C32" s="7"/>
      <c r="D32" s="7" t="s">
        <v>146</v>
      </c>
      <c r="E32" s="7"/>
      <c r="F32" s="7"/>
      <c r="G32" s="7"/>
      <c r="H32" s="7"/>
      <c r="I32" s="7"/>
      <c r="J32" s="7"/>
      <c r="K32" s="7"/>
      <c r="L32" s="9" t="s">
        <v>127</v>
      </c>
      <c r="M32" s="68">
        <v>11400</v>
      </c>
      <c r="N32" s="69">
        <v>2673</v>
      </c>
      <c r="O32" s="69">
        <v>7279</v>
      </c>
      <c r="P32" s="69">
        <v>8298</v>
      </c>
      <c r="Q32" s="69">
        <v>2197</v>
      </c>
      <c r="R32" s="65">
        <v>455</v>
      </c>
      <c r="S32" s="65">
        <v>959</v>
      </c>
      <c r="T32" s="69">
        <v>2358</v>
      </c>
      <c r="U32" s="68">
        <v>35619</v>
      </c>
    </row>
    <row r="33" spans="1:21" ht="16.5" customHeight="1" x14ac:dyDescent="0.25">
      <c r="A33" s="7"/>
      <c r="B33" s="7"/>
      <c r="C33" s="7"/>
      <c r="D33" s="7" t="s">
        <v>147</v>
      </c>
      <c r="E33" s="7"/>
      <c r="F33" s="7"/>
      <c r="G33" s="7"/>
      <c r="H33" s="7"/>
      <c r="I33" s="7"/>
      <c r="J33" s="7"/>
      <c r="K33" s="7"/>
      <c r="L33" s="9" t="s">
        <v>127</v>
      </c>
      <c r="M33" s="68">
        <v>11400</v>
      </c>
      <c r="N33" s="69">
        <v>2443</v>
      </c>
      <c r="O33" s="69">
        <v>6972</v>
      </c>
      <c r="P33" s="69">
        <v>6680</v>
      </c>
      <c r="Q33" s="69">
        <v>2171</v>
      </c>
      <c r="R33" s="65">
        <v>444</v>
      </c>
      <c r="S33" s="65">
        <v>943</v>
      </c>
      <c r="T33" s="69">
        <v>2275</v>
      </c>
      <c r="U33" s="68">
        <v>33328</v>
      </c>
    </row>
    <row r="34" spans="1:21" ht="16.5" customHeight="1" x14ac:dyDescent="0.25">
      <c r="A34" s="7"/>
      <c r="B34" s="7"/>
      <c r="C34" s="7"/>
      <c r="D34" s="7" t="s">
        <v>148</v>
      </c>
      <c r="E34" s="7"/>
      <c r="F34" s="7"/>
      <c r="G34" s="7"/>
      <c r="H34" s="7"/>
      <c r="I34" s="7"/>
      <c r="J34" s="7"/>
      <c r="K34" s="7"/>
      <c r="L34" s="9" t="s">
        <v>127</v>
      </c>
      <c r="M34" s="68">
        <v>10600</v>
      </c>
      <c r="N34" s="69">
        <v>2268</v>
      </c>
      <c r="O34" s="69">
        <v>6638</v>
      </c>
      <c r="P34" s="69">
        <v>6486</v>
      </c>
      <c r="Q34" s="69">
        <v>2074</v>
      </c>
      <c r="R34" s="65">
        <v>431</v>
      </c>
      <c r="S34" s="65">
        <v>893</v>
      </c>
      <c r="T34" s="69">
        <v>2133</v>
      </c>
      <c r="U34" s="68">
        <v>31523</v>
      </c>
    </row>
    <row r="35" spans="1:21" ht="16.5" customHeight="1" x14ac:dyDescent="0.25">
      <c r="A35" s="7"/>
      <c r="B35" s="7" t="s">
        <v>207</v>
      </c>
      <c r="C35" s="7"/>
      <c r="D35" s="7"/>
      <c r="E35" s="7"/>
      <c r="F35" s="7"/>
      <c r="G35" s="7"/>
      <c r="H35" s="7"/>
      <c r="I35" s="7"/>
      <c r="J35" s="7"/>
      <c r="K35" s="7"/>
      <c r="L35" s="9"/>
      <c r="M35" s="10"/>
      <c r="N35" s="10"/>
      <c r="O35" s="10"/>
      <c r="P35" s="10"/>
      <c r="Q35" s="10"/>
      <c r="R35" s="10"/>
      <c r="S35" s="10"/>
      <c r="T35" s="10"/>
      <c r="U35" s="10"/>
    </row>
    <row r="36" spans="1:21" ht="16.5" customHeight="1" x14ac:dyDescent="0.25">
      <c r="A36" s="7"/>
      <c r="B36" s="7"/>
      <c r="C36" s="7"/>
      <c r="D36" s="7" t="s">
        <v>71</v>
      </c>
      <c r="E36" s="7"/>
      <c r="F36" s="7"/>
      <c r="G36" s="7"/>
      <c r="H36" s="7"/>
      <c r="I36" s="7"/>
      <c r="J36" s="7"/>
      <c r="K36" s="7"/>
      <c r="L36" s="9" t="s">
        <v>208</v>
      </c>
      <c r="M36" s="67">
        <v>742483</v>
      </c>
      <c r="N36" s="67">
        <v>476856</v>
      </c>
      <c r="O36" s="67">
        <v>353242</v>
      </c>
      <c r="P36" s="67">
        <v>256547</v>
      </c>
      <c r="Q36" s="67">
        <v>223877</v>
      </c>
      <c r="R36" s="68">
        <v>53754</v>
      </c>
      <c r="S36" s="68">
        <v>83738</v>
      </c>
      <c r="T36" s="68">
        <v>33358</v>
      </c>
      <c r="U36" s="64">
        <v>2223855</v>
      </c>
    </row>
    <row r="37" spans="1:21" ht="16.5" customHeight="1" x14ac:dyDescent="0.25">
      <c r="A37" s="7"/>
      <c r="B37" s="7"/>
      <c r="C37" s="7"/>
      <c r="D37" s="7" t="s">
        <v>82</v>
      </c>
      <c r="E37" s="7"/>
      <c r="F37" s="7"/>
      <c r="G37" s="7"/>
      <c r="H37" s="7"/>
      <c r="I37" s="7"/>
      <c r="J37" s="7"/>
      <c r="K37" s="7"/>
      <c r="L37" s="9" t="s">
        <v>208</v>
      </c>
      <c r="M37" s="67">
        <v>828078</v>
      </c>
      <c r="N37" s="67">
        <v>472481</v>
      </c>
      <c r="O37" s="67">
        <v>350080</v>
      </c>
      <c r="P37" s="67">
        <v>238860</v>
      </c>
      <c r="Q37" s="67">
        <v>224332</v>
      </c>
      <c r="R37" s="68">
        <v>53882</v>
      </c>
      <c r="S37" s="68">
        <v>84253</v>
      </c>
      <c r="T37" s="68">
        <v>32437</v>
      </c>
      <c r="U37" s="64">
        <v>2284403</v>
      </c>
    </row>
    <row r="38" spans="1:21" ht="16.5" customHeight="1" x14ac:dyDescent="0.25">
      <c r="A38" s="7"/>
      <c r="B38" s="7"/>
      <c r="C38" s="7"/>
      <c r="D38" s="7" t="s">
        <v>83</v>
      </c>
      <c r="E38" s="7"/>
      <c r="F38" s="7"/>
      <c r="G38" s="7"/>
      <c r="H38" s="7"/>
      <c r="I38" s="7"/>
      <c r="J38" s="7"/>
      <c r="K38" s="7"/>
      <c r="L38" s="9" t="s">
        <v>208</v>
      </c>
      <c r="M38" s="67">
        <v>867568</v>
      </c>
      <c r="N38" s="67">
        <v>478309</v>
      </c>
      <c r="O38" s="67">
        <v>360059</v>
      </c>
      <c r="P38" s="67">
        <v>253714</v>
      </c>
      <c r="Q38" s="67">
        <v>232346</v>
      </c>
      <c r="R38" s="68">
        <v>52549</v>
      </c>
      <c r="S38" s="68">
        <v>86262</v>
      </c>
      <c r="T38" s="68">
        <v>31239</v>
      </c>
      <c r="U38" s="64">
        <v>2362046</v>
      </c>
    </row>
    <row r="39" spans="1:21" ht="16.5" customHeight="1" x14ac:dyDescent="0.25">
      <c r="A39" s="7"/>
      <c r="B39" s="7"/>
      <c r="C39" s="7"/>
      <c r="D39" s="7" t="s">
        <v>84</v>
      </c>
      <c r="E39" s="7"/>
      <c r="F39" s="7"/>
      <c r="G39" s="7"/>
      <c r="H39" s="7"/>
      <c r="I39" s="7"/>
      <c r="J39" s="7"/>
      <c r="K39" s="7"/>
      <c r="L39" s="9" t="s">
        <v>208</v>
      </c>
      <c r="M39" s="67">
        <v>873868</v>
      </c>
      <c r="N39" s="67">
        <v>479573</v>
      </c>
      <c r="O39" s="67">
        <v>378554</v>
      </c>
      <c r="P39" s="67">
        <v>245332</v>
      </c>
      <c r="Q39" s="67">
        <v>263284</v>
      </c>
      <c r="R39" s="68">
        <v>53377</v>
      </c>
      <c r="S39" s="68">
        <v>85223</v>
      </c>
      <c r="T39" s="68">
        <v>32963</v>
      </c>
      <c r="U39" s="64">
        <v>2412172</v>
      </c>
    </row>
    <row r="40" spans="1:21" ht="16.5" customHeight="1" x14ac:dyDescent="0.25">
      <c r="A40" s="7"/>
      <c r="B40" s="7"/>
      <c r="C40" s="7"/>
      <c r="D40" s="7" t="s">
        <v>86</v>
      </c>
      <c r="E40" s="7"/>
      <c r="F40" s="7"/>
      <c r="G40" s="7"/>
      <c r="H40" s="7"/>
      <c r="I40" s="7"/>
      <c r="J40" s="7"/>
      <c r="K40" s="7"/>
      <c r="L40" s="9" t="s">
        <v>208</v>
      </c>
      <c r="M40" s="67">
        <v>879157</v>
      </c>
      <c r="N40" s="67">
        <v>480777</v>
      </c>
      <c r="O40" s="67">
        <v>385173</v>
      </c>
      <c r="P40" s="67">
        <v>242324</v>
      </c>
      <c r="Q40" s="67">
        <v>266926</v>
      </c>
      <c r="R40" s="68">
        <v>55651</v>
      </c>
      <c r="S40" s="68">
        <v>85213</v>
      </c>
      <c r="T40" s="68">
        <v>33452</v>
      </c>
      <c r="U40" s="64">
        <v>2428673</v>
      </c>
    </row>
    <row r="41" spans="1:21" ht="16.5" customHeight="1" x14ac:dyDescent="0.25">
      <c r="A41" s="7" t="s">
        <v>209</v>
      </c>
      <c r="B41" s="7"/>
      <c r="C41" s="7"/>
      <c r="D41" s="7"/>
      <c r="E41" s="7"/>
      <c r="F41" s="7"/>
      <c r="G41" s="7"/>
      <c r="H41" s="7"/>
      <c r="I41" s="7"/>
      <c r="J41" s="7"/>
      <c r="K41" s="7"/>
      <c r="L41" s="9"/>
      <c r="M41" s="10"/>
      <c r="N41" s="10"/>
      <c r="O41" s="10"/>
      <c r="P41" s="10"/>
      <c r="Q41" s="10"/>
      <c r="R41" s="10"/>
      <c r="S41" s="10"/>
      <c r="T41" s="10"/>
      <c r="U41" s="10"/>
    </row>
    <row r="42" spans="1:21" ht="16.5" customHeight="1" x14ac:dyDescent="0.25">
      <c r="A42" s="7"/>
      <c r="B42" s="7" t="s">
        <v>210</v>
      </c>
      <c r="C42" s="7"/>
      <c r="D42" s="7"/>
      <c r="E42" s="7"/>
      <c r="F42" s="7"/>
      <c r="G42" s="7"/>
      <c r="H42" s="7"/>
      <c r="I42" s="7"/>
      <c r="J42" s="7"/>
      <c r="K42" s="7"/>
      <c r="L42" s="9"/>
      <c r="M42" s="10"/>
      <c r="N42" s="10"/>
      <c r="O42" s="10"/>
      <c r="P42" s="10"/>
      <c r="Q42" s="10"/>
      <c r="R42" s="10"/>
      <c r="S42" s="10"/>
      <c r="T42" s="10"/>
      <c r="U42" s="10"/>
    </row>
    <row r="43" spans="1:21" ht="16.5" customHeight="1" x14ac:dyDescent="0.25">
      <c r="A43" s="7"/>
      <c r="B43" s="7"/>
      <c r="C43" s="7"/>
      <c r="D43" s="7" t="s">
        <v>211</v>
      </c>
      <c r="E43" s="7"/>
      <c r="F43" s="7"/>
      <c r="G43" s="7"/>
      <c r="H43" s="7"/>
      <c r="I43" s="7"/>
      <c r="J43" s="7"/>
      <c r="K43" s="7"/>
      <c r="L43" s="9" t="s">
        <v>127</v>
      </c>
      <c r="M43" s="69">
        <v>5770</v>
      </c>
      <c r="N43" s="68">
        <v>24471</v>
      </c>
      <c r="O43" s="68">
        <v>18089</v>
      </c>
      <c r="P43" s="69">
        <v>1940</v>
      </c>
      <c r="Q43" s="69">
        <v>2721</v>
      </c>
      <c r="R43" s="69">
        <v>2454</v>
      </c>
      <c r="S43" s="69">
        <v>1576</v>
      </c>
      <c r="T43" s="69">
        <v>1490</v>
      </c>
      <c r="U43" s="68">
        <v>58511</v>
      </c>
    </row>
    <row r="44" spans="1:21" ht="16.5" customHeight="1" x14ac:dyDescent="0.25">
      <c r="A44" s="7"/>
      <c r="B44" s="7"/>
      <c r="C44" s="7"/>
      <c r="D44" s="7" t="s">
        <v>145</v>
      </c>
      <c r="E44" s="7"/>
      <c r="F44" s="7"/>
      <c r="G44" s="7"/>
      <c r="H44" s="7"/>
      <c r="I44" s="7"/>
      <c r="J44" s="7"/>
      <c r="K44" s="7"/>
      <c r="L44" s="9" t="s">
        <v>127</v>
      </c>
      <c r="M44" s="69">
        <v>5285</v>
      </c>
      <c r="N44" s="68">
        <v>22722</v>
      </c>
      <c r="O44" s="68">
        <v>14334</v>
      </c>
      <c r="P44" s="69">
        <v>1650</v>
      </c>
      <c r="Q44" s="69">
        <v>3503</v>
      </c>
      <c r="R44" s="69">
        <v>2412</v>
      </c>
      <c r="S44" s="69">
        <v>1384</v>
      </c>
      <c r="T44" s="69">
        <v>1354</v>
      </c>
      <c r="U44" s="68">
        <v>52644</v>
      </c>
    </row>
    <row r="45" spans="1:21" ht="16.5" customHeight="1" x14ac:dyDescent="0.25">
      <c r="A45" s="7"/>
      <c r="B45" s="7"/>
      <c r="C45" s="7"/>
      <c r="D45" s="7" t="s">
        <v>146</v>
      </c>
      <c r="E45" s="7"/>
      <c r="F45" s="7"/>
      <c r="G45" s="7"/>
      <c r="H45" s="7"/>
      <c r="I45" s="7"/>
      <c r="J45" s="7"/>
      <c r="K45" s="7"/>
      <c r="L45" s="9" t="s">
        <v>127</v>
      </c>
      <c r="M45" s="69">
        <v>5760</v>
      </c>
      <c r="N45" s="68">
        <v>18859</v>
      </c>
      <c r="O45" s="68">
        <v>11732</v>
      </c>
      <c r="P45" s="69">
        <v>1462</v>
      </c>
      <c r="Q45" s="69">
        <v>3597</v>
      </c>
      <c r="R45" s="69">
        <v>2328</v>
      </c>
      <c r="S45" s="65">
        <v>965</v>
      </c>
      <c r="T45" s="69">
        <v>1125</v>
      </c>
      <c r="U45" s="68">
        <v>45828</v>
      </c>
    </row>
    <row r="46" spans="1:21" ht="16.5" customHeight="1" x14ac:dyDescent="0.25">
      <c r="A46" s="7"/>
      <c r="B46" s="7"/>
      <c r="C46" s="7"/>
      <c r="D46" s="7" t="s">
        <v>147</v>
      </c>
      <c r="E46" s="7"/>
      <c r="F46" s="7"/>
      <c r="G46" s="7"/>
      <c r="H46" s="7"/>
      <c r="I46" s="7"/>
      <c r="J46" s="7"/>
      <c r="K46" s="7"/>
      <c r="L46" s="9" t="s">
        <v>127</v>
      </c>
      <c r="M46" s="69">
        <v>6194</v>
      </c>
      <c r="N46" s="68">
        <v>11926</v>
      </c>
      <c r="O46" s="68">
        <v>10670</v>
      </c>
      <c r="P46" s="69">
        <v>1596</v>
      </c>
      <c r="Q46" s="69">
        <v>3835</v>
      </c>
      <c r="R46" s="69">
        <v>2035</v>
      </c>
      <c r="S46" s="65">
        <v>882</v>
      </c>
      <c r="T46" s="65">
        <v>892</v>
      </c>
      <c r="U46" s="68">
        <v>38030</v>
      </c>
    </row>
    <row r="47" spans="1:21" ht="16.5" customHeight="1" x14ac:dyDescent="0.25">
      <c r="A47" s="7"/>
      <c r="B47" s="7"/>
      <c r="C47" s="7"/>
      <c r="D47" s="7" t="s">
        <v>148</v>
      </c>
      <c r="E47" s="7"/>
      <c r="F47" s="7"/>
      <c r="G47" s="7"/>
      <c r="H47" s="7"/>
      <c r="I47" s="7"/>
      <c r="J47" s="7"/>
      <c r="K47" s="7"/>
      <c r="L47" s="9" t="s">
        <v>127</v>
      </c>
      <c r="M47" s="69">
        <v>8542</v>
      </c>
      <c r="N47" s="69">
        <v>8995</v>
      </c>
      <c r="O47" s="68">
        <v>10288</v>
      </c>
      <c r="P47" s="69">
        <v>3144</v>
      </c>
      <c r="Q47" s="69">
        <v>3379</v>
      </c>
      <c r="R47" s="69">
        <v>1817</v>
      </c>
      <c r="S47" s="69">
        <v>1087</v>
      </c>
      <c r="T47" s="65">
        <v>645</v>
      </c>
      <c r="U47" s="68">
        <v>37897</v>
      </c>
    </row>
    <row r="48" spans="1:21" ht="16.5" customHeight="1" x14ac:dyDescent="0.25">
      <c r="A48" s="7"/>
      <c r="B48" s="7" t="s">
        <v>212</v>
      </c>
      <c r="C48" s="7"/>
      <c r="D48" s="7"/>
      <c r="E48" s="7"/>
      <c r="F48" s="7"/>
      <c r="G48" s="7"/>
      <c r="H48" s="7"/>
      <c r="I48" s="7"/>
      <c r="J48" s="7"/>
      <c r="K48" s="7"/>
      <c r="L48" s="9"/>
      <c r="M48" s="10"/>
      <c r="N48" s="10"/>
      <c r="O48" s="10"/>
      <c r="P48" s="10"/>
      <c r="Q48" s="10"/>
      <c r="R48" s="10"/>
      <c r="S48" s="10"/>
      <c r="T48" s="10"/>
      <c r="U48" s="10"/>
    </row>
    <row r="49" spans="1:21" ht="16.5" customHeight="1" x14ac:dyDescent="0.25">
      <c r="A49" s="7"/>
      <c r="B49" s="7"/>
      <c r="C49" s="7"/>
      <c r="D49" s="7" t="s">
        <v>211</v>
      </c>
      <c r="E49" s="7"/>
      <c r="F49" s="7"/>
      <c r="G49" s="7"/>
      <c r="H49" s="7"/>
      <c r="I49" s="7"/>
      <c r="J49" s="7"/>
      <c r="K49" s="7"/>
      <c r="L49" s="9" t="s">
        <v>127</v>
      </c>
      <c r="M49" s="68">
        <v>46982</v>
      </c>
      <c r="N49" s="68">
        <v>45719</v>
      </c>
      <c r="O49" s="68">
        <v>20820</v>
      </c>
      <c r="P49" s="68">
        <v>14619</v>
      </c>
      <c r="Q49" s="68">
        <v>17051</v>
      </c>
      <c r="R49" s="69">
        <v>3373</v>
      </c>
      <c r="S49" s="69">
        <v>2462</v>
      </c>
      <c r="T49" s="69">
        <v>4115</v>
      </c>
      <c r="U49" s="67">
        <v>155141</v>
      </c>
    </row>
    <row r="50" spans="1:21" ht="16.5" customHeight="1" x14ac:dyDescent="0.25">
      <c r="A50" s="7"/>
      <c r="B50" s="7"/>
      <c r="C50" s="7"/>
      <c r="D50" s="7" t="s">
        <v>145</v>
      </c>
      <c r="E50" s="7"/>
      <c r="F50" s="7"/>
      <c r="G50" s="7"/>
      <c r="H50" s="7"/>
      <c r="I50" s="7"/>
      <c r="J50" s="7"/>
      <c r="K50" s="7"/>
      <c r="L50" s="9" t="s">
        <v>127</v>
      </c>
      <c r="M50" s="68">
        <v>46701</v>
      </c>
      <c r="N50" s="68">
        <v>42832</v>
      </c>
      <c r="O50" s="68">
        <v>15817</v>
      </c>
      <c r="P50" s="68">
        <v>15021</v>
      </c>
      <c r="Q50" s="68">
        <v>18727</v>
      </c>
      <c r="R50" s="69">
        <v>3351</v>
      </c>
      <c r="S50" s="69">
        <v>2227</v>
      </c>
      <c r="T50" s="69">
        <v>3844</v>
      </c>
      <c r="U50" s="67">
        <v>148520</v>
      </c>
    </row>
    <row r="51" spans="1:21" ht="16.5" customHeight="1" x14ac:dyDescent="0.25">
      <c r="A51" s="7"/>
      <c r="B51" s="7"/>
      <c r="C51" s="7"/>
      <c r="D51" s="7" t="s">
        <v>146</v>
      </c>
      <c r="E51" s="7"/>
      <c r="F51" s="7"/>
      <c r="G51" s="7"/>
      <c r="H51" s="7"/>
      <c r="I51" s="7"/>
      <c r="J51" s="7"/>
      <c r="K51" s="7"/>
      <c r="L51" s="9" t="s">
        <v>127</v>
      </c>
      <c r="M51" s="68">
        <v>48612</v>
      </c>
      <c r="N51" s="68">
        <v>38185</v>
      </c>
      <c r="O51" s="68">
        <v>13016</v>
      </c>
      <c r="P51" s="68">
        <v>14016</v>
      </c>
      <c r="Q51" s="68">
        <v>18577</v>
      </c>
      <c r="R51" s="69">
        <v>3210</v>
      </c>
      <c r="S51" s="69">
        <v>1759</v>
      </c>
      <c r="T51" s="69">
        <v>3203</v>
      </c>
      <c r="U51" s="67">
        <v>140578</v>
      </c>
    </row>
    <row r="52" spans="1:21" ht="16.5" customHeight="1" x14ac:dyDescent="0.25">
      <c r="A52" s="7"/>
      <c r="B52" s="7"/>
      <c r="C52" s="7"/>
      <c r="D52" s="7" t="s">
        <v>147</v>
      </c>
      <c r="E52" s="7"/>
      <c r="F52" s="7"/>
      <c r="G52" s="7"/>
      <c r="H52" s="7"/>
      <c r="I52" s="7"/>
      <c r="J52" s="7"/>
      <c r="K52" s="7"/>
      <c r="L52" s="9" t="s">
        <v>127</v>
      </c>
      <c r="M52" s="68">
        <v>51571</v>
      </c>
      <c r="N52" s="68">
        <v>35381</v>
      </c>
      <c r="O52" s="68">
        <v>11982</v>
      </c>
      <c r="P52" s="68">
        <v>16551</v>
      </c>
      <c r="Q52" s="68">
        <v>19407</v>
      </c>
      <c r="R52" s="69">
        <v>2960</v>
      </c>
      <c r="S52" s="69">
        <v>1770</v>
      </c>
      <c r="T52" s="69">
        <v>2868</v>
      </c>
      <c r="U52" s="67">
        <v>142490</v>
      </c>
    </row>
    <row r="53" spans="1:21" ht="16.5" customHeight="1" x14ac:dyDescent="0.25">
      <c r="A53" s="7"/>
      <c r="B53" s="7"/>
      <c r="C53" s="7"/>
      <c r="D53" s="7" t="s">
        <v>148</v>
      </c>
      <c r="E53" s="7"/>
      <c r="F53" s="7"/>
      <c r="G53" s="7"/>
      <c r="H53" s="7"/>
      <c r="I53" s="7"/>
      <c r="J53" s="7"/>
      <c r="K53" s="7"/>
      <c r="L53" s="9" t="s">
        <v>127</v>
      </c>
      <c r="M53" s="68">
        <v>59031</v>
      </c>
      <c r="N53" s="68">
        <v>31764</v>
      </c>
      <c r="O53" s="68">
        <v>11720</v>
      </c>
      <c r="P53" s="68">
        <v>18029</v>
      </c>
      <c r="Q53" s="68">
        <v>19305</v>
      </c>
      <c r="R53" s="69">
        <v>3365</v>
      </c>
      <c r="S53" s="69">
        <v>1917</v>
      </c>
      <c r="T53" s="69">
        <v>2753</v>
      </c>
      <c r="U53" s="67">
        <v>147884</v>
      </c>
    </row>
    <row r="54" spans="1:21" ht="16.5" customHeight="1" x14ac:dyDescent="0.25">
      <c r="A54" s="7"/>
      <c r="B54" s="7" t="s">
        <v>213</v>
      </c>
      <c r="C54" s="7"/>
      <c r="D54" s="7"/>
      <c r="E54" s="7"/>
      <c r="F54" s="7"/>
      <c r="G54" s="7"/>
      <c r="H54" s="7"/>
      <c r="I54" s="7"/>
      <c r="J54" s="7"/>
      <c r="K54" s="7"/>
      <c r="L54" s="9"/>
      <c r="M54" s="10"/>
      <c r="N54" s="10"/>
      <c r="O54" s="10"/>
      <c r="P54" s="10"/>
      <c r="Q54" s="10"/>
      <c r="R54" s="10"/>
      <c r="S54" s="10"/>
      <c r="T54" s="10"/>
      <c r="U54" s="10"/>
    </row>
    <row r="55" spans="1:21" ht="16.5" customHeight="1" x14ac:dyDescent="0.25">
      <c r="A55" s="7"/>
      <c r="B55" s="7"/>
      <c r="C55" s="7"/>
      <c r="D55" s="7" t="s">
        <v>211</v>
      </c>
      <c r="E55" s="7"/>
      <c r="F55" s="7"/>
      <c r="G55" s="7"/>
      <c r="H55" s="7"/>
      <c r="I55" s="7"/>
      <c r="J55" s="7"/>
      <c r="K55" s="7"/>
      <c r="L55" s="9" t="s">
        <v>127</v>
      </c>
      <c r="M55" s="69">
        <v>8464</v>
      </c>
      <c r="N55" s="69">
        <v>7421</v>
      </c>
      <c r="O55" s="69">
        <v>3024</v>
      </c>
      <c r="P55" s="69">
        <v>1589</v>
      </c>
      <c r="Q55" s="69">
        <v>2974</v>
      </c>
      <c r="R55" s="65">
        <v>323</v>
      </c>
      <c r="S55" s="65">
        <v>817</v>
      </c>
      <c r="T55" s="65">
        <v>659</v>
      </c>
      <c r="U55" s="68">
        <v>25271</v>
      </c>
    </row>
    <row r="56" spans="1:21" ht="16.5" customHeight="1" x14ac:dyDescent="0.25">
      <c r="A56" s="7"/>
      <c r="B56" s="7"/>
      <c r="C56" s="7"/>
      <c r="D56" s="7" t="s">
        <v>145</v>
      </c>
      <c r="E56" s="7"/>
      <c r="F56" s="7"/>
      <c r="G56" s="7"/>
      <c r="H56" s="7"/>
      <c r="I56" s="7"/>
      <c r="J56" s="7"/>
      <c r="K56" s="7"/>
      <c r="L56" s="9" t="s">
        <v>127</v>
      </c>
      <c r="M56" s="69">
        <v>7781</v>
      </c>
      <c r="N56" s="69">
        <v>7288</v>
      </c>
      <c r="O56" s="69">
        <v>2430</v>
      </c>
      <c r="P56" s="69">
        <v>1719</v>
      </c>
      <c r="Q56" s="69">
        <v>3023</v>
      </c>
      <c r="R56" s="65">
        <v>283</v>
      </c>
      <c r="S56" s="65">
        <v>734</v>
      </c>
      <c r="T56" s="65">
        <v>509</v>
      </c>
      <c r="U56" s="68">
        <v>23767</v>
      </c>
    </row>
    <row r="57" spans="1:21" ht="16.5" customHeight="1" x14ac:dyDescent="0.25">
      <c r="A57" s="7"/>
      <c r="B57" s="7"/>
      <c r="C57" s="7"/>
      <c r="D57" s="7" t="s">
        <v>146</v>
      </c>
      <c r="E57" s="7"/>
      <c r="F57" s="7"/>
      <c r="G57" s="7"/>
      <c r="H57" s="7"/>
      <c r="I57" s="7"/>
      <c r="J57" s="7"/>
      <c r="K57" s="7"/>
      <c r="L57" s="9" t="s">
        <v>127</v>
      </c>
      <c r="M57" s="69">
        <v>7539</v>
      </c>
      <c r="N57" s="69">
        <v>7457</v>
      </c>
      <c r="O57" s="69">
        <v>2081</v>
      </c>
      <c r="P57" s="69">
        <v>1664</v>
      </c>
      <c r="Q57" s="69">
        <v>3012</v>
      </c>
      <c r="R57" s="65">
        <v>281</v>
      </c>
      <c r="S57" s="65">
        <v>600</v>
      </c>
      <c r="T57" s="65">
        <v>674</v>
      </c>
      <c r="U57" s="68">
        <v>23308</v>
      </c>
    </row>
    <row r="58" spans="1:21" ht="16.5" customHeight="1" x14ac:dyDescent="0.25">
      <c r="A58" s="7"/>
      <c r="B58" s="7"/>
      <c r="C58" s="7"/>
      <c r="D58" s="7" t="s">
        <v>147</v>
      </c>
      <c r="E58" s="7"/>
      <c r="F58" s="7"/>
      <c r="G58" s="7"/>
      <c r="H58" s="7"/>
      <c r="I58" s="7"/>
      <c r="J58" s="7"/>
      <c r="K58" s="7"/>
      <c r="L58" s="9" t="s">
        <v>127</v>
      </c>
      <c r="M58" s="69">
        <v>8383</v>
      </c>
      <c r="N58" s="69">
        <v>6736</v>
      </c>
      <c r="O58" s="69">
        <v>1916</v>
      </c>
      <c r="P58" s="69">
        <v>1373</v>
      </c>
      <c r="Q58" s="69">
        <v>3597</v>
      </c>
      <c r="R58" s="65">
        <v>262</v>
      </c>
      <c r="S58" s="65">
        <v>675</v>
      </c>
      <c r="T58" s="65">
        <v>610</v>
      </c>
      <c r="U58" s="68">
        <v>23552</v>
      </c>
    </row>
    <row r="59" spans="1:21" ht="16.5" customHeight="1" x14ac:dyDescent="0.25">
      <c r="A59" s="7"/>
      <c r="B59" s="7"/>
      <c r="C59" s="7"/>
      <c r="D59" s="7" t="s">
        <v>148</v>
      </c>
      <c r="E59" s="7"/>
      <c r="F59" s="7"/>
      <c r="G59" s="7"/>
      <c r="H59" s="7"/>
      <c r="I59" s="7"/>
      <c r="J59" s="7"/>
      <c r="K59" s="7"/>
      <c r="L59" s="9" t="s">
        <v>127</v>
      </c>
      <c r="M59" s="69">
        <v>7089</v>
      </c>
      <c r="N59" s="69">
        <v>7296</v>
      </c>
      <c r="O59" s="69">
        <v>1934</v>
      </c>
      <c r="P59" s="69">
        <v>1329</v>
      </c>
      <c r="Q59" s="69">
        <v>3486</v>
      </c>
      <c r="R59" s="65">
        <v>228</v>
      </c>
      <c r="S59" s="65">
        <v>807</v>
      </c>
      <c r="T59" s="65">
        <v>583</v>
      </c>
      <c r="U59" s="68">
        <v>22752</v>
      </c>
    </row>
    <row r="60" spans="1:21" ht="16.5" customHeight="1" x14ac:dyDescent="0.25">
      <c r="A60" s="7" t="s">
        <v>214</v>
      </c>
      <c r="B60" s="7"/>
      <c r="C60" s="7"/>
      <c r="D60" s="7"/>
      <c r="E60" s="7"/>
      <c r="F60" s="7"/>
      <c r="G60" s="7"/>
      <c r="H60" s="7"/>
      <c r="I60" s="7"/>
      <c r="J60" s="7"/>
      <c r="K60" s="7"/>
      <c r="L60" s="9"/>
      <c r="M60" s="10"/>
      <c r="N60" s="10"/>
      <c r="O60" s="10"/>
      <c r="P60" s="10"/>
      <c r="Q60" s="10"/>
      <c r="R60" s="10"/>
      <c r="S60" s="10"/>
      <c r="T60" s="10"/>
      <c r="U60" s="10"/>
    </row>
    <row r="61" spans="1:21" ht="16.5" customHeight="1" x14ac:dyDescent="0.25">
      <c r="A61" s="7"/>
      <c r="B61" s="7" t="s">
        <v>215</v>
      </c>
      <c r="C61" s="7"/>
      <c r="D61" s="7"/>
      <c r="E61" s="7"/>
      <c r="F61" s="7"/>
      <c r="G61" s="7"/>
      <c r="H61" s="7"/>
      <c r="I61" s="7"/>
      <c r="J61" s="7"/>
      <c r="K61" s="7"/>
      <c r="L61" s="9"/>
      <c r="M61" s="10"/>
      <c r="N61" s="10"/>
      <c r="O61" s="10"/>
      <c r="P61" s="10"/>
      <c r="Q61" s="10"/>
      <c r="R61" s="10"/>
      <c r="S61" s="10"/>
      <c r="T61" s="10"/>
      <c r="U61" s="10"/>
    </row>
    <row r="62" spans="1:21" ht="16.5" customHeight="1" x14ac:dyDescent="0.25">
      <c r="A62" s="7"/>
      <c r="B62" s="7"/>
      <c r="C62" s="7"/>
      <c r="D62" s="7" t="s">
        <v>144</v>
      </c>
      <c r="E62" s="7"/>
      <c r="F62" s="7"/>
      <c r="G62" s="7"/>
      <c r="H62" s="7"/>
      <c r="I62" s="7"/>
      <c r="J62" s="7"/>
      <c r="K62" s="7"/>
      <c r="L62" s="9" t="s">
        <v>127</v>
      </c>
      <c r="M62" s="68">
        <v>94666</v>
      </c>
      <c r="N62" s="68">
        <v>63852</v>
      </c>
      <c r="O62" s="68">
        <v>51634</v>
      </c>
      <c r="P62" s="68">
        <v>31959</v>
      </c>
      <c r="Q62" s="68">
        <v>31630</v>
      </c>
      <c r="R62" s="69">
        <v>7003</v>
      </c>
      <c r="S62" s="68">
        <v>10764</v>
      </c>
      <c r="T62" s="69">
        <v>4853</v>
      </c>
      <c r="U62" s="67">
        <v>296361</v>
      </c>
    </row>
    <row r="63" spans="1:21" ht="16.5" customHeight="1" x14ac:dyDescent="0.25">
      <c r="A63" s="7"/>
      <c r="B63" s="7"/>
      <c r="C63" s="7"/>
      <c r="D63" s="7" t="s">
        <v>145</v>
      </c>
      <c r="E63" s="7"/>
      <c r="F63" s="7"/>
      <c r="G63" s="7"/>
      <c r="H63" s="7"/>
      <c r="I63" s="7"/>
      <c r="J63" s="7"/>
      <c r="K63" s="7"/>
      <c r="L63" s="9" t="s">
        <v>127</v>
      </c>
      <c r="M63" s="68">
        <v>97747</v>
      </c>
      <c r="N63" s="68">
        <v>62737</v>
      </c>
      <c r="O63" s="68">
        <v>51159</v>
      </c>
      <c r="P63" s="68">
        <v>32626</v>
      </c>
      <c r="Q63" s="68">
        <v>31644</v>
      </c>
      <c r="R63" s="69">
        <v>6980</v>
      </c>
      <c r="S63" s="68">
        <v>10746</v>
      </c>
      <c r="T63" s="69">
        <v>4796</v>
      </c>
      <c r="U63" s="67">
        <v>298435</v>
      </c>
    </row>
    <row r="64" spans="1:21" ht="16.5" customHeight="1" x14ac:dyDescent="0.25">
      <c r="A64" s="7"/>
      <c r="B64" s="7"/>
      <c r="C64" s="7"/>
      <c r="D64" s="7" t="s">
        <v>146</v>
      </c>
      <c r="E64" s="7"/>
      <c r="F64" s="7"/>
      <c r="G64" s="7"/>
      <c r="H64" s="7"/>
      <c r="I64" s="7"/>
      <c r="J64" s="7"/>
      <c r="K64" s="7"/>
      <c r="L64" s="9" t="s">
        <v>127</v>
      </c>
      <c r="M64" s="67">
        <v>108100</v>
      </c>
      <c r="N64" s="68">
        <v>63730</v>
      </c>
      <c r="O64" s="68">
        <v>50705</v>
      </c>
      <c r="P64" s="68">
        <v>33193</v>
      </c>
      <c r="Q64" s="68">
        <v>31682</v>
      </c>
      <c r="R64" s="69">
        <v>6936</v>
      </c>
      <c r="S64" s="68">
        <v>10778</v>
      </c>
      <c r="T64" s="69">
        <v>4863</v>
      </c>
      <c r="U64" s="67">
        <v>309987</v>
      </c>
    </row>
    <row r="65" spans="1:21" ht="16.5" customHeight="1" x14ac:dyDescent="0.25">
      <c r="A65" s="7"/>
      <c r="B65" s="7"/>
      <c r="C65" s="7"/>
      <c r="D65" s="7" t="s">
        <v>147</v>
      </c>
      <c r="E65" s="7"/>
      <c r="F65" s="7"/>
      <c r="G65" s="7"/>
      <c r="H65" s="7"/>
      <c r="I65" s="7"/>
      <c r="J65" s="7"/>
      <c r="K65" s="7"/>
      <c r="L65" s="9" t="s">
        <v>127</v>
      </c>
      <c r="M65" s="67">
        <v>109384</v>
      </c>
      <c r="N65" s="68">
        <v>63167</v>
      </c>
      <c r="O65" s="68">
        <v>50292</v>
      </c>
      <c r="P65" s="68">
        <v>33541</v>
      </c>
      <c r="Q65" s="68">
        <v>35802</v>
      </c>
      <c r="R65" s="69">
        <v>6978</v>
      </c>
      <c r="S65" s="68">
        <v>10830</v>
      </c>
      <c r="T65" s="69">
        <v>4870</v>
      </c>
      <c r="U65" s="67">
        <v>314864</v>
      </c>
    </row>
    <row r="66" spans="1:21" ht="16.5" customHeight="1" x14ac:dyDescent="0.25">
      <c r="A66" s="7"/>
      <c r="B66" s="7"/>
      <c r="C66" s="7"/>
      <c r="D66" s="7" t="s">
        <v>148</v>
      </c>
      <c r="E66" s="7"/>
      <c r="F66" s="7"/>
      <c r="G66" s="7"/>
      <c r="H66" s="7"/>
      <c r="I66" s="7"/>
      <c r="J66" s="7"/>
      <c r="K66" s="7"/>
      <c r="L66" s="9" t="s">
        <v>127</v>
      </c>
      <c r="M66" s="67">
        <v>109966</v>
      </c>
      <c r="N66" s="68">
        <v>64023</v>
      </c>
      <c r="O66" s="68">
        <v>50450</v>
      </c>
      <c r="P66" s="68">
        <v>33301</v>
      </c>
      <c r="Q66" s="68">
        <v>36631</v>
      </c>
      <c r="R66" s="69">
        <v>7095</v>
      </c>
      <c r="S66" s="68">
        <v>10676</v>
      </c>
      <c r="T66" s="69">
        <v>4803</v>
      </c>
      <c r="U66" s="67">
        <v>316945</v>
      </c>
    </row>
    <row r="67" spans="1:21" ht="16.5" customHeight="1" x14ac:dyDescent="0.25">
      <c r="A67" s="7"/>
      <c r="B67" s="7" t="s">
        <v>216</v>
      </c>
      <c r="C67" s="7"/>
      <c r="D67" s="7"/>
      <c r="E67" s="7"/>
      <c r="F67" s="7"/>
      <c r="G67" s="7"/>
      <c r="H67" s="7"/>
      <c r="I67" s="7"/>
      <c r="J67" s="7"/>
      <c r="K67" s="7"/>
      <c r="L67" s="9"/>
      <c r="M67" s="10"/>
      <c r="N67" s="10"/>
      <c r="O67" s="10"/>
      <c r="P67" s="10"/>
      <c r="Q67" s="10"/>
      <c r="R67" s="10"/>
      <c r="S67" s="10"/>
      <c r="T67" s="10"/>
      <c r="U67" s="10"/>
    </row>
    <row r="68" spans="1:21" ht="16.5" customHeight="1" x14ac:dyDescent="0.25">
      <c r="A68" s="7"/>
      <c r="B68" s="7"/>
      <c r="C68" s="7"/>
      <c r="D68" s="7" t="s">
        <v>144</v>
      </c>
      <c r="E68" s="7"/>
      <c r="F68" s="7"/>
      <c r="G68" s="7"/>
      <c r="H68" s="7"/>
      <c r="I68" s="7"/>
      <c r="J68" s="7"/>
      <c r="K68" s="7"/>
      <c r="L68" s="9" t="s">
        <v>127</v>
      </c>
      <c r="M68" s="69">
        <v>2268</v>
      </c>
      <c r="N68" s="60">
        <v>42</v>
      </c>
      <c r="O68" s="65">
        <v>145</v>
      </c>
      <c r="P68" s="65">
        <v>321</v>
      </c>
      <c r="Q68" s="65">
        <v>271</v>
      </c>
      <c r="R68" s="60">
        <v>42</v>
      </c>
      <c r="S68" s="65">
        <v>137</v>
      </c>
      <c r="T68" s="60">
        <v>51</v>
      </c>
      <c r="U68" s="69">
        <v>3277</v>
      </c>
    </row>
    <row r="69" spans="1:21" ht="16.5" customHeight="1" x14ac:dyDescent="0.25">
      <c r="A69" s="7"/>
      <c r="B69" s="7"/>
      <c r="C69" s="7"/>
      <c r="D69" s="7" t="s">
        <v>145</v>
      </c>
      <c r="E69" s="7"/>
      <c r="F69" s="7"/>
      <c r="G69" s="7"/>
      <c r="H69" s="7"/>
      <c r="I69" s="7"/>
      <c r="J69" s="7"/>
      <c r="K69" s="7"/>
      <c r="L69" s="9" t="s">
        <v>127</v>
      </c>
      <c r="M69" s="69">
        <v>2853</v>
      </c>
      <c r="N69" s="59">
        <v>1</v>
      </c>
      <c r="O69" s="65">
        <v>658</v>
      </c>
      <c r="P69" s="65">
        <v>175</v>
      </c>
      <c r="Q69" s="65">
        <v>350</v>
      </c>
      <c r="R69" s="60">
        <v>56</v>
      </c>
      <c r="S69" s="65">
        <v>152</v>
      </c>
      <c r="T69" s="65">
        <v>132</v>
      </c>
      <c r="U69" s="69">
        <v>4377</v>
      </c>
    </row>
    <row r="70" spans="1:21" ht="16.5" customHeight="1" x14ac:dyDescent="0.25">
      <c r="A70" s="7"/>
      <c r="B70" s="7"/>
      <c r="C70" s="7"/>
      <c r="D70" s="7" t="s">
        <v>146</v>
      </c>
      <c r="E70" s="7"/>
      <c r="F70" s="7"/>
      <c r="G70" s="7"/>
      <c r="H70" s="7"/>
      <c r="I70" s="7"/>
      <c r="J70" s="7"/>
      <c r="K70" s="7"/>
      <c r="L70" s="9" t="s">
        <v>127</v>
      </c>
      <c r="M70" s="69">
        <v>3216</v>
      </c>
      <c r="N70" s="65">
        <v>518</v>
      </c>
      <c r="O70" s="65">
        <v>708</v>
      </c>
      <c r="P70" s="65">
        <v>100</v>
      </c>
      <c r="Q70" s="65">
        <v>387</v>
      </c>
      <c r="R70" s="60">
        <v>57</v>
      </c>
      <c r="S70" s="65">
        <v>321</v>
      </c>
      <c r="T70" s="65">
        <v>145</v>
      </c>
      <c r="U70" s="69">
        <v>5452</v>
      </c>
    </row>
    <row r="71" spans="1:21" ht="16.5" customHeight="1" x14ac:dyDescent="0.25">
      <c r="A71" s="7"/>
      <c r="B71" s="7"/>
      <c r="C71" s="7"/>
      <c r="D71" s="7" t="s">
        <v>147</v>
      </c>
      <c r="E71" s="7"/>
      <c r="F71" s="7"/>
      <c r="G71" s="7"/>
      <c r="H71" s="7"/>
      <c r="I71" s="7"/>
      <c r="J71" s="7"/>
      <c r="K71" s="7"/>
      <c r="L71" s="9" t="s">
        <v>127</v>
      </c>
      <c r="M71" s="65">
        <v>768</v>
      </c>
      <c r="N71" s="65">
        <v>761</v>
      </c>
      <c r="O71" s="65">
        <v>971</v>
      </c>
      <c r="P71" s="65">
        <v>272</v>
      </c>
      <c r="Q71" s="65">
        <v>509</v>
      </c>
      <c r="R71" s="60">
        <v>64</v>
      </c>
      <c r="S71" s="65">
        <v>193</v>
      </c>
      <c r="T71" s="65">
        <v>112</v>
      </c>
      <c r="U71" s="69">
        <v>3650</v>
      </c>
    </row>
    <row r="72" spans="1:21" ht="16.5" customHeight="1" x14ac:dyDescent="0.25">
      <c r="A72" s="7"/>
      <c r="B72" s="7"/>
      <c r="C72" s="7"/>
      <c r="D72" s="7" t="s">
        <v>148</v>
      </c>
      <c r="E72" s="7"/>
      <c r="F72" s="7"/>
      <c r="G72" s="7"/>
      <c r="H72" s="7"/>
      <c r="I72" s="7"/>
      <c r="J72" s="7"/>
      <c r="K72" s="7"/>
      <c r="L72" s="9" t="s">
        <v>127</v>
      </c>
      <c r="M72" s="65">
        <v>208</v>
      </c>
      <c r="N72" s="59" t="s">
        <v>125</v>
      </c>
      <c r="O72" s="65">
        <v>738</v>
      </c>
      <c r="P72" s="65">
        <v>223</v>
      </c>
      <c r="Q72" s="65">
        <v>516</v>
      </c>
      <c r="R72" s="60">
        <v>63</v>
      </c>
      <c r="S72" s="65">
        <v>165</v>
      </c>
      <c r="T72" s="65">
        <v>142</v>
      </c>
      <c r="U72" s="69">
        <v>2055</v>
      </c>
    </row>
    <row r="73" spans="1:21" ht="16.5" customHeight="1" x14ac:dyDescent="0.25">
      <c r="A73" s="7"/>
      <c r="B73" s="7" t="s">
        <v>217</v>
      </c>
      <c r="C73" s="7"/>
      <c r="D73" s="7"/>
      <c r="E73" s="7"/>
      <c r="F73" s="7"/>
      <c r="G73" s="7"/>
      <c r="H73" s="7"/>
      <c r="I73" s="7"/>
      <c r="J73" s="7"/>
      <c r="K73" s="7"/>
      <c r="L73" s="9"/>
      <c r="M73" s="10"/>
      <c r="N73" s="10"/>
      <c r="O73" s="10"/>
      <c r="P73" s="10"/>
      <c r="Q73" s="10"/>
      <c r="R73" s="10"/>
      <c r="S73" s="10"/>
      <c r="T73" s="10"/>
      <c r="U73" s="10"/>
    </row>
    <row r="74" spans="1:21" ht="16.5" customHeight="1" x14ac:dyDescent="0.25">
      <c r="A74" s="7"/>
      <c r="B74" s="7"/>
      <c r="C74" s="7"/>
      <c r="D74" s="7" t="s">
        <v>144</v>
      </c>
      <c r="E74" s="7"/>
      <c r="F74" s="7"/>
      <c r="G74" s="7"/>
      <c r="H74" s="7"/>
      <c r="I74" s="7"/>
      <c r="J74" s="7"/>
      <c r="K74" s="7"/>
      <c r="L74" s="9" t="s">
        <v>127</v>
      </c>
      <c r="M74" s="59">
        <v>5</v>
      </c>
      <c r="N74" s="65">
        <v>178</v>
      </c>
      <c r="O74" s="65">
        <v>111</v>
      </c>
      <c r="P74" s="65">
        <v>129</v>
      </c>
      <c r="Q74" s="65">
        <v>246</v>
      </c>
      <c r="R74" s="59">
        <v>5</v>
      </c>
      <c r="S74" s="60">
        <v>84</v>
      </c>
      <c r="T74" s="59">
        <v>7</v>
      </c>
      <c r="U74" s="65">
        <v>765</v>
      </c>
    </row>
    <row r="75" spans="1:21" ht="16.5" customHeight="1" x14ac:dyDescent="0.25">
      <c r="A75" s="7"/>
      <c r="B75" s="7"/>
      <c r="C75" s="7"/>
      <c r="D75" s="7" t="s">
        <v>145</v>
      </c>
      <c r="E75" s="7"/>
      <c r="F75" s="7"/>
      <c r="G75" s="7"/>
      <c r="H75" s="7"/>
      <c r="I75" s="7"/>
      <c r="J75" s="7"/>
      <c r="K75" s="7"/>
      <c r="L75" s="9" t="s">
        <v>127</v>
      </c>
      <c r="M75" s="60">
        <v>23</v>
      </c>
      <c r="N75" s="69">
        <v>1690</v>
      </c>
      <c r="O75" s="59" t="s">
        <v>125</v>
      </c>
      <c r="P75" s="65">
        <v>104</v>
      </c>
      <c r="Q75" s="65">
        <v>478</v>
      </c>
      <c r="R75" s="59">
        <v>1</v>
      </c>
      <c r="S75" s="60">
        <v>57</v>
      </c>
      <c r="T75" s="60">
        <v>26</v>
      </c>
      <c r="U75" s="69">
        <v>2379</v>
      </c>
    </row>
    <row r="76" spans="1:21" ht="16.5" customHeight="1" x14ac:dyDescent="0.25">
      <c r="A76" s="7"/>
      <c r="B76" s="7"/>
      <c r="C76" s="7"/>
      <c r="D76" s="7" t="s">
        <v>146</v>
      </c>
      <c r="E76" s="7"/>
      <c r="F76" s="7"/>
      <c r="G76" s="7"/>
      <c r="H76" s="7"/>
      <c r="I76" s="7"/>
      <c r="J76" s="7"/>
      <c r="K76" s="7"/>
      <c r="L76" s="9" t="s">
        <v>127</v>
      </c>
      <c r="M76" s="60">
        <v>25</v>
      </c>
      <c r="N76" s="60">
        <v>47</v>
      </c>
      <c r="O76" s="59" t="s">
        <v>125</v>
      </c>
      <c r="P76" s="59" t="s">
        <v>125</v>
      </c>
      <c r="Q76" s="65">
        <v>617</v>
      </c>
      <c r="R76" s="60">
        <v>12</v>
      </c>
      <c r="S76" s="60">
        <v>82</v>
      </c>
      <c r="T76" s="59">
        <v>9</v>
      </c>
      <c r="U76" s="65">
        <v>792</v>
      </c>
    </row>
    <row r="77" spans="1:21" ht="16.5" customHeight="1" x14ac:dyDescent="0.25">
      <c r="A77" s="7"/>
      <c r="B77" s="7"/>
      <c r="C77" s="7"/>
      <c r="D77" s="7" t="s">
        <v>147</v>
      </c>
      <c r="E77" s="7"/>
      <c r="F77" s="7"/>
      <c r="G77" s="7"/>
      <c r="H77" s="7"/>
      <c r="I77" s="7"/>
      <c r="J77" s="7"/>
      <c r="K77" s="7"/>
      <c r="L77" s="9" t="s">
        <v>127</v>
      </c>
      <c r="M77" s="60">
        <v>69</v>
      </c>
      <c r="N77" s="65">
        <v>242</v>
      </c>
      <c r="O77" s="59" t="s">
        <v>125</v>
      </c>
      <c r="P77" s="60">
        <v>23</v>
      </c>
      <c r="Q77" s="65">
        <v>970</v>
      </c>
      <c r="R77" s="60">
        <v>23</v>
      </c>
      <c r="S77" s="60">
        <v>54</v>
      </c>
      <c r="T77" s="60">
        <v>18</v>
      </c>
      <c r="U77" s="69">
        <v>1399</v>
      </c>
    </row>
    <row r="78" spans="1:21" ht="16.5" customHeight="1" x14ac:dyDescent="0.25">
      <c r="A78" s="7"/>
      <c r="B78" s="7"/>
      <c r="C78" s="7"/>
      <c r="D78" s="7" t="s">
        <v>148</v>
      </c>
      <c r="E78" s="7"/>
      <c r="F78" s="7"/>
      <c r="G78" s="7"/>
      <c r="H78" s="7"/>
      <c r="I78" s="7"/>
      <c r="J78" s="7"/>
      <c r="K78" s="7"/>
      <c r="L78" s="9" t="s">
        <v>127</v>
      </c>
      <c r="M78" s="59" t="s">
        <v>125</v>
      </c>
      <c r="N78" s="65">
        <v>218</v>
      </c>
      <c r="O78" s="59" t="s">
        <v>125</v>
      </c>
      <c r="P78" s="59">
        <v>9</v>
      </c>
      <c r="Q78" s="65">
        <v>705</v>
      </c>
      <c r="R78" s="59">
        <v>8</v>
      </c>
      <c r="S78" s="60">
        <v>76</v>
      </c>
      <c r="T78" s="60">
        <v>25</v>
      </c>
      <c r="U78" s="69">
        <v>1041</v>
      </c>
    </row>
    <row r="79" spans="1:21" ht="16.5" customHeight="1" x14ac:dyDescent="0.25">
      <c r="A79" s="7" t="s">
        <v>218</v>
      </c>
      <c r="B79" s="7"/>
      <c r="C79" s="7"/>
      <c r="D79" s="7"/>
      <c r="E79" s="7"/>
      <c r="F79" s="7"/>
      <c r="G79" s="7"/>
      <c r="H79" s="7"/>
      <c r="I79" s="7"/>
      <c r="J79" s="7"/>
      <c r="K79" s="7"/>
      <c r="L79" s="9"/>
      <c r="M79" s="10"/>
      <c r="N79" s="10"/>
      <c r="O79" s="10"/>
      <c r="P79" s="10"/>
      <c r="Q79" s="10"/>
      <c r="R79" s="10"/>
      <c r="S79" s="10"/>
      <c r="T79" s="10"/>
      <c r="U79" s="10"/>
    </row>
    <row r="80" spans="1:21" ht="16.5" customHeight="1" x14ac:dyDescent="0.25">
      <c r="A80" s="7"/>
      <c r="B80" s="7" t="s">
        <v>219</v>
      </c>
      <c r="C80" s="7"/>
      <c r="D80" s="7"/>
      <c r="E80" s="7"/>
      <c r="F80" s="7"/>
      <c r="G80" s="7"/>
      <c r="H80" s="7"/>
      <c r="I80" s="7"/>
      <c r="J80" s="7"/>
      <c r="K80" s="7"/>
      <c r="L80" s="9"/>
      <c r="M80" s="10"/>
      <c r="N80" s="10"/>
      <c r="O80" s="10"/>
      <c r="P80" s="10"/>
      <c r="Q80" s="10"/>
      <c r="R80" s="10"/>
      <c r="S80" s="10"/>
      <c r="T80" s="10"/>
      <c r="U80" s="10"/>
    </row>
    <row r="81" spans="1:21" ht="16.5" customHeight="1" x14ac:dyDescent="0.25">
      <c r="A81" s="7"/>
      <c r="B81" s="7"/>
      <c r="C81" s="7"/>
      <c r="D81" s="7" t="s">
        <v>144</v>
      </c>
      <c r="E81" s="7"/>
      <c r="F81" s="7"/>
      <c r="G81" s="7"/>
      <c r="H81" s="7"/>
      <c r="I81" s="7"/>
      <c r="J81" s="7"/>
      <c r="K81" s="7"/>
      <c r="L81" s="9" t="s">
        <v>208</v>
      </c>
      <c r="M81" s="68">
        <v>13884</v>
      </c>
      <c r="N81" s="69">
        <v>9072</v>
      </c>
      <c r="O81" s="69">
        <v>6817</v>
      </c>
      <c r="P81" s="69">
        <v>4806</v>
      </c>
      <c r="Q81" s="69">
        <v>4108</v>
      </c>
      <c r="R81" s="65">
        <v>944</v>
      </c>
      <c r="S81" s="69">
        <v>1651</v>
      </c>
      <c r="T81" s="65">
        <v>682</v>
      </c>
      <c r="U81" s="68">
        <v>41965</v>
      </c>
    </row>
    <row r="82" spans="1:21" ht="16.5" customHeight="1" x14ac:dyDescent="0.25">
      <c r="A82" s="7"/>
      <c r="B82" s="7"/>
      <c r="C82" s="7"/>
      <c r="D82" s="7" t="s">
        <v>145</v>
      </c>
      <c r="E82" s="7"/>
      <c r="F82" s="7"/>
      <c r="G82" s="7"/>
      <c r="H82" s="7"/>
      <c r="I82" s="7"/>
      <c r="J82" s="7"/>
      <c r="K82" s="7"/>
      <c r="L82" s="9" t="s">
        <v>208</v>
      </c>
      <c r="M82" s="68">
        <v>14896</v>
      </c>
      <c r="N82" s="69">
        <v>9183</v>
      </c>
      <c r="O82" s="69">
        <v>6830</v>
      </c>
      <c r="P82" s="69">
        <v>4757</v>
      </c>
      <c r="Q82" s="69">
        <v>4231</v>
      </c>
      <c r="R82" s="65">
        <v>943</v>
      </c>
      <c r="S82" s="69">
        <v>1673</v>
      </c>
      <c r="T82" s="65">
        <v>668</v>
      </c>
      <c r="U82" s="68">
        <v>43182</v>
      </c>
    </row>
    <row r="83" spans="1:21" ht="16.5" customHeight="1" x14ac:dyDescent="0.25">
      <c r="A83" s="7"/>
      <c r="B83" s="7"/>
      <c r="C83" s="7"/>
      <c r="D83" s="7" t="s">
        <v>146</v>
      </c>
      <c r="E83" s="7"/>
      <c r="F83" s="7"/>
      <c r="G83" s="7"/>
      <c r="H83" s="7"/>
      <c r="I83" s="7"/>
      <c r="J83" s="7"/>
      <c r="K83" s="7"/>
      <c r="L83" s="9" t="s">
        <v>208</v>
      </c>
      <c r="M83" s="68">
        <v>16640</v>
      </c>
      <c r="N83" s="69">
        <v>9193</v>
      </c>
      <c r="O83" s="69">
        <v>6921</v>
      </c>
      <c r="P83" s="69">
        <v>4847</v>
      </c>
      <c r="Q83" s="69">
        <v>4255</v>
      </c>
      <c r="R83" s="65">
        <v>935</v>
      </c>
      <c r="S83" s="69">
        <v>1668</v>
      </c>
      <c r="T83" s="65">
        <v>644</v>
      </c>
      <c r="U83" s="68">
        <v>45105</v>
      </c>
    </row>
    <row r="84" spans="1:21" ht="16.5" customHeight="1" x14ac:dyDescent="0.25">
      <c r="A84" s="7"/>
      <c r="B84" s="7"/>
      <c r="C84" s="7"/>
      <c r="D84" s="7" t="s">
        <v>147</v>
      </c>
      <c r="E84" s="7"/>
      <c r="F84" s="7"/>
      <c r="G84" s="7"/>
      <c r="H84" s="7"/>
      <c r="I84" s="7"/>
      <c r="J84" s="7"/>
      <c r="K84" s="7"/>
      <c r="L84" s="9" t="s">
        <v>208</v>
      </c>
      <c r="M84" s="68">
        <v>16832</v>
      </c>
      <c r="N84" s="69">
        <v>9216</v>
      </c>
      <c r="O84" s="69">
        <v>7082</v>
      </c>
      <c r="P84" s="69">
        <v>4831</v>
      </c>
      <c r="Q84" s="69">
        <v>4855</v>
      </c>
      <c r="R84" s="65">
        <v>928</v>
      </c>
      <c r="S84" s="69">
        <v>1660</v>
      </c>
      <c r="T84" s="65">
        <v>668</v>
      </c>
      <c r="U84" s="68">
        <v>46073</v>
      </c>
    </row>
    <row r="85" spans="1:21" ht="16.5" customHeight="1" x14ac:dyDescent="0.25">
      <c r="A85" s="7"/>
      <c r="B85" s="7"/>
      <c r="C85" s="7"/>
      <c r="D85" s="7" t="s">
        <v>148</v>
      </c>
      <c r="E85" s="7"/>
      <c r="F85" s="7"/>
      <c r="G85" s="7"/>
      <c r="H85" s="7"/>
      <c r="I85" s="7"/>
      <c r="J85" s="7"/>
      <c r="K85" s="7"/>
      <c r="L85" s="9" t="s">
        <v>208</v>
      </c>
      <c r="M85" s="68">
        <v>16884</v>
      </c>
      <c r="N85" s="69">
        <v>9235</v>
      </c>
      <c r="O85" s="69">
        <v>7576</v>
      </c>
      <c r="P85" s="69">
        <v>4804</v>
      </c>
      <c r="Q85" s="69">
        <v>4962</v>
      </c>
      <c r="R85" s="65">
        <v>943</v>
      </c>
      <c r="S85" s="69">
        <v>1640</v>
      </c>
      <c r="T85" s="65">
        <v>664</v>
      </c>
      <c r="U85" s="68">
        <v>46707</v>
      </c>
    </row>
    <row r="86" spans="1:21" ht="16.5" customHeight="1" x14ac:dyDescent="0.25">
      <c r="A86" s="7"/>
      <c r="B86" s="7" t="s">
        <v>220</v>
      </c>
      <c r="C86" s="7"/>
      <c r="D86" s="7"/>
      <c r="E86" s="7"/>
      <c r="F86" s="7"/>
      <c r="G86" s="7"/>
      <c r="H86" s="7"/>
      <c r="I86" s="7"/>
      <c r="J86" s="7"/>
      <c r="K86" s="7"/>
      <c r="L86" s="9"/>
      <c r="M86" s="10"/>
      <c r="N86" s="10"/>
      <c r="O86" s="10"/>
      <c r="P86" s="10"/>
      <c r="Q86" s="10"/>
      <c r="R86" s="10"/>
      <c r="S86" s="10"/>
      <c r="T86" s="10"/>
      <c r="U86" s="10"/>
    </row>
    <row r="87" spans="1:21" ht="16.5" customHeight="1" x14ac:dyDescent="0.25">
      <c r="A87" s="7"/>
      <c r="B87" s="7"/>
      <c r="C87" s="7"/>
      <c r="D87" s="7" t="s">
        <v>144</v>
      </c>
      <c r="E87" s="7"/>
      <c r="F87" s="7"/>
      <c r="G87" s="7"/>
      <c r="H87" s="7"/>
      <c r="I87" s="7"/>
      <c r="J87" s="7"/>
      <c r="K87" s="7"/>
      <c r="L87" s="9" t="s">
        <v>208</v>
      </c>
      <c r="M87" s="68">
        <v>36263</v>
      </c>
      <c r="N87" s="68">
        <v>18513</v>
      </c>
      <c r="O87" s="68">
        <v>14077</v>
      </c>
      <c r="P87" s="69">
        <v>8974</v>
      </c>
      <c r="Q87" s="69">
        <v>7577</v>
      </c>
      <c r="R87" s="69">
        <v>1883</v>
      </c>
      <c r="S87" s="69">
        <v>4463</v>
      </c>
      <c r="T87" s="69">
        <v>1714</v>
      </c>
      <c r="U87" s="68">
        <v>93465</v>
      </c>
    </row>
    <row r="88" spans="1:21" ht="16.5" customHeight="1" x14ac:dyDescent="0.25">
      <c r="A88" s="7"/>
      <c r="B88" s="7"/>
      <c r="C88" s="7"/>
      <c r="D88" s="7" t="s">
        <v>145</v>
      </c>
      <c r="E88" s="7"/>
      <c r="F88" s="7"/>
      <c r="G88" s="7"/>
      <c r="H88" s="7"/>
      <c r="I88" s="7"/>
      <c r="J88" s="7"/>
      <c r="K88" s="7"/>
      <c r="L88" s="9" t="s">
        <v>208</v>
      </c>
      <c r="M88" s="68">
        <v>37432</v>
      </c>
      <c r="N88" s="68">
        <v>18405</v>
      </c>
      <c r="O88" s="68">
        <v>14335</v>
      </c>
      <c r="P88" s="69">
        <v>9066</v>
      </c>
      <c r="Q88" s="69">
        <v>7677</v>
      </c>
      <c r="R88" s="69">
        <v>1689</v>
      </c>
      <c r="S88" s="69">
        <v>4486</v>
      </c>
      <c r="T88" s="69">
        <v>1744</v>
      </c>
      <c r="U88" s="68">
        <v>94833</v>
      </c>
    </row>
    <row r="89" spans="1:21" ht="16.5" customHeight="1" x14ac:dyDescent="0.25">
      <c r="A89" s="7"/>
      <c r="B89" s="7"/>
      <c r="C89" s="7"/>
      <c r="D89" s="7" t="s">
        <v>146</v>
      </c>
      <c r="E89" s="7"/>
      <c r="F89" s="7"/>
      <c r="G89" s="7"/>
      <c r="H89" s="7"/>
      <c r="I89" s="7"/>
      <c r="J89" s="7"/>
      <c r="K89" s="7"/>
      <c r="L89" s="9" t="s">
        <v>208</v>
      </c>
      <c r="M89" s="68">
        <v>40617</v>
      </c>
      <c r="N89" s="68">
        <v>18230</v>
      </c>
      <c r="O89" s="68">
        <v>14510</v>
      </c>
      <c r="P89" s="69">
        <v>9894</v>
      </c>
      <c r="Q89" s="69">
        <v>7607</v>
      </c>
      <c r="R89" s="69">
        <v>1609</v>
      </c>
      <c r="S89" s="69">
        <v>4453</v>
      </c>
      <c r="T89" s="69">
        <v>1781</v>
      </c>
      <c r="U89" s="68">
        <v>98703</v>
      </c>
    </row>
    <row r="90" spans="1:21" ht="16.5" customHeight="1" x14ac:dyDescent="0.25">
      <c r="A90" s="7"/>
      <c r="B90" s="7"/>
      <c r="C90" s="7"/>
      <c r="D90" s="7" t="s">
        <v>147</v>
      </c>
      <c r="E90" s="7"/>
      <c r="F90" s="7"/>
      <c r="G90" s="7"/>
      <c r="H90" s="7"/>
      <c r="I90" s="7"/>
      <c r="J90" s="7"/>
      <c r="K90" s="7"/>
      <c r="L90" s="9" t="s">
        <v>208</v>
      </c>
      <c r="M90" s="68">
        <v>41099</v>
      </c>
      <c r="N90" s="68">
        <v>18177</v>
      </c>
      <c r="O90" s="68">
        <v>14678</v>
      </c>
      <c r="P90" s="68">
        <v>10820</v>
      </c>
      <c r="Q90" s="69">
        <v>8787</v>
      </c>
      <c r="R90" s="69">
        <v>1570</v>
      </c>
      <c r="S90" s="69">
        <v>4519</v>
      </c>
      <c r="T90" s="69">
        <v>1820</v>
      </c>
      <c r="U90" s="67">
        <v>101469</v>
      </c>
    </row>
    <row r="91" spans="1:21" ht="16.5" customHeight="1" x14ac:dyDescent="0.25">
      <c r="A91" s="7"/>
      <c r="B91" s="7"/>
      <c r="C91" s="7"/>
      <c r="D91" s="7" t="s">
        <v>148</v>
      </c>
      <c r="E91" s="7"/>
      <c r="F91" s="7"/>
      <c r="G91" s="7"/>
      <c r="H91" s="7"/>
      <c r="I91" s="7"/>
      <c r="J91" s="7"/>
      <c r="K91" s="7"/>
      <c r="L91" s="9" t="s">
        <v>208</v>
      </c>
      <c r="M91" s="68">
        <v>39962</v>
      </c>
      <c r="N91" s="68">
        <v>17921</v>
      </c>
      <c r="O91" s="68">
        <v>14810</v>
      </c>
      <c r="P91" s="68">
        <v>12462</v>
      </c>
      <c r="Q91" s="69">
        <v>8934</v>
      </c>
      <c r="R91" s="69">
        <v>1570</v>
      </c>
      <c r="S91" s="69">
        <v>4443</v>
      </c>
      <c r="T91" s="69">
        <v>1990</v>
      </c>
      <c r="U91" s="67">
        <v>102091</v>
      </c>
    </row>
    <row r="92" spans="1:21" ht="16.5" customHeight="1" x14ac:dyDescent="0.25">
      <c r="A92" s="7" t="s">
        <v>221</v>
      </c>
      <c r="B92" s="7"/>
      <c r="C92" s="7"/>
      <c r="D92" s="7"/>
      <c r="E92" s="7"/>
      <c r="F92" s="7"/>
      <c r="G92" s="7"/>
      <c r="H92" s="7"/>
      <c r="I92" s="7"/>
      <c r="J92" s="7"/>
      <c r="K92" s="7"/>
      <c r="L92" s="9"/>
      <c r="M92" s="10"/>
      <c r="N92" s="10"/>
      <c r="O92" s="10"/>
      <c r="P92" s="10"/>
      <c r="Q92" s="10"/>
      <c r="R92" s="10"/>
      <c r="S92" s="10"/>
      <c r="T92" s="10"/>
      <c r="U92" s="10"/>
    </row>
    <row r="93" spans="1:21" ht="16.5" customHeight="1" x14ac:dyDescent="0.25">
      <c r="A93" s="7"/>
      <c r="B93" s="7" t="s">
        <v>222</v>
      </c>
      <c r="C93" s="7"/>
      <c r="D93" s="7"/>
      <c r="E93" s="7"/>
      <c r="F93" s="7"/>
      <c r="G93" s="7"/>
      <c r="H93" s="7"/>
      <c r="I93" s="7"/>
      <c r="J93" s="7"/>
      <c r="K93" s="7"/>
      <c r="L93" s="9"/>
      <c r="M93" s="10"/>
      <c r="N93" s="10"/>
      <c r="O93" s="10"/>
      <c r="P93" s="10"/>
      <c r="Q93" s="10"/>
      <c r="R93" s="10"/>
      <c r="S93" s="10"/>
      <c r="T93" s="10"/>
      <c r="U93" s="10"/>
    </row>
    <row r="94" spans="1:21" ht="16.5" customHeight="1" x14ac:dyDescent="0.25">
      <c r="A94" s="7"/>
      <c r="B94" s="7"/>
      <c r="C94" s="7"/>
      <c r="D94" s="7" t="s">
        <v>144</v>
      </c>
      <c r="E94" s="7"/>
      <c r="F94" s="7"/>
      <c r="G94" s="7"/>
      <c r="H94" s="7"/>
      <c r="I94" s="7"/>
      <c r="J94" s="7"/>
      <c r="K94" s="7"/>
      <c r="L94" s="9" t="s">
        <v>127</v>
      </c>
      <c r="M94" s="68">
        <v>86063</v>
      </c>
      <c r="N94" s="68">
        <v>46949</v>
      </c>
      <c r="O94" s="68">
        <v>35249</v>
      </c>
      <c r="P94" s="68">
        <v>22489</v>
      </c>
      <c r="Q94" s="68">
        <v>24513</v>
      </c>
      <c r="R94" s="62" t="s">
        <v>76</v>
      </c>
      <c r="S94" s="68">
        <v>10961</v>
      </c>
      <c r="T94" s="62" t="s">
        <v>76</v>
      </c>
      <c r="U94" s="67">
        <v>226224</v>
      </c>
    </row>
    <row r="95" spans="1:21" ht="16.5" customHeight="1" x14ac:dyDescent="0.25">
      <c r="A95" s="7"/>
      <c r="B95" s="7"/>
      <c r="C95" s="7"/>
      <c r="D95" s="7" t="s">
        <v>145</v>
      </c>
      <c r="E95" s="7"/>
      <c r="F95" s="7"/>
      <c r="G95" s="7"/>
      <c r="H95" s="7"/>
      <c r="I95" s="7"/>
      <c r="J95" s="7"/>
      <c r="K95" s="7"/>
      <c r="L95" s="9" t="s">
        <v>127</v>
      </c>
      <c r="M95" s="68">
        <v>89225</v>
      </c>
      <c r="N95" s="68">
        <v>47282</v>
      </c>
      <c r="O95" s="68">
        <v>35168</v>
      </c>
      <c r="P95" s="68">
        <v>22746</v>
      </c>
      <c r="Q95" s="68">
        <v>24774</v>
      </c>
      <c r="R95" s="62" t="s">
        <v>76</v>
      </c>
      <c r="S95" s="68">
        <v>10933</v>
      </c>
      <c r="T95" s="62" t="s">
        <v>76</v>
      </c>
      <c r="U95" s="67">
        <v>230128</v>
      </c>
    </row>
    <row r="96" spans="1:21" ht="16.5" customHeight="1" x14ac:dyDescent="0.25">
      <c r="A96" s="7"/>
      <c r="B96" s="7"/>
      <c r="C96" s="7"/>
      <c r="D96" s="7" t="s">
        <v>146</v>
      </c>
      <c r="E96" s="7"/>
      <c r="F96" s="7"/>
      <c r="G96" s="7"/>
      <c r="H96" s="7"/>
      <c r="I96" s="7"/>
      <c r="J96" s="7"/>
      <c r="K96" s="7"/>
      <c r="L96" s="9" t="s">
        <v>127</v>
      </c>
      <c r="M96" s="68">
        <v>93314</v>
      </c>
      <c r="N96" s="68">
        <v>47114</v>
      </c>
      <c r="O96" s="68">
        <v>34815</v>
      </c>
      <c r="P96" s="68">
        <v>23041</v>
      </c>
      <c r="Q96" s="68">
        <v>24933</v>
      </c>
      <c r="R96" s="62" t="s">
        <v>76</v>
      </c>
      <c r="S96" s="68">
        <v>11159</v>
      </c>
      <c r="T96" s="62" t="s">
        <v>76</v>
      </c>
      <c r="U96" s="67">
        <v>234376</v>
      </c>
    </row>
    <row r="97" spans="1:21" ht="16.5" customHeight="1" x14ac:dyDescent="0.25">
      <c r="A97" s="7"/>
      <c r="B97" s="7"/>
      <c r="C97" s="7"/>
      <c r="D97" s="7" t="s">
        <v>147</v>
      </c>
      <c r="E97" s="7"/>
      <c r="F97" s="7"/>
      <c r="G97" s="7"/>
      <c r="H97" s="7"/>
      <c r="I97" s="7"/>
      <c r="J97" s="7"/>
      <c r="K97" s="7"/>
      <c r="L97" s="9" t="s">
        <v>127</v>
      </c>
      <c r="M97" s="68">
        <v>92245</v>
      </c>
      <c r="N97" s="68">
        <v>46767</v>
      </c>
      <c r="O97" s="68">
        <v>34611</v>
      </c>
      <c r="P97" s="68">
        <v>23268</v>
      </c>
      <c r="Q97" s="68">
        <v>28879</v>
      </c>
      <c r="R97" s="62" t="s">
        <v>76</v>
      </c>
      <c r="S97" s="68">
        <v>11056</v>
      </c>
      <c r="T97" s="62" t="s">
        <v>76</v>
      </c>
      <c r="U97" s="67">
        <v>236825</v>
      </c>
    </row>
    <row r="98" spans="1:21" ht="16.5" customHeight="1" x14ac:dyDescent="0.25">
      <c r="A98" s="7"/>
      <c r="B98" s="7"/>
      <c r="C98" s="7"/>
      <c r="D98" s="7" t="s">
        <v>148</v>
      </c>
      <c r="E98" s="7"/>
      <c r="F98" s="7"/>
      <c r="G98" s="7"/>
      <c r="H98" s="7"/>
      <c r="I98" s="7"/>
      <c r="J98" s="7"/>
      <c r="K98" s="7"/>
      <c r="L98" s="9" t="s">
        <v>127</v>
      </c>
      <c r="M98" s="68">
        <v>92276</v>
      </c>
      <c r="N98" s="68">
        <v>46812</v>
      </c>
      <c r="O98" s="68">
        <v>34574</v>
      </c>
      <c r="P98" s="68">
        <v>23106</v>
      </c>
      <c r="Q98" s="68">
        <v>29277</v>
      </c>
      <c r="R98" s="62" t="s">
        <v>76</v>
      </c>
      <c r="S98" s="68">
        <v>10898</v>
      </c>
      <c r="T98" s="62" t="s">
        <v>76</v>
      </c>
      <c r="U98" s="67">
        <v>236942</v>
      </c>
    </row>
    <row r="99" spans="1:21" ht="16.5" customHeight="1" x14ac:dyDescent="0.25">
      <c r="A99" s="7"/>
      <c r="B99" s="7" t="s">
        <v>223</v>
      </c>
      <c r="C99" s="7"/>
      <c r="D99" s="7"/>
      <c r="E99" s="7"/>
      <c r="F99" s="7"/>
      <c r="G99" s="7"/>
      <c r="H99" s="7"/>
      <c r="I99" s="7"/>
      <c r="J99" s="7"/>
      <c r="K99" s="7"/>
      <c r="L99" s="9"/>
      <c r="M99" s="10"/>
      <c r="N99" s="10"/>
      <c r="O99" s="10"/>
      <c r="P99" s="10"/>
      <c r="Q99" s="10"/>
      <c r="R99" s="10"/>
      <c r="S99" s="10"/>
      <c r="T99" s="10"/>
      <c r="U99" s="10"/>
    </row>
    <row r="100" spans="1:21" ht="16.5" customHeight="1" x14ac:dyDescent="0.25">
      <c r="A100" s="7"/>
      <c r="B100" s="7"/>
      <c r="C100" s="7"/>
      <c r="D100" s="7" t="s">
        <v>144</v>
      </c>
      <c r="E100" s="7"/>
      <c r="F100" s="7"/>
      <c r="G100" s="7"/>
      <c r="H100" s="7"/>
      <c r="I100" s="7"/>
      <c r="J100" s="7"/>
      <c r="K100" s="7"/>
      <c r="L100" s="9" t="s">
        <v>127</v>
      </c>
      <c r="M100" s="69">
        <v>8476</v>
      </c>
      <c r="N100" s="68">
        <v>13975</v>
      </c>
      <c r="O100" s="69">
        <v>8305</v>
      </c>
      <c r="P100" s="69">
        <v>2575</v>
      </c>
      <c r="Q100" s="69">
        <v>2364</v>
      </c>
      <c r="R100" s="69">
        <v>5311</v>
      </c>
      <c r="S100" s="60">
        <v>24</v>
      </c>
      <c r="T100" s="62" t="s">
        <v>76</v>
      </c>
      <c r="U100" s="68">
        <v>41029</v>
      </c>
    </row>
    <row r="101" spans="1:21" ht="16.5" customHeight="1" x14ac:dyDescent="0.25">
      <c r="A101" s="7"/>
      <c r="B101" s="7"/>
      <c r="C101" s="7"/>
      <c r="D101" s="7" t="s">
        <v>145</v>
      </c>
      <c r="E101" s="7"/>
      <c r="F101" s="7"/>
      <c r="G101" s="7"/>
      <c r="H101" s="7"/>
      <c r="I101" s="7"/>
      <c r="J101" s="7"/>
      <c r="K101" s="7"/>
      <c r="L101" s="9" t="s">
        <v>127</v>
      </c>
      <c r="M101" s="69">
        <v>8973</v>
      </c>
      <c r="N101" s="68">
        <v>13985</v>
      </c>
      <c r="O101" s="69">
        <v>8272</v>
      </c>
      <c r="P101" s="69">
        <v>2605</v>
      </c>
      <c r="Q101" s="69">
        <v>2391</v>
      </c>
      <c r="R101" s="69">
        <v>5298</v>
      </c>
      <c r="S101" s="60">
        <v>22</v>
      </c>
      <c r="T101" s="62" t="s">
        <v>76</v>
      </c>
      <c r="U101" s="68">
        <v>41546</v>
      </c>
    </row>
    <row r="102" spans="1:21" ht="16.5" customHeight="1" x14ac:dyDescent="0.25">
      <c r="A102" s="7"/>
      <c r="B102" s="7"/>
      <c r="C102" s="7"/>
      <c r="D102" s="7" t="s">
        <v>146</v>
      </c>
      <c r="E102" s="7"/>
      <c r="F102" s="7"/>
      <c r="G102" s="7"/>
      <c r="H102" s="7"/>
      <c r="I102" s="7"/>
      <c r="J102" s="7"/>
      <c r="K102" s="7"/>
      <c r="L102" s="9" t="s">
        <v>127</v>
      </c>
      <c r="M102" s="68">
        <v>14420</v>
      </c>
      <c r="N102" s="68">
        <v>13979</v>
      </c>
      <c r="O102" s="69">
        <v>8232</v>
      </c>
      <c r="P102" s="69">
        <v>2638</v>
      </c>
      <c r="Q102" s="69">
        <v>2408</v>
      </c>
      <c r="R102" s="69">
        <v>5290</v>
      </c>
      <c r="S102" s="60">
        <v>22</v>
      </c>
      <c r="T102" s="62" t="s">
        <v>76</v>
      </c>
      <c r="U102" s="68">
        <v>46989</v>
      </c>
    </row>
    <row r="103" spans="1:21" ht="16.5" customHeight="1" x14ac:dyDescent="0.25">
      <c r="A103" s="7"/>
      <c r="B103" s="7"/>
      <c r="C103" s="7"/>
      <c r="D103" s="7" t="s">
        <v>147</v>
      </c>
      <c r="E103" s="7"/>
      <c r="F103" s="7"/>
      <c r="G103" s="7"/>
      <c r="H103" s="7"/>
      <c r="I103" s="7"/>
      <c r="J103" s="7"/>
      <c r="K103" s="7"/>
      <c r="L103" s="9" t="s">
        <v>127</v>
      </c>
      <c r="M103" s="68">
        <v>14356</v>
      </c>
      <c r="N103" s="68">
        <v>14191</v>
      </c>
      <c r="O103" s="69">
        <v>8247</v>
      </c>
      <c r="P103" s="69">
        <v>2731</v>
      </c>
      <c r="Q103" s="69">
        <v>1451</v>
      </c>
      <c r="R103" s="69">
        <v>5307</v>
      </c>
      <c r="S103" s="60">
        <v>21</v>
      </c>
      <c r="T103" s="62" t="s">
        <v>76</v>
      </c>
      <c r="U103" s="68">
        <v>46304</v>
      </c>
    </row>
    <row r="104" spans="1:21" ht="16.5" customHeight="1" x14ac:dyDescent="0.25">
      <c r="A104" s="7"/>
      <c r="B104" s="7"/>
      <c r="C104" s="7"/>
      <c r="D104" s="7" t="s">
        <v>148</v>
      </c>
      <c r="E104" s="7"/>
      <c r="F104" s="7"/>
      <c r="G104" s="7"/>
      <c r="H104" s="7"/>
      <c r="I104" s="7"/>
      <c r="J104" s="7"/>
      <c r="K104" s="7"/>
      <c r="L104" s="9" t="s">
        <v>127</v>
      </c>
      <c r="M104" s="68">
        <v>14288</v>
      </c>
      <c r="N104" s="68">
        <v>14209</v>
      </c>
      <c r="O104" s="69">
        <v>8256</v>
      </c>
      <c r="P104" s="69">
        <v>2714</v>
      </c>
      <c r="Q104" s="69">
        <v>1484</v>
      </c>
      <c r="R104" s="69">
        <v>5375</v>
      </c>
      <c r="S104" s="60">
        <v>19</v>
      </c>
      <c r="T104" s="62" t="s">
        <v>76</v>
      </c>
      <c r="U104" s="68">
        <v>46346</v>
      </c>
    </row>
    <row r="105" spans="1:21" ht="16.5" customHeight="1" x14ac:dyDescent="0.25">
      <c r="A105" s="7"/>
      <c r="B105" s="7" t="s">
        <v>224</v>
      </c>
      <c r="C105" s="7"/>
      <c r="D105" s="7"/>
      <c r="E105" s="7"/>
      <c r="F105" s="7"/>
      <c r="G105" s="7"/>
      <c r="H105" s="7"/>
      <c r="I105" s="7"/>
      <c r="J105" s="7"/>
      <c r="K105" s="7"/>
      <c r="L105" s="9"/>
      <c r="M105" s="10"/>
      <c r="N105" s="10"/>
      <c r="O105" s="10"/>
      <c r="P105" s="10"/>
      <c r="Q105" s="10"/>
      <c r="R105" s="10"/>
      <c r="S105" s="10"/>
      <c r="T105" s="10"/>
      <c r="U105" s="10"/>
    </row>
    <row r="106" spans="1:21" ht="16.5" customHeight="1" x14ac:dyDescent="0.25">
      <c r="A106" s="7"/>
      <c r="B106" s="7"/>
      <c r="C106" s="7"/>
      <c r="D106" s="7" t="s">
        <v>144</v>
      </c>
      <c r="E106" s="7"/>
      <c r="F106" s="7"/>
      <c r="G106" s="7"/>
      <c r="H106" s="7"/>
      <c r="I106" s="7"/>
      <c r="J106" s="7"/>
      <c r="K106" s="7"/>
      <c r="L106" s="9" t="s">
        <v>127</v>
      </c>
      <c r="M106" s="69">
        <v>2110</v>
      </c>
      <c r="N106" s="69">
        <v>3134</v>
      </c>
      <c r="O106" s="69">
        <v>7255</v>
      </c>
      <c r="P106" s="69">
        <v>3223</v>
      </c>
      <c r="Q106" s="69">
        <v>4540</v>
      </c>
      <c r="R106" s="69">
        <v>1679</v>
      </c>
      <c r="S106" s="62" t="s">
        <v>76</v>
      </c>
      <c r="T106" s="69">
        <v>3493</v>
      </c>
      <c r="U106" s="68">
        <v>25435</v>
      </c>
    </row>
    <row r="107" spans="1:21" ht="16.5" customHeight="1" x14ac:dyDescent="0.25">
      <c r="A107" s="7"/>
      <c r="B107" s="7"/>
      <c r="C107" s="7"/>
      <c r="D107" s="7" t="s">
        <v>145</v>
      </c>
      <c r="E107" s="7"/>
      <c r="F107" s="7"/>
      <c r="G107" s="7"/>
      <c r="H107" s="7"/>
      <c r="I107" s="7"/>
      <c r="J107" s="7"/>
      <c r="K107" s="7"/>
      <c r="L107" s="9" t="s">
        <v>127</v>
      </c>
      <c r="M107" s="69">
        <v>2141</v>
      </c>
      <c r="N107" s="69">
        <v>3147</v>
      </c>
      <c r="O107" s="69">
        <v>7281</v>
      </c>
      <c r="P107" s="69">
        <v>3274</v>
      </c>
      <c r="Q107" s="69">
        <v>4569</v>
      </c>
      <c r="R107" s="69">
        <v>1680</v>
      </c>
      <c r="S107" s="62" t="s">
        <v>76</v>
      </c>
      <c r="T107" s="69">
        <v>3556</v>
      </c>
      <c r="U107" s="68">
        <v>25648</v>
      </c>
    </row>
    <row r="108" spans="1:21" ht="16.5" customHeight="1" x14ac:dyDescent="0.25">
      <c r="A108" s="7"/>
      <c r="B108" s="7"/>
      <c r="C108" s="7"/>
      <c r="D108" s="7" t="s">
        <v>146</v>
      </c>
      <c r="E108" s="7"/>
      <c r="F108" s="7"/>
      <c r="G108" s="7"/>
      <c r="H108" s="7"/>
      <c r="I108" s="7"/>
      <c r="J108" s="7"/>
      <c r="K108" s="7"/>
      <c r="L108" s="9" t="s">
        <v>127</v>
      </c>
      <c r="M108" s="69">
        <v>3312</v>
      </c>
      <c r="N108" s="69">
        <v>3188</v>
      </c>
      <c r="O108" s="69">
        <v>7274</v>
      </c>
      <c r="P108" s="69">
        <v>3365</v>
      </c>
      <c r="Q108" s="69">
        <v>4596</v>
      </c>
      <c r="R108" s="69">
        <v>1654</v>
      </c>
      <c r="S108" s="62" t="s">
        <v>76</v>
      </c>
      <c r="T108" s="69">
        <v>3558</v>
      </c>
      <c r="U108" s="68">
        <v>26947</v>
      </c>
    </row>
    <row r="109" spans="1:21" ht="16.5" customHeight="1" x14ac:dyDescent="0.25">
      <c r="A109" s="7"/>
      <c r="B109" s="7"/>
      <c r="C109" s="7"/>
      <c r="D109" s="7" t="s">
        <v>147</v>
      </c>
      <c r="E109" s="7"/>
      <c r="F109" s="7"/>
      <c r="G109" s="7"/>
      <c r="H109" s="7"/>
      <c r="I109" s="7"/>
      <c r="J109" s="7"/>
      <c r="K109" s="7"/>
      <c r="L109" s="9" t="s">
        <v>127</v>
      </c>
      <c r="M109" s="69">
        <v>3315</v>
      </c>
      <c r="N109" s="69">
        <v>3187</v>
      </c>
      <c r="O109" s="69">
        <v>7307</v>
      </c>
      <c r="P109" s="69">
        <v>3439</v>
      </c>
      <c r="Q109" s="69">
        <v>6183</v>
      </c>
      <c r="R109" s="69">
        <v>1699</v>
      </c>
      <c r="S109" s="62" t="s">
        <v>76</v>
      </c>
      <c r="T109" s="69">
        <v>3536</v>
      </c>
      <c r="U109" s="68">
        <v>28666</v>
      </c>
    </row>
    <row r="110" spans="1:21" ht="16.5" customHeight="1" x14ac:dyDescent="0.25">
      <c r="A110" s="7"/>
      <c r="B110" s="7"/>
      <c r="C110" s="7"/>
      <c r="D110" s="7" t="s">
        <v>148</v>
      </c>
      <c r="E110" s="7"/>
      <c r="F110" s="7"/>
      <c r="G110" s="7"/>
      <c r="H110" s="7"/>
      <c r="I110" s="7"/>
      <c r="J110" s="7"/>
      <c r="K110" s="7"/>
      <c r="L110" s="9" t="s">
        <v>127</v>
      </c>
      <c r="M110" s="69">
        <v>3305</v>
      </c>
      <c r="N110" s="69">
        <v>3194</v>
      </c>
      <c r="O110" s="69">
        <v>7269</v>
      </c>
      <c r="P110" s="69">
        <v>3409</v>
      </c>
      <c r="Q110" s="69">
        <v>6312</v>
      </c>
      <c r="R110" s="69">
        <v>1731</v>
      </c>
      <c r="S110" s="62" t="s">
        <v>76</v>
      </c>
      <c r="T110" s="69">
        <v>3478</v>
      </c>
      <c r="U110" s="68">
        <v>28699</v>
      </c>
    </row>
    <row r="111" spans="1:21" ht="16.5" customHeight="1" x14ac:dyDescent="0.25">
      <c r="A111" s="7"/>
      <c r="B111" s="7" t="s">
        <v>225</v>
      </c>
      <c r="C111" s="7"/>
      <c r="D111" s="7"/>
      <c r="E111" s="7"/>
      <c r="F111" s="7"/>
      <c r="G111" s="7"/>
      <c r="H111" s="7"/>
      <c r="I111" s="7"/>
      <c r="J111" s="7"/>
      <c r="K111" s="7"/>
      <c r="L111" s="9"/>
      <c r="M111" s="10"/>
      <c r="N111" s="10"/>
      <c r="O111" s="10"/>
      <c r="P111" s="10"/>
      <c r="Q111" s="10"/>
      <c r="R111" s="10"/>
      <c r="S111" s="10"/>
      <c r="T111" s="10"/>
      <c r="U111" s="10"/>
    </row>
    <row r="112" spans="1:21" ht="16.5" customHeight="1" x14ac:dyDescent="0.25">
      <c r="A112" s="7"/>
      <c r="B112" s="7"/>
      <c r="C112" s="7"/>
      <c r="D112" s="7" t="s">
        <v>144</v>
      </c>
      <c r="E112" s="7"/>
      <c r="F112" s="7"/>
      <c r="G112" s="7"/>
      <c r="H112" s="7"/>
      <c r="I112" s="7"/>
      <c r="J112" s="7"/>
      <c r="K112" s="7"/>
      <c r="L112" s="9" t="s">
        <v>127</v>
      </c>
      <c r="M112" s="65">
        <v>254</v>
      </c>
      <c r="N112" s="60">
        <v>14</v>
      </c>
      <c r="O112" s="65">
        <v>768</v>
      </c>
      <c r="P112" s="69">
        <v>2189</v>
      </c>
      <c r="Q112" s="65">
        <v>645</v>
      </c>
      <c r="R112" s="60">
        <v>51</v>
      </c>
      <c r="S112" s="62" t="s">
        <v>76</v>
      </c>
      <c r="T112" s="69">
        <v>1226</v>
      </c>
      <c r="U112" s="69">
        <v>5147</v>
      </c>
    </row>
    <row r="113" spans="1:21" ht="16.5" customHeight="1" x14ac:dyDescent="0.25">
      <c r="A113" s="7"/>
      <c r="B113" s="7"/>
      <c r="C113" s="7"/>
      <c r="D113" s="7" t="s">
        <v>145</v>
      </c>
      <c r="E113" s="7"/>
      <c r="F113" s="7"/>
      <c r="G113" s="7"/>
      <c r="H113" s="7"/>
      <c r="I113" s="7"/>
      <c r="J113" s="7"/>
      <c r="K113" s="7"/>
      <c r="L113" s="9" t="s">
        <v>127</v>
      </c>
      <c r="M113" s="65">
        <v>248</v>
      </c>
      <c r="N113" s="60">
        <v>14</v>
      </c>
      <c r="O113" s="65">
        <v>776</v>
      </c>
      <c r="P113" s="69">
        <v>2234</v>
      </c>
      <c r="Q113" s="65">
        <v>650</v>
      </c>
      <c r="R113" s="60">
        <v>51</v>
      </c>
      <c r="S113" s="62" t="s">
        <v>76</v>
      </c>
      <c r="T113" s="69">
        <v>1212</v>
      </c>
      <c r="U113" s="69">
        <v>5186</v>
      </c>
    </row>
    <row r="114" spans="1:21" ht="16.5" customHeight="1" x14ac:dyDescent="0.25">
      <c r="A114" s="7"/>
      <c r="B114" s="7"/>
      <c r="C114" s="7"/>
      <c r="D114" s="7" t="s">
        <v>146</v>
      </c>
      <c r="E114" s="7"/>
      <c r="F114" s="7"/>
      <c r="G114" s="7"/>
      <c r="H114" s="7"/>
      <c r="I114" s="7"/>
      <c r="J114" s="7"/>
      <c r="K114" s="7"/>
      <c r="L114" s="9" t="s">
        <v>127</v>
      </c>
      <c r="M114" s="65">
        <v>259</v>
      </c>
      <c r="N114" s="60">
        <v>14</v>
      </c>
      <c r="O114" s="65">
        <v>785</v>
      </c>
      <c r="P114" s="69">
        <v>2231</v>
      </c>
      <c r="Q114" s="65">
        <v>659</v>
      </c>
      <c r="R114" s="60">
        <v>52</v>
      </c>
      <c r="S114" s="62" t="s">
        <v>76</v>
      </c>
      <c r="T114" s="69">
        <v>1273</v>
      </c>
      <c r="U114" s="69">
        <v>5274</v>
      </c>
    </row>
    <row r="115" spans="1:21" ht="16.5" customHeight="1" x14ac:dyDescent="0.25">
      <c r="A115" s="7"/>
      <c r="B115" s="7"/>
      <c r="C115" s="7"/>
      <c r="D115" s="7" t="s">
        <v>147</v>
      </c>
      <c r="E115" s="7"/>
      <c r="F115" s="7"/>
      <c r="G115" s="7"/>
      <c r="H115" s="7"/>
      <c r="I115" s="7"/>
      <c r="J115" s="7"/>
      <c r="K115" s="7"/>
      <c r="L115" s="9" t="s">
        <v>127</v>
      </c>
      <c r="M115" s="65">
        <v>240</v>
      </c>
      <c r="N115" s="60">
        <v>25</v>
      </c>
      <c r="O115" s="65">
        <v>769</v>
      </c>
      <c r="P115" s="69">
        <v>2834</v>
      </c>
      <c r="Q115" s="65">
        <v>677</v>
      </c>
      <c r="R115" s="60">
        <v>51</v>
      </c>
      <c r="S115" s="62" t="s">
        <v>76</v>
      </c>
      <c r="T115" s="69">
        <v>1283</v>
      </c>
      <c r="U115" s="69">
        <v>5880</v>
      </c>
    </row>
    <row r="116" spans="1:21" ht="16.5" customHeight="1" x14ac:dyDescent="0.25">
      <c r="A116" s="7"/>
      <c r="B116" s="7"/>
      <c r="C116" s="7"/>
      <c r="D116" s="7" t="s">
        <v>148</v>
      </c>
      <c r="E116" s="7"/>
      <c r="F116" s="7"/>
      <c r="G116" s="7"/>
      <c r="H116" s="7"/>
      <c r="I116" s="7"/>
      <c r="J116" s="7"/>
      <c r="K116" s="7"/>
      <c r="L116" s="9" t="s">
        <v>127</v>
      </c>
      <c r="M116" s="65">
        <v>240</v>
      </c>
      <c r="N116" s="60">
        <v>26</v>
      </c>
      <c r="O116" s="65">
        <v>754</v>
      </c>
      <c r="P116" s="69">
        <v>2768</v>
      </c>
      <c r="Q116" s="65">
        <v>685</v>
      </c>
      <c r="R116" s="60">
        <v>50</v>
      </c>
      <c r="S116" s="62" t="s">
        <v>76</v>
      </c>
      <c r="T116" s="69">
        <v>1316</v>
      </c>
      <c r="U116" s="69">
        <v>5839</v>
      </c>
    </row>
    <row r="117" spans="1:21" ht="16.5" customHeight="1" x14ac:dyDescent="0.25">
      <c r="A117" s="7"/>
      <c r="B117" s="7" t="s">
        <v>226</v>
      </c>
      <c r="C117" s="7"/>
      <c r="D117" s="7"/>
      <c r="E117" s="7"/>
      <c r="F117" s="7"/>
      <c r="G117" s="7"/>
      <c r="H117" s="7"/>
      <c r="I117" s="7"/>
      <c r="J117" s="7"/>
      <c r="K117" s="7"/>
      <c r="L117" s="9"/>
      <c r="M117" s="10"/>
      <c r="N117" s="10"/>
      <c r="O117" s="10"/>
      <c r="P117" s="10"/>
      <c r="Q117" s="10"/>
      <c r="R117" s="10"/>
      <c r="S117" s="10"/>
      <c r="T117" s="10"/>
      <c r="U117" s="10"/>
    </row>
    <row r="118" spans="1:21" ht="16.5" customHeight="1" x14ac:dyDescent="0.25">
      <c r="A118" s="7"/>
      <c r="B118" s="7"/>
      <c r="C118" s="7"/>
      <c r="D118" s="7" t="s">
        <v>144</v>
      </c>
      <c r="E118" s="7"/>
      <c r="F118" s="7"/>
      <c r="G118" s="7"/>
      <c r="H118" s="7"/>
      <c r="I118" s="7"/>
      <c r="J118" s="7"/>
      <c r="K118" s="7"/>
      <c r="L118" s="9" t="s">
        <v>127</v>
      </c>
      <c r="M118" s="60">
        <v>35</v>
      </c>
      <c r="N118" s="62" t="s">
        <v>76</v>
      </c>
      <c r="O118" s="65">
        <v>313</v>
      </c>
      <c r="P118" s="69">
        <v>1933</v>
      </c>
      <c r="Q118" s="60">
        <v>85</v>
      </c>
      <c r="R118" s="59">
        <v>9</v>
      </c>
      <c r="S118" s="62" t="s">
        <v>76</v>
      </c>
      <c r="T118" s="65">
        <v>192</v>
      </c>
      <c r="U118" s="69">
        <v>2567</v>
      </c>
    </row>
    <row r="119" spans="1:21" ht="16.5" customHeight="1" x14ac:dyDescent="0.25">
      <c r="A119" s="7"/>
      <c r="B119" s="7"/>
      <c r="C119" s="7"/>
      <c r="D119" s="7" t="s">
        <v>145</v>
      </c>
      <c r="E119" s="7"/>
      <c r="F119" s="7"/>
      <c r="G119" s="7"/>
      <c r="H119" s="7"/>
      <c r="I119" s="7"/>
      <c r="J119" s="7"/>
      <c r="K119" s="7"/>
      <c r="L119" s="9" t="s">
        <v>127</v>
      </c>
      <c r="M119" s="60">
        <v>35</v>
      </c>
      <c r="N119" s="62" t="s">
        <v>76</v>
      </c>
      <c r="O119" s="65">
        <v>319</v>
      </c>
      <c r="P119" s="69">
        <v>2046</v>
      </c>
      <c r="Q119" s="60">
        <v>89</v>
      </c>
      <c r="R119" s="59">
        <v>8</v>
      </c>
      <c r="S119" s="62" t="s">
        <v>76</v>
      </c>
      <c r="T119" s="65">
        <v>186</v>
      </c>
      <c r="U119" s="69">
        <v>2683</v>
      </c>
    </row>
    <row r="120" spans="1:21" ht="16.5" customHeight="1" x14ac:dyDescent="0.25">
      <c r="A120" s="7"/>
      <c r="B120" s="7"/>
      <c r="C120" s="7"/>
      <c r="D120" s="7" t="s">
        <v>146</v>
      </c>
      <c r="E120" s="7"/>
      <c r="F120" s="7"/>
      <c r="G120" s="7"/>
      <c r="H120" s="7"/>
      <c r="I120" s="7"/>
      <c r="J120" s="7"/>
      <c r="K120" s="7"/>
      <c r="L120" s="9" t="s">
        <v>127</v>
      </c>
      <c r="M120" s="60">
        <v>35</v>
      </c>
      <c r="N120" s="62" t="s">
        <v>76</v>
      </c>
      <c r="O120" s="65">
        <v>307</v>
      </c>
      <c r="P120" s="69">
        <v>2018</v>
      </c>
      <c r="Q120" s="60">
        <v>90</v>
      </c>
      <c r="R120" s="59">
        <v>9</v>
      </c>
      <c r="S120" s="62" t="s">
        <v>76</v>
      </c>
      <c r="T120" s="65">
        <v>186</v>
      </c>
      <c r="U120" s="69">
        <v>2646</v>
      </c>
    </row>
    <row r="121" spans="1:21" ht="16.5" customHeight="1" x14ac:dyDescent="0.25">
      <c r="A121" s="7"/>
      <c r="B121" s="7"/>
      <c r="C121" s="7"/>
      <c r="D121" s="7" t="s">
        <v>147</v>
      </c>
      <c r="E121" s="7"/>
      <c r="F121" s="7"/>
      <c r="G121" s="7"/>
      <c r="H121" s="7"/>
      <c r="I121" s="7"/>
      <c r="J121" s="7"/>
      <c r="K121" s="7"/>
      <c r="L121" s="9" t="s">
        <v>127</v>
      </c>
      <c r="M121" s="60">
        <v>64</v>
      </c>
      <c r="N121" s="62" t="s">
        <v>76</v>
      </c>
      <c r="O121" s="65">
        <v>330</v>
      </c>
      <c r="P121" s="69">
        <v>1564</v>
      </c>
      <c r="Q121" s="60">
        <v>90</v>
      </c>
      <c r="R121" s="59">
        <v>8</v>
      </c>
      <c r="S121" s="62" t="s">
        <v>76</v>
      </c>
      <c r="T121" s="65">
        <v>181</v>
      </c>
      <c r="U121" s="69">
        <v>2239</v>
      </c>
    </row>
    <row r="122" spans="1:21" ht="16.5" customHeight="1" x14ac:dyDescent="0.25">
      <c r="A122" s="14"/>
      <c r="B122" s="14"/>
      <c r="C122" s="14"/>
      <c r="D122" s="14" t="s">
        <v>148</v>
      </c>
      <c r="E122" s="14"/>
      <c r="F122" s="14"/>
      <c r="G122" s="14"/>
      <c r="H122" s="14"/>
      <c r="I122" s="14"/>
      <c r="J122" s="14"/>
      <c r="K122" s="14"/>
      <c r="L122" s="15" t="s">
        <v>127</v>
      </c>
      <c r="M122" s="61">
        <v>64</v>
      </c>
      <c r="N122" s="63" t="s">
        <v>76</v>
      </c>
      <c r="O122" s="66">
        <v>335</v>
      </c>
      <c r="P122" s="70">
        <v>1537</v>
      </c>
      <c r="Q122" s="61">
        <v>93</v>
      </c>
      <c r="R122" s="61">
        <v>10</v>
      </c>
      <c r="S122" s="63" t="s">
        <v>76</v>
      </c>
      <c r="T122" s="66">
        <v>176</v>
      </c>
      <c r="U122" s="70">
        <v>2215</v>
      </c>
    </row>
    <row r="123" spans="1:21" ht="4.5" customHeight="1" x14ac:dyDescent="0.25">
      <c r="A123" s="25"/>
      <c r="B123" s="25"/>
      <c r="C123" s="2"/>
      <c r="D123" s="2"/>
      <c r="E123" s="2"/>
      <c r="F123" s="2"/>
      <c r="G123" s="2"/>
      <c r="H123" s="2"/>
      <c r="I123" s="2"/>
      <c r="J123" s="2"/>
      <c r="K123" s="2"/>
      <c r="L123" s="2"/>
      <c r="M123" s="2"/>
      <c r="N123" s="2"/>
      <c r="O123" s="2"/>
      <c r="P123" s="2"/>
      <c r="Q123" s="2"/>
      <c r="R123" s="2"/>
      <c r="S123" s="2"/>
      <c r="T123" s="2"/>
      <c r="U123" s="2"/>
    </row>
    <row r="124" spans="1:21" ht="16.5" customHeight="1" x14ac:dyDescent="0.25">
      <c r="A124" s="25"/>
      <c r="B124" s="25"/>
      <c r="C124" s="351" t="s">
        <v>228</v>
      </c>
      <c r="D124" s="351"/>
      <c r="E124" s="351"/>
      <c r="F124" s="351"/>
      <c r="G124" s="351"/>
      <c r="H124" s="351"/>
      <c r="I124" s="351"/>
      <c r="J124" s="351"/>
      <c r="K124" s="351"/>
      <c r="L124" s="351"/>
      <c r="M124" s="351"/>
      <c r="N124" s="351"/>
      <c r="O124" s="351"/>
      <c r="P124" s="351"/>
      <c r="Q124" s="351"/>
      <c r="R124" s="351"/>
      <c r="S124" s="351"/>
      <c r="T124" s="351"/>
      <c r="U124" s="351"/>
    </row>
    <row r="125" spans="1:21" ht="4.5" customHeight="1" x14ac:dyDescent="0.25">
      <c r="A125" s="25"/>
      <c r="B125" s="25"/>
      <c r="C125" s="2"/>
      <c r="D125" s="2"/>
      <c r="E125" s="2"/>
      <c r="F125" s="2"/>
      <c r="G125" s="2"/>
      <c r="H125" s="2"/>
      <c r="I125" s="2"/>
      <c r="J125" s="2"/>
      <c r="K125" s="2"/>
      <c r="L125" s="2"/>
      <c r="M125" s="2"/>
      <c r="N125" s="2"/>
      <c r="O125" s="2"/>
      <c r="P125" s="2"/>
      <c r="Q125" s="2"/>
      <c r="R125" s="2"/>
      <c r="S125" s="2"/>
      <c r="T125" s="2"/>
      <c r="U125" s="2"/>
    </row>
    <row r="126" spans="1:21" ht="29.4" customHeight="1" x14ac:dyDescent="0.25">
      <c r="A126" s="25" t="s">
        <v>87</v>
      </c>
      <c r="B126" s="25"/>
      <c r="C126" s="351" t="s">
        <v>229</v>
      </c>
      <c r="D126" s="351"/>
      <c r="E126" s="351"/>
      <c r="F126" s="351"/>
      <c r="G126" s="351"/>
      <c r="H126" s="351"/>
      <c r="I126" s="351"/>
      <c r="J126" s="351"/>
      <c r="K126" s="351"/>
      <c r="L126" s="351"/>
      <c r="M126" s="351"/>
      <c r="N126" s="351"/>
      <c r="O126" s="351"/>
      <c r="P126" s="351"/>
      <c r="Q126" s="351"/>
      <c r="R126" s="351"/>
      <c r="S126" s="351"/>
      <c r="T126" s="351"/>
      <c r="U126" s="351"/>
    </row>
    <row r="127" spans="1:21" ht="16.5" customHeight="1" x14ac:dyDescent="0.25">
      <c r="A127" s="25" t="s">
        <v>88</v>
      </c>
      <c r="B127" s="25"/>
      <c r="C127" s="351" t="s">
        <v>161</v>
      </c>
      <c r="D127" s="351"/>
      <c r="E127" s="351"/>
      <c r="F127" s="351"/>
      <c r="G127" s="351"/>
      <c r="H127" s="351"/>
      <c r="I127" s="351"/>
      <c r="J127" s="351"/>
      <c r="K127" s="351"/>
      <c r="L127" s="351"/>
      <c r="M127" s="351"/>
      <c r="N127" s="351"/>
      <c r="O127" s="351"/>
      <c r="P127" s="351"/>
      <c r="Q127" s="351"/>
      <c r="R127" s="351"/>
      <c r="S127" s="351"/>
      <c r="T127" s="351"/>
      <c r="U127" s="351"/>
    </row>
    <row r="128" spans="1:21" ht="145.5" customHeight="1" x14ac:dyDescent="0.25">
      <c r="A128" s="25" t="s">
        <v>89</v>
      </c>
      <c r="B128" s="25"/>
      <c r="C128" s="351" t="s">
        <v>230</v>
      </c>
      <c r="D128" s="351"/>
      <c r="E128" s="351"/>
      <c r="F128" s="351"/>
      <c r="G128" s="351"/>
      <c r="H128" s="351"/>
      <c r="I128" s="351"/>
      <c r="J128" s="351"/>
      <c r="K128" s="351"/>
      <c r="L128" s="351"/>
      <c r="M128" s="351"/>
      <c r="N128" s="351"/>
      <c r="O128" s="351"/>
      <c r="P128" s="351"/>
      <c r="Q128" s="351"/>
      <c r="R128" s="351"/>
      <c r="S128" s="351"/>
      <c r="T128" s="351"/>
      <c r="U128" s="351"/>
    </row>
    <row r="129" spans="1:21" ht="55.2" customHeight="1" x14ac:dyDescent="0.25">
      <c r="A129" s="25" t="s">
        <v>90</v>
      </c>
      <c r="B129" s="25"/>
      <c r="C129" s="351" t="s">
        <v>231</v>
      </c>
      <c r="D129" s="351"/>
      <c r="E129" s="351"/>
      <c r="F129" s="351"/>
      <c r="G129" s="351"/>
      <c r="H129" s="351"/>
      <c r="I129" s="351"/>
      <c r="J129" s="351"/>
      <c r="K129" s="351"/>
      <c r="L129" s="351"/>
      <c r="M129" s="351"/>
      <c r="N129" s="351"/>
      <c r="O129" s="351"/>
      <c r="P129" s="351"/>
      <c r="Q129" s="351"/>
      <c r="R129" s="351"/>
      <c r="S129" s="351"/>
      <c r="T129" s="351"/>
      <c r="U129" s="351"/>
    </row>
    <row r="130" spans="1:21" ht="55.2" customHeight="1" x14ac:dyDescent="0.25">
      <c r="A130" s="25" t="s">
        <v>91</v>
      </c>
      <c r="B130" s="25"/>
      <c r="C130" s="351" t="s">
        <v>232</v>
      </c>
      <c r="D130" s="351"/>
      <c r="E130" s="351"/>
      <c r="F130" s="351"/>
      <c r="G130" s="351"/>
      <c r="H130" s="351"/>
      <c r="I130" s="351"/>
      <c r="J130" s="351"/>
      <c r="K130" s="351"/>
      <c r="L130" s="351"/>
      <c r="M130" s="351"/>
      <c r="N130" s="351"/>
      <c r="O130" s="351"/>
      <c r="P130" s="351"/>
      <c r="Q130" s="351"/>
      <c r="R130" s="351"/>
      <c r="S130" s="351"/>
      <c r="T130" s="351"/>
      <c r="U130" s="351"/>
    </row>
    <row r="131" spans="1:21" ht="55.2" customHeight="1" x14ac:dyDescent="0.25">
      <c r="A131" s="25" t="s">
        <v>92</v>
      </c>
      <c r="B131" s="25"/>
      <c r="C131" s="351" t="s">
        <v>233</v>
      </c>
      <c r="D131" s="351"/>
      <c r="E131" s="351"/>
      <c r="F131" s="351"/>
      <c r="G131" s="351"/>
      <c r="H131" s="351"/>
      <c r="I131" s="351"/>
      <c r="J131" s="351"/>
      <c r="K131" s="351"/>
      <c r="L131" s="351"/>
      <c r="M131" s="351"/>
      <c r="N131" s="351"/>
      <c r="O131" s="351"/>
      <c r="P131" s="351"/>
      <c r="Q131" s="351"/>
      <c r="R131" s="351"/>
      <c r="S131" s="351"/>
      <c r="T131" s="351"/>
      <c r="U131" s="351"/>
    </row>
    <row r="132" spans="1:21" ht="29.4" customHeight="1" x14ac:dyDescent="0.25">
      <c r="A132" s="25" t="s">
        <v>93</v>
      </c>
      <c r="B132" s="25"/>
      <c r="C132" s="351" t="s">
        <v>234</v>
      </c>
      <c r="D132" s="351"/>
      <c r="E132" s="351"/>
      <c r="F132" s="351"/>
      <c r="G132" s="351"/>
      <c r="H132" s="351"/>
      <c r="I132" s="351"/>
      <c r="J132" s="351"/>
      <c r="K132" s="351"/>
      <c r="L132" s="351"/>
      <c r="M132" s="351"/>
      <c r="N132" s="351"/>
      <c r="O132" s="351"/>
      <c r="P132" s="351"/>
      <c r="Q132" s="351"/>
      <c r="R132" s="351"/>
      <c r="S132" s="351"/>
      <c r="T132" s="351"/>
      <c r="U132" s="351"/>
    </row>
    <row r="133" spans="1:21" ht="42.45" customHeight="1" x14ac:dyDescent="0.25">
      <c r="A133" s="25" t="s">
        <v>94</v>
      </c>
      <c r="B133" s="25"/>
      <c r="C133" s="351" t="s">
        <v>235</v>
      </c>
      <c r="D133" s="351"/>
      <c r="E133" s="351"/>
      <c r="F133" s="351"/>
      <c r="G133" s="351"/>
      <c r="H133" s="351"/>
      <c r="I133" s="351"/>
      <c r="J133" s="351"/>
      <c r="K133" s="351"/>
      <c r="L133" s="351"/>
      <c r="M133" s="351"/>
      <c r="N133" s="351"/>
      <c r="O133" s="351"/>
      <c r="P133" s="351"/>
      <c r="Q133" s="351"/>
      <c r="R133" s="351"/>
      <c r="S133" s="351"/>
      <c r="T133" s="351"/>
      <c r="U133" s="351"/>
    </row>
    <row r="134" spans="1:21" ht="29.4" customHeight="1" x14ac:dyDescent="0.25">
      <c r="A134" s="25" t="s">
        <v>95</v>
      </c>
      <c r="B134" s="25"/>
      <c r="C134" s="351" t="s">
        <v>236</v>
      </c>
      <c r="D134" s="351"/>
      <c r="E134" s="351"/>
      <c r="F134" s="351"/>
      <c r="G134" s="351"/>
      <c r="H134" s="351"/>
      <c r="I134" s="351"/>
      <c r="J134" s="351"/>
      <c r="K134" s="351"/>
      <c r="L134" s="351"/>
      <c r="M134" s="351"/>
      <c r="N134" s="351"/>
      <c r="O134" s="351"/>
      <c r="P134" s="351"/>
      <c r="Q134" s="351"/>
      <c r="R134" s="351"/>
      <c r="S134" s="351"/>
      <c r="T134" s="351"/>
      <c r="U134" s="351"/>
    </row>
    <row r="135" spans="1:21" ht="42.45" customHeight="1" x14ac:dyDescent="0.25">
      <c r="A135" s="25" t="s">
        <v>96</v>
      </c>
      <c r="B135" s="25"/>
      <c r="C135" s="351" t="s">
        <v>237</v>
      </c>
      <c r="D135" s="351"/>
      <c r="E135" s="351"/>
      <c r="F135" s="351"/>
      <c r="G135" s="351"/>
      <c r="H135" s="351"/>
      <c r="I135" s="351"/>
      <c r="J135" s="351"/>
      <c r="K135" s="351"/>
      <c r="L135" s="351"/>
      <c r="M135" s="351"/>
      <c r="N135" s="351"/>
      <c r="O135" s="351"/>
      <c r="P135" s="351"/>
      <c r="Q135" s="351"/>
      <c r="R135" s="351"/>
      <c r="S135" s="351"/>
      <c r="T135" s="351"/>
      <c r="U135" s="351"/>
    </row>
    <row r="136" spans="1:21" ht="29.4" customHeight="1" x14ac:dyDescent="0.25">
      <c r="A136" s="25" t="s">
        <v>97</v>
      </c>
      <c r="B136" s="25"/>
      <c r="C136" s="351" t="s">
        <v>100</v>
      </c>
      <c r="D136" s="351"/>
      <c r="E136" s="351"/>
      <c r="F136" s="351"/>
      <c r="G136" s="351"/>
      <c r="H136" s="351"/>
      <c r="I136" s="351"/>
      <c r="J136" s="351"/>
      <c r="K136" s="351"/>
      <c r="L136" s="351"/>
      <c r="M136" s="351"/>
      <c r="N136" s="351"/>
      <c r="O136" s="351"/>
      <c r="P136" s="351"/>
      <c r="Q136" s="351"/>
      <c r="R136" s="351"/>
      <c r="S136" s="351"/>
      <c r="T136" s="351"/>
      <c r="U136" s="351"/>
    </row>
    <row r="137" spans="1:21" ht="16.5" customHeight="1" x14ac:dyDescent="0.25">
      <c r="A137" s="25" t="s">
        <v>98</v>
      </c>
      <c r="B137" s="25"/>
      <c r="C137" s="351" t="s">
        <v>238</v>
      </c>
      <c r="D137" s="351"/>
      <c r="E137" s="351"/>
      <c r="F137" s="351"/>
      <c r="G137" s="351"/>
      <c r="H137" s="351"/>
      <c r="I137" s="351"/>
      <c r="J137" s="351"/>
      <c r="K137" s="351"/>
      <c r="L137" s="351"/>
      <c r="M137" s="351"/>
      <c r="N137" s="351"/>
      <c r="O137" s="351"/>
      <c r="P137" s="351"/>
      <c r="Q137" s="351"/>
      <c r="R137" s="351"/>
      <c r="S137" s="351"/>
      <c r="T137" s="351"/>
      <c r="U137" s="351"/>
    </row>
    <row r="138" spans="1:21" ht="42.45" customHeight="1" x14ac:dyDescent="0.25">
      <c r="A138" s="25" t="s">
        <v>227</v>
      </c>
      <c r="B138" s="25"/>
      <c r="C138" s="351" t="s">
        <v>239</v>
      </c>
      <c r="D138" s="351"/>
      <c r="E138" s="351"/>
      <c r="F138" s="351"/>
      <c r="G138" s="351"/>
      <c r="H138" s="351"/>
      <c r="I138" s="351"/>
      <c r="J138" s="351"/>
      <c r="K138" s="351"/>
      <c r="L138" s="351"/>
      <c r="M138" s="351"/>
      <c r="N138" s="351"/>
      <c r="O138" s="351"/>
      <c r="P138" s="351"/>
      <c r="Q138" s="351"/>
      <c r="R138" s="351"/>
      <c r="S138" s="351"/>
      <c r="T138" s="351"/>
      <c r="U138" s="351"/>
    </row>
    <row r="139" spans="1:21" ht="4.5" customHeight="1" x14ac:dyDescent="0.25"/>
    <row r="140" spans="1:21" ht="29.4" customHeight="1" x14ac:dyDescent="0.25">
      <c r="A140" s="26" t="s">
        <v>112</v>
      </c>
      <c r="B140" s="25"/>
      <c r="C140" s="25"/>
      <c r="D140" s="25"/>
      <c r="E140" s="351" t="s">
        <v>240</v>
      </c>
      <c r="F140" s="351"/>
      <c r="G140" s="351"/>
      <c r="H140" s="351"/>
      <c r="I140" s="351"/>
      <c r="J140" s="351"/>
      <c r="K140" s="351"/>
      <c r="L140" s="351"/>
      <c r="M140" s="351"/>
      <c r="N140" s="351"/>
      <c r="O140" s="351"/>
      <c r="P140" s="351"/>
      <c r="Q140" s="351"/>
      <c r="R140" s="351"/>
      <c r="S140" s="351"/>
      <c r="T140" s="351"/>
      <c r="U140" s="351"/>
    </row>
  </sheetData>
  <mergeCells count="16">
    <mergeCell ref="E140:U140"/>
    <mergeCell ref="C134:U134"/>
    <mergeCell ref="C135:U135"/>
    <mergeCell ref="C136:U136"/>
    <mergeCell ref="C137:U137"/>
    <mergeCell ref="C138:U138"/>
    <mergeCell ref="C129:U129"/>
    <mergeCell ref="C130:U130"/>
    <mergeCell ref="C131:U131"/>
    <mergeCell ref="C132:U132"/>
    <mergeCell ref="C133:U133"/>
    <mergeCell ref="K1:U1"/>
    <mergeCell ref="C124:U124"/>
    <mergeCell ref="C126:U126"/>
    <mergeCell ref="C127:U127"/>
    <mergeCell ref="C128:U128"/>
  </mergeCells>
  <pageMargins left="0.7" right="0.7" top="0.75" bottom="0.75" header="0.3" footer="0.3"/>
  <pageSetup paperSize="9" fitToHeight="0" orientation="landscape" useFirstPageNumber="1" horizontalDpi="300" verticalDpi="300" r:id="rId1"/>
  <headerFooter scaleWithDoc="0" alignWithMargins="0">
    <oddHeader>&amp;C&amp;"Arial,Regular"&amp;8TABLE 18A.5</oddHeader>
    <oddFooter>&amp;L&amp;8&amp;G 
&amp;"Arial,Regular"REPORT ON
GOVERNMENT
SERVICES  202106&amp;C &amp;R&amp;8&amp;G&amp;"Arial,Regular" 
HOUSING
&amp;"Arial,Regular"PAGE &amp;"Arial,Bold"&amp;P&amp;"Arial,Regular" of TABLE 18A.5</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U125"/>
  <sheetViews>
    <sheetView showGridLines="0" workbookViewId="0"/>
  </sheetViews>
  <sheetFormatPr defaultColWidth="11.44140625" defaultRowHeight="13.2" x14ac:dyDescent="0.25"/>
  <cols>
    <col min="1" max="11" width="1.88671875" customWidth="1"/>
    <col min="12" max="12" width="5.6640625" customWidth="1"/>
    <col min="13" max="21" width="9.33203125" customWidth="1"/>
  </cols>
  <sheetData>
    <row r="1" spans="1:21" ht="33.9" customHeight="1" x14ac:dyDescent="0.25">
      <c r="A1" s="8" t="s">
        <v>241</v>
      </c>
      <c r="B1" s="8"/>
      <c r="C1" s="8"/>
      <c r="D1" s="8"/>
      <c r="E1" s="8"/>
      <c r="F1" s="8"/>
      <c r="G1" s="8"/>
      <c r="H1" s="8"/>
      <c r="I1" s="8"/>
      <c r="J1" s="8"/>
      <c r="K1" s="355" t="s">
        <v>242</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243</v>
      </c>
      <c r="N2" s="13" t="s">
        <v>244</v>
      </c>
      <c r="O2" s="13" t="s">
        <v>245</v>
      </c>
      <c r="P2" s="13" t="s">
        <v>246</v>
      </c>
      <c r="Q2" s="13" t="s">
        <v>247</v>
      </c>
      <c r="R2" s="13" t="s">
        <v>248</v>
      </c>
      <c r="S2" s="13" t="s">
        <v>249</v>
      </c>
      <c r="T2" s="13" t="s">
        <v>250</v>
      </c>
      <c r="U2" s="13" t="s">
        <v>251</v>
      </c>
    </row>
    <row r="3" spans="1:21" ht="16.5" customHeight="1" x14ac:dyDescent="0.25">
      <c r="A3" s="7" t="s">
        <v>200</v>
      </c>
      <c r="B3" s="7"/>
      <c r="C3" s="7"/>
      <c r="D3" s="7"/>
      <c r="E3" s="7"/>
      <c r="F3" s="7"/>
      <c r="G3" s="7"/>
      <c r="H3" s="7"/>
      <c r="I3" s="7"/>
      <c r="J3" s="7"/>
      <c r="K3" s="7"/>
      <c r="L3" s="9"/>
      <c r="M3" s="10"/>
      <c r="N3" s="10"/>
      <c r="O3" s="10"/>
      <c r="P3" s="10"/>
      <c r="Q3" s="10"/>
      <c r="R3" s="10"/>
      <c r="S3" s="10"/>
      <c r="T3" s="10"/>
      <c r="U3" s="10"/>
    </row>
    <row r="4" spans="1:21" ht="16.5" customHeight="1" x14ac:dyDescent="0.25">
      <c r="A4" s="7"/>
      <c r="B4" s="7" t="s">
        <v>201</v>
      </c>
      <c r="C4" s="7"/>
      <c r="D4" s="7"/>
      <c r="E4" s="7"/>
      <c r="F4" s="7"/>
      <c r="G4" s="7"/>
      <c r="H4" s="7"/>
      <c r="I4" s="7"/>
      <c r="J4" s="7"/>
      <c r="K4" s="7"/>
      <c r="L4" s="9"/>
      <c r="M4" s="10"/>
      <c r="N4" s="10"/>
      <c r="O4" s="10"/>
      <c r="P4" s="10"/>
      <c r="Q4" s="10"/>
      <c r="R4" s="10"/>
      <c r="S4" s="10"/>
      <c r="T4" s="10"/>
      <c r="U4" s="10"/>
    </row>
    <row r="5" spans="1:21" ht="16.5" customHeight="1" x14ac:dyDescent="0.25">
      <c r="A5" s="7"/>
      <c r="B5" s="7"/>
      <c r="C5" s="7" t="s">
        <v>144</v>
      </c>
      <c r="D5" s="7"/>
      <c r="E5" s="7"/>
      <c r="F5" s="7"/>
      <c r="G5" s="7"/>
      <c r="H5" s="7"/>
      <c r="I5" s="7"/>
      <c r="J5" s="7"/>
      <c r="K5" s="7"/>
      <c r="L5" s="9" t="s">
        <v>127</v>
      </c>
      <c r="M5" s="79">
        <v>3208</v>
      </c>
      <c r="N5" s="73" t="s">
        <v>76</v>
      </c>
      <c r="O5" s="79">
        <v>2713</v>
      </c>
      <c r="P5" s="73" t="s">
        <v>76</v>
      </c>
      <c r="Q5" s="79">
        <v>1094</v>
      </c>
      <c r="R5" s="80">
        <v>202</v>
      </c>
      <c r="S5" s="73" t="s">
        <v>76</v>
      </c>
      <c r="T5" s="79">
        <v>1608</v>
      </c>
      <c r="U5" s="79">
        <v>8825</v>
      </c>
    </row>
    <row r="6" spans="1:21" ht="16.5" customHeight="1" x14ac:dyDescent="0.25">
      <c r="A6" s="7"/>
      <c r="B6" s="7"/>
      <c r="C6" s="7" t="s">
        <v>145</v>
      </c>
      <c r="D6" s="7"/>
      <c r="E6" s="7"/>
      <c r="F6" s="7"/>
      <c r="G6" s="7"/>
      <c r="H6" s="7"/>
      <c r="I6" s="7"/>
      <c r="J6" s="7"/>
      <c r="K6" s="7"/>
      <c r="L6" s="9" t="s">
        <v>127</v>
      </c>
      <c r="M6" s="79">
        <v>3117</v>
      </c>
      <c r="N6" s="73" t="s">
        <v>76</v>
      </c>
      <c r="O6" s="79">
        <v>2614</v>
      </c>
      <c r="P6" s="73" t="s">
        <v>76</v>
      </c>
      <c r="Q6" s="79">
        <v>1134</v>
      </c>
      <c r="R6" s="80">
        <v>198</v>
      </c>
      <c r="S6" s="73" t="s">
        <v>76</v>
      </c>
      <c r="T6" s="79">
        <v>1695</v>
      </c>
      <c r="U6" s="79">
        <v>8758</v>
      </c>
    </row>
    <row r="7" spans="1:21" ht="16.5" customHeight="1" x14ac:dyDescent="0.25">
      <c r="A7" s="7"/>
      <c r="B7" s="7"/>
      <c r="C7" s="7" t="s">
        <v>146</v>
      </c>
      <c r="D7" s="7"/>
      <c r="E7" s="7"/>
      <c r="F7" s="7"/>
      <c r="G7" s="7"/>
      <c r="H7" s="7"/>
      <c r="I7" s="7"/>
      <c r="J7" s="7"/>
      <c r="K7" s="7"/>
      <c r="L7" s="9" t="s">
        <v>127</v>
      </c>
      <c r="M7" s="79">
        <v>3127</v>
      </c>
      <c r="N7" s="73" t="s">
        <v>76</v>
      </c>
      <c r="O7" s="79">
        <v>2631</v>
      </c>
      <c r="P7" s="73" t="s">
        <v>76</v>
      </c>
      <c r="Q7" s="79">
        <v>1141</v>
      </c>
      <c r="R7" s="80">
        <v>194</v>
      </c>
      <c r="S7" s="73" t="s">
        <v>76</v>
      </c>
      <c r="T7" s="79">
        <v>1995</v>
      </c>
      <c r="U7" s="79">
        <v>9088</v>
      </c>
    </row>
    <row r="8" spans="1:21" ht="16.5" customHeight="1" x14ac:dyDescent="0.25">
      <c r="A8" s="7"/>
      <c r="B8" s="7"/>
      <c r="C8" s="7" t="s">
        <v>147</v>
      </c>
      <c r="D8" s="7"/>
      <c r="E8" s="7"/>
      <c r="F8" s="7"/>
      <c r="G8" s="7"/>
      <c r="H8" s="7"/>
      <c r="I8" s="7"/>
      <c r="J8" s="7"/>
      <c r="K8" s="7"/>
      <c r="L8" s="9" t="s">
        <v>127</v>
      </c>
      <c r="M8" s="79">
        <v>3126</v>
      </c>
      <c r="N8" s="73" t="s">
        <v>76</v>
      </c>
      <c r="O8" s="79">
        <v>2656</v>
      </c>
      <c r="P8" s="73" t="s">
        <v>76</v>
      </c>
      <c r="Q8" s="79">
        <v>1383</v>
      </c>
      <c r="R8" s="80">
        <v>201</v>
      </c>
      <c r="S8" s="73" t="s">
        <v>76</v>
      </c>
      <c r="T8" s="73" t="s">
        <v>85</v>
      </c>
      <c r="U8" s="79">
        <v>7366</v>
      </c>
    </row>
    <row r="9" spans="1:21" ht="16.5" customHeight="1" x14ac:dyDescent="0.25">
      <c r="A9" s="7"/>
      <c r="B9" s="7"/>
      <c r="C9" s="7" t="s">
        <v>148</v>
      </c>
      <c r="D9" s="7"/>
      <c r="E9" s="7"/>
      <c r="F9" s="7"/>
      <c r="G9" s="7"/>
      <c r="H9" s="7"/>
      <c r="I9" s="7"/>
      <c r="J9" s="7"/>
      <c r="K9" s="7"/>
      <c r="L9" s="9" t="s">
        <v>127</v>
      </c>
      <c r="M9" s="79">
        <v>3209</v>
      </c>
      <c r="N9" s="73" t="s">
        <v>76</v>
      </c>
      <c r="O9" s="79">
        <v>2560</v>
      </c>
      <c r="P9" s="73" t="s">
        <v>76</v>
      </c>
      <c r="Q9" s="79">
        <v>1466</v>
      </c>
      <c r="R9" s="80">
        <v>205</v>
      </c>
      <c r="S9" s="73" t="s">
        <v>76</v>
      </c>
      <c r="T9" s="73" t="s">
        <v>85</v>
      </c>
      <c r="U9" s="79">
        <v>7440</v>
      </c>
    </row>
    <row r="10" spans="1:21" ht="16.5" customHeight="1" x14ac:dyDescent="0.25">
      <c r="A10" s="7"/>
      <c r="B10" s="7" t="s">
        <v>202</v>
      </c>
      <c r="C10" s="7"/>
      <c r="D10" s="7"/>
      <c r="E10" s="7"/>
      <c r="F10" s="7"/>
      <c r="G10" s="7"/>
      <c r="H10" s="7"/>
      <c r="I10" s="7"/>
      <c r="J10" s="7"/>
      <c r="K10" s="7"/>
      <c r="L10" s="9"/>
      <c r="M10" s="10"/>
      <c r="N10" s="10"/>
      <c r="O10" s="10"/>
      <c r="P10" s="10"/>
      <c r="Q10" s="10"/>
      <c r="R10" s="10"/>
      <c r="S10" s="10"/>
      <c r="T10" s="10"/>
      <c r="U10" s="10"/>
    </row>
    <row r="11" spans="1:21" ht="16.5" customHeight="1" x14ac:dyDescent="0.25">
      <c r="A11" s="7"/>
      <c r="B11" s="7"/>
      <c r="C11" s="7" t="s">
        <v>252</v>
      </c>
      <c r="D11" s="7"/>
      <c r="E11" s="7"/>
      <c r="F11" s="7"/>
      <c r="G11" s="7"/>
      <c r="H11" s="7"/>
      <c r="I11" s="7"/>
      <c r="J11" s="7"/>
      <c r="K11" s="7"/>
      <c r="L11" s="9" t="s">
        <v>127</v>
      </c>
      <c r="M11" s="80">
        <v>291</v>
      </c>
      <c r="N11" s="73" t="s">
        <v>76</v>
      </c>
      <c r="O11" s="80">
        <v>227</v>
      </c>
      <c r="P11" s="73" t="s">
        <v>76</v>
      </c>
      <c r="Q11" s="77">
        <v>95</v>
      </c>
      <c r="R11" s="77">
        <v>19</v>
      </c>
      <c r="S11" s="73" t="s">
        <v>76</v>
      </c>
      <c r="T11" s="80">
        <v>430</v>
      </c>
      <c r="U11" s="79">
        <v>1062</v>
      </c>
    </row>
    <row r="12" spans="1:21" ht="16.5" customHeight="1" x14ac:dyDescent="0.25">
      <c r="A12" s="7"/>
      <c r="B12" s="7"/>
      <c r="C12" s="7" t="s">
        <v>82</v>
      </c>
      <c r="D12" s="7"/>
      <c r="E12" s="7"/>
      <c r="F12" s="7"/>
      <c r="G12" s="7"/>
      <c r="H12" s="7"/>
      <c r="I12" s="7"/>
      <c r="J12" s="7"/>
      <c r="K12" s="7"/>
      <c r="L12" s="9" t="s">
        <v>127</v>
      </c>
      <c r="M12" s="80">
        <v>361</v>
      </c>
      <c r="N12" s="73" t="s">
        <v>76</v>
      </c>
      <c r="O12" s="80">
        <v>239</v>
      </c>
      <c r="P12" s="73" t="s">
        <v>76</v>
      </c>
      <c r="Q12" s="80">
        <v>132</v>
      </c>
      <c r="R12" s="77">
        <v>18</v>
      </c>
      <c r="S12" s="73" t="s">
        <v>76</v>
      </c>
      <c r="T12" s="80">
        <v>607</v>
      </c>
      <c r="U12" s="79">
        <v>1357</v>
      </c>
    </row>
    <row r="13" spans="1:21" ht="16.5" customHeight="1" x14ac:dyDescent="0.25">
      <c r="A13" s="7"/>
      <c r="B13" s="7"/>
      <c r="C13" s="7" t="s">
        <v>83</v>
      </c>
      <c r="D13" s="7"/>
      <c r="E13" s="7"/>
      <c r="F13" s="7"/>
      <c r="G13" s="7"/>
      <c r="H13" s="7"/>
      <c r="I13" s="7"/>
      <c r="J13" s="7"/>
      <c r="K13" s="7"/>
      <c r="L13" s="9" t="s">
        <v>127</v>
      </c>
      <c r="M13" s="80">
        <v>293</v>
      </c>
      <c r="N13" s="73" t="s">
        <v>76</v>
      </c>
      <c r="O13" s="80">
        <v>233</v>
      </c>
      <c r="P13" s="73" t="s">
        <v>76</v>
      </c>
      <c r="Q13" s="80">
        <v>103</v>
      </c>
      <c r="R13" s="77">
        <v>17</v>
      </c>
      <c r="S13" s="73" t="s">
        <v>76</v>
      </c>
      <c r="T13" s="80">
        <v>606</v>
      </c>
      <c r="U13" s="79">
        <v>1252</v>
      </c>
    </row>
    <row r="14" spans="1:21" ht="16.5" customHeight="1" x14ac:dyDescent="0.25">
      <c r="A14" s="7"/>
      <c r="B14" s="7"/>
      <c r="C14" s="7" t="s">
        <v>84</v>
      </c>
      <c r="D14" s="7"/>
      <c r="E14" s="7"/>
      <c r="F14" s="7"/>
      <c r="G14" s="7"/>
      <c r="H14" s="7"/>
      <c r="I14" s="7"/>
      <c r="J14" s="7"/>
      <c r="K14" s="7"/>
      <c r="L14" s="9" t="s">
        <v>127</v>
      </c>
      <c r="M14" s="80">
        <v>342</v>
      </c>
      <c r="N14" s="73" t="s">
        <v>76</v>
      </c>
      <c r="O14" s="80">
        <v>262</v>
      </c>
      <c r="P14" s="73" t="s">
        <v>76</v>
      </c>
      <c r="Q14" s="77">
        <v>95</v>
      </c>
      <c r="R14" s="77">
        <v>20</v>
      </c>
      <c r="S14" s="73" t="s">
        <v>76</v>
      </c>
      <c r="T14" s="73" t="s">
        <v>85</v>
      </c>
      <c r="U14" s="80">
        <v>719</v>
      </c>
    </row>
    <row r="15" spans="1:21" ht="16.5" customHeight="1" x14ac:dyDescent="0.25">
      <c r="A15" s="7"/>
      <c r="B15" s="7"/>
      <c r="C15" s="7" t="s">
        <v>86</v>
      </c>
      <c r="D15" s="7"/>
      <c r="E15" s="7"/>
      <c r="F15" s="7"/>
      <c r="G15" s="7"/>
      <c r="H15" s="7"/>
      <c r="I15" s="7"/>
      <c r="J15" s="7"/>
      <c r="K15" s="7"/>
      <c r="L15" s="9" t="s">
        <v>127</v>
      </c>
      <c r="M15" s="80">
        <v>374</v>
      </c>
      <c r="N15" s="73" t="s">
        <v>76</v>
      </c>
      <c r="O15" s="80">
        <v>279</v>
      </c>
      <c r="P15" s="73" t="s">
        <v>76</v>
      </c>
      <c r="Q15" s="80">
        <v>113</v>
      </c>
      <c r="R15" s="77">
        <v>31</v>
      </c>
      <c r="S15" s="73" t="s">
        <v>76</v>
      </c>
      <c r="T15" s="73" t="s">
        <v>85</v>
      </c>
      <c r="U15" s="80">
        <v>797</v>
      </c>
    </row>
    <row r="16" spans="1:21" ht="16.5" customHeight="1" x14ac:dyDescent="0.25">
      <c r="A16" s="7"/>
      <c r="B16" s="7" t="s">
        <v>253</v>
      </c>
      <c r="C16" s="7"/>
      <c r="D16" s="7"/>
      <c r="E16" s="7"/>
      <c r="F16" s="7"/>
      <c r="G16" s="7"/>
      <c r="H16" s="7"/>
      <c r="I16" s="7"/>
      <c r="J16" s="7"/>
      <c r="K16" s="7"/>
      <c r="L16" s="9"/>
      <c r="M16" s="10"/>
      <c r="N16" s="10"/>
      <c r="O16" s="10"/>
      <c r="P16" s="10"/>
      <c r="Q16" s="10"/>
      <c r="R16" s="10"/>
      <c r="S16" s="10"/>
      <c r="T16" s="10"/>
      <c r="U16" s="10"/>
    </row>
    <row r="17" spans="1:21" ht="16.5" customHeight="1" x14ac:dyDescent="0.25">
      <c r="A17" s="7"/>
      <c r="B17" s="7"/>
      <c r="C17" s="7" t="s">
        <v>252</v>
      </c>
      <c r="D17" s="7"/>
      <c r="E17" s="7"/>
      <c r="F17" s="7"/>
      <c r="G17" s="7"/>
      <c r="H17" s="7"/>
      <c r="I17" s="7"/>
      <c r="J17" s="7"/>
      <c r="K17" s="7"/>
      <c r="L17" s="9" t="s">
        <v>127</v>
      </c>
      <c r="M17" s="80">
        <v>134</v>
      </c>
      <c r="N17" s="73" t="s">
        <v>76</v>
      </c>
      <c r="O17" s="77">
        <v>68</v>
      </c>
      <c r="P17" s="73" t="s">
        <v>76</v>
      </c>
      <c r="Q17" s="77">
        <v>29</v>
      </c>
      <c r="R17" s="71">
        <v>2</v>
      </c>
      <c r="S17" s="73" t="s">
        <v>76</v>
      </c>
      <c r="T17" s="77">
        <v>79</v>
      </c>
      <c r="U17" s="80">
        <v>312</v>
      </c>
    </row>
    <row r="18" spans="1:21" ht="16.5" customHeight="1" x14ac:dyDescent="0.25">
      <c r="A18" s="7"/>
      <c r="B18" s="7"/>
      <c r="C18" s="7" t="s">
        <v>82</v>
      </c>
      <c r="D18" s="7"/>
      <c r="E18" s="7"/>
      <c r="F18" s="7"/>
      <c r="G18" s="7"/>
      <c r="H18" s="7"/>
      <c r="I18" s="7"/>
      <c r="J18" s="7"/>
      <c r="K18" s="7"/>
      <c r="L18" s="9" t="s">
        <v>127</v>
      </c>
      <c r="M18" s="80">
        <v>125</v>
      </c>
      <c r="N18" s="73" t="s">
        <v>76</v>
      </c>
      <c r="O18" s="80">
        <v>103</v>
      </c>
      <c r="P18" s="73" t="s">
        <v>76</v>
      </c>
      <c r="Q18" s="77">
        <v>14</v>
      </c>
      <c r="R18" s="71">
        <v>6</v>
      </c>
      <c r="S18" s="73" t="s">
        <v>76</v>
      </c>
      <c r="T18" s="77">
        <v>39</v>
      </c>
      <c r="U18" s="80">
        <v>287</v>
      </c>
    </row>
    <row r="19" spans="1:21" ht="16.5" customHeight="1" x14ac:dyDescent="0.25">
      <c r="A19" s="7"/>
      <c r="B19" s="7"/>
      <c r="C19" s="7" t="s">
        <v>83</v>
      </c>
      <c r="D19" s="7"/>
      <c r="E19" s="7"/>
      <c r="F19" s="7"/>
      <c r="G19" s="7"/>
      <c r="H19" s="7"/>
      <c r="I19" s="7"/>
      <c r="J19" s="7"/>
      <c r="K19" s="7"/>
      <c r="L19" s="9" t="s">
        <v>127</v>
      </c>
      <c r="M19" s="80">
        <v>115</v>
      </c>
      <c r="N19" s="73" t="s">
        <v>76</v>
      </c>
      <c r="O19" s="80">
        <v>107</v>
      </c>
      <c r="P19" s="73" t="s">
        <v>76</v>
      </c>
      <c r="Q19" s="77">
        <v>30</v>
      </c>
      <c r="R19" s="71">
        <v>6</v>
      </c>
      <c r="S19" s="73" t="s">
        <v>76</v>
      </c>
      <c r="T19" s="77">
        <v>63</v>
      </c>
      <c r="U19" s="80">
        <v>321</v>
      </c>
    </row>
    <row r="20" spans="1:21" ht="16.5" customHeight="1" x14ac:dyDescent="0.25">
      <c r="A20" s="7"/>
      <c r="B20" s="7"/>
      <c r="C20" s="7" t="s">
        <v>84</v>
      </c>
      <c r="D20" s="7"/>
      <c r="E20" s="7"/>
      <c r="F20" s="7"/>
      <c r="G20" s="7"/>
      <c r="H20" s="7"/>
      <c r="I20" s="7"/>
      <c r="J20" s="7"/>
      <c r="K20" s="7"/>
      <c r="L20" s="9" t="s">
        <v>127</v>
      </c>
      <c r="M20" s="80">
        <v>127</v>
      </c>
      <c r="N20" s="73" t="s">
        <v>76</v>
      </c>
      <c r="O20" s="80">
        <v>106</v>
      </c>
      <c r="P20" s="73" t="s">
        <v>76</v>
      </c>
      <c r="Q20" s="77">
        <v>28</v>
      </c>
      <c r="R20" s="71">
        <v>1</v>
      </c>
      <c r="S20" s="73" t="s">
        <v>76</v>
      </c>
      <c r="T20" s="73" t="s">
        <v>85</v>
      </c>
      <c r="U20" s="80">
        <v>262</v>
      </c>
    </row>
    <row r="21" spans="1:21" ht="16.5" customHeight="1" x14ac:dyDescent="0.25">
      <c r="A21" s="7"/>
      <c r="B21" s="7"/>
      <c r="C21" s="7" t="s">
        <v>86</v>
      </c>
      <c r="D21" s="7"/>
      <c r="E21" s="7"/>
      <c r="F21" s="7"/>
      <c r="G21" s="7"/>
      <c r="H21" s="7"/>
      <c r="I21" s="7"/>
      <c r="J21" s="7"/>
      <c r="K21" s="7"/>
      <c r="L21" s="9" t="s">
        <v>127</v>
      </c>
      <c r="M21" s="80">
        <v>108</v>
      </c>
      <c r="N21" s="73" t="s">
        <v>76</v>
      </c>
      <c r="O21" s="80">
        <v>110</v>
      </c>
      <c r="P21" s="73" t="s">
        <v>76</v>
      </c>
      <c r="Q21" s="77">
        <v>51</v>
      </c>
      <c r="R21" s="71">
        <v>3</v>
      </c>
      <c r="S21" s="73" t="s">
        <v>76</v>
      </c>
      <c r="T21" s="73" t="s">
        <v>85</v>
      </c>
      <c r="U21" s="80">
        <v>272</v>
      </c>
    </row>
    <row r="22" spans="1:21" ht="16.5" customHeight="1" x14ac:dyDescent="0.25">
      <c r="A22" s="7"/>
      <c r="B22" s="7" t="s">
        <v>254</v>
      </c>
      <c r="C22" s="7"/>
      <c r="D22" s="7"/>
      <c r="E22" s="7"/>
      <c r="F22" s="7"/>
      <c r="G22" s="7"/>
      <c r="H22" s="7"/>
      <c r="I22" s="7"/>
      <c r="J22" s="7"/>
      <c r="K22" s="7"/>
      <c r="L22" s="9"/>
      <c r="M22" s="10"/>
      <c r="N22" s="10"/>
      <c r="O22" s="10"/>
      <c r="P22" s="10"/>
      <c r="Q22" s="10"/>
      <c r="R22" s="10"/>
      <c r="S22" s="10"/>
      <c r="T22" s="10"/>
      <c r="U22" s="10"/>
    </row>
    <row r="23" spans="1:21" ht="16.5" customHeight="1" x14ac:dyDescent="0.25">
      <c r="A23" s="7"/>
      <c r="B23" s="7"/>
      <c r="C23" s="7" t="s">
        <v>71</v>
      </c>
      <c r="D23" s="7"/>
      <c r="E23" s="7"/>
      <c r="F23" s="7"/>
      <c r="G23" s="7"/>
      <c r="H23" s="7"/>
      <c r="I23" s="7"/>
      <c r="J23" s="7"/>
      <c r="K23" s="7"/>
      <c r="L23" s="9" t="s">
        <v>208</v>
      </c>
      <c r="M23" s="76">
        <v>54517</v>
      </c>
      <c r="N23" s="73" t="s">
        <v>76</v>
      </c>
      <c r="O23" s="76">
        <v>27480</v>
      </c>
      <c r="P23" s="73" t="s">
        <v>76</v>
      </c>
      <c r="Q23" s="76">
        <v>10291</v>
      </c>
      <c r="R23" s="79">
        <v>1359</v>
      </c>
      <c r="S23" s="73" t="s">
        <v>76</v>
      </c>
      <c r="T23" s="76">
        <v>36730</v>
      </c>
      <c r="U23" s="75">
        <v>130377</v>
      </c>
    </row>
    <row r="24" spans="1:21" ht="16.5" customHeight="1" x14ac:dyDescent="0.25">
      <c r="A24" s="7"/>
      <c r="B24" s="7"/>
      <c r="C24" s="7" t="s">
        <v>82</v>
      </c>
      <c r="D24" s="7"/>
      <c r="E24" s="7"/>
      <c r="F24" s="7"/>
      <c r="G24" s="7"/>
      <c r="H24" s="7"/>
      <c r="I24" s="7"/>
      <c r="J24" s="7"/>
      <c r="K24" s="7"/>
      <c r="L24" s="9" t="s">
        <v>208</v>
      </c>
      <c r="M24" s="76">
        <v>56870</v>
      </c>
      <c r="N24" s="73" t="s">
        <v>76</v>
      </c>
      <c r="O24" s="76">
        <v>26773</v>
      </c>
      <c r="P24" s="73" t="s">
        <v>76</v>
      </c>
      <c r="Q24" s="76">
        <v>10996</v>
      </c>
      <c r="R24" s="79">
        <v>1362</v>
      </c>
      <c r="S24" s="73" t="s">
        <v>76</v>
      </c>
      <c r="T24" s="76">
        <v>34422</v>
      </c>
      <c r="U24" s="75">
        <v>130423</v>
      </c>
    </row>
    <row r="25" spans="1:21" ht="16.5" customHeight="1" x14ac:dyDescent="0.25">
      <c r="A25" s="7"/>
      <c r="B25" s="7"/>
      <c r="C25" s="7" t="s">
        <v>83</v>
      </c>
      <c r="D25" s="7"/>
      <c r="E25" s="7"/>
      <c r="F25" s="7"/>
      <c r="G25" s="7"/>
      <c r="H25" s="7"/>
      <c r="I25" s="7"/>
      <c r="J25" s="7"/>
      <c r="K25" s="7"/>
      <c r="L25" s="9" t="s">
        <v>208</v>
      </c>
      <c r="M25" s="76">
        <v>55657</v>
      </c>
      <c r="N25" s="73" t="s">
        <v>76</v>
      </c>
      <c r="O25" s="76">
        <v>28521</v>
      </c>
      <c r="P25" s="73" t="s">
        <v>76</v>
      </c>
      <c r="Q25" s="76">
        <v>11732</v>
      </c>
      <c r="R25" s="79">
        <v>1345</v>
      </c>
      <c r="S25" s="73" t="s">
        <v>76</v>
      </c>
      <c r="T25" s="76">
        <v>31094</v>
      </c>
      <c r="U25" s="75">
        <v>128349</v>
      </c>
    </row>
    <row r="26" spans="1:21" ht="16.5" customHeight="1" x14ac:dyDescent="0.25">
      <c r="A26" s="7"/>
      <c r="B26" s="7"/>
      <c r="C26" s="7" t="s">
        <v>84</v>
      </c>
      <c r="D26" s="7"/>
      <c r="E26" s="7"/>
      <c r="F26" s="7"/>
      <c r="G26" s="7"/>
      <c r="H26" s="7"/>
      <c r="I26" s="7"/>
      <c r="J26" s="7"/>
      <c r="K26" s="7"/>
      <c r="L26" s="9" t="s">
        <v>208</v>
      </c>
      <c r="M26" s="76">
        <v>56566</v>
      </c>
      <c r="N26" s="73" t="s">
        <v>76</v>
      </c>
      <c r="O26" s="76">
        <v>29733</v>
      </c>
      <c r="P26" s="73" t="s">
        <v>76</v>
      </c>
      <c r="Q26" s="76">
        <v>13914</v>
      </c>
      <c r="R26" s="79">
        <v>1635</v>
      </c>
      <c r="S26" s="73" t="s">
        <v>76</v>
      </c>
      <c r="T26" s="73" t="s">
        <v>76</v>
      </c>
      <c r="U26" s="75">
        <v>101848</v>
      </c>
    </row>
    <row r="27" spans="1:21" ht="16.5" customHeight="1" x14ac:dyDescent="0.25">
      <c r="A27" s="7"/>
      <c r="B27" s="7"/>
      <c r="C27" s="7" t="s">
        <v>86</v>
      </c>
      <c r="D27" s="7"/>
      <c r="E27" s="7"/>
      <c r="F27" s="7"/>
      <c r="G27" s="7"/>
      <c r="H27" s="7"/>
      <c r="I27" s="7"/>
      <c r="J27" s="7"/>
      <c r="K27" s="7"/>
      <c r="L27" s="9" t="s">
        <v>208</v>
      </c>
      <c r="M27" s="76">
        <v>57327</v>
      </c>
      <c r="N27" s="73" t="s">
        <v>76</v>
      </c>
      <c r="O27" s="76">
        <v>29970</v>
      </c>
      <c r="P27" s="73" t="s">
        <v>76</v>
      </c>
      <c r="Q27" s="76">
        <v>14003</v>
      </c>
      <c r="R27" s="79">
        <v>1681</v>
      </c>
      <c r="S27" s="73" t="s">
        <v>76</v>
      </c>
      <c r="T27" s="73" t="s">
        <v>76</v>
      </c>
      <c r="U27" s="75">
        <v>102981</v>
      </c>
    </row>
    <row r="28" spans="1:21" ht="16.5" customHeight="1" x14ac:dyDescent="0.25">
      <c r="A28" s="7" t="s">
        <v>209</v>
      </c>
      <c r="B28" s="7"/>
      <c r="C28" s="7"/>
      <c r="D28" s="7"/>
      <c r="E28" s="7"/>
      <c r="F28" s="7"/>
      <c r="G28" s="7"/>
      <c r="H28" s="7"/>
      <c r="I28" s="7"/>
      <c r="J28" s="7"/>
      <c r="K28" s="7"/>
      <c r="L28" s="9"/>
      <c r="M28" s="10"/>
      <c r="N28" s="10"/>
      <c r="O28" s="10"/>
      <c r="P28" s="10"/>
      <c r="Q28" s="10"/>
      <c r="R28" s="10"/>
      <c r="S28" s="10"/>
      <c r="T28" s="10"/>
      <c r="U28" s="10"/>
    </row>
    <row r="29" spans="1:21" ht="16.5" customHeight="1" x14ac:dyDescent="0.25">
      <c r="A29" s="7"/>
      <c r="B29" s="7" t="s">
        <v>210</v>
      </c>
      <c r="C29" s="7"/>
      <c r="D29" s="7"/>
      <c r="E29" s="7"/>
      <c r="F29" s="7"/>
      <c r="G29" s="7"/>
      <c r="H29" s="7"/>
      <c r="I29" s="7"/>
      <c r="J29" s="7"/>
      <c r="K29" s="7"/>
      <c r="L29" s="9"/>
      <c r="M29" s="10"/>
      <c r="N29" s="10"/>
      <c r="O29" s="10"/>
      <c r="P29" s="10"/>
      <c r="Q29" s="10"/>
      <c r="R29" s="10"/>
      <c r="S29" s="10"/>
      <c r="T29" s="10"/>
      <c r="U29" s="10"/>
    </row>
    <row r="30" spans="1:21" ht="16.5" customHeight="1" x14ac:dyDescent="0.25">
      <c r="A30" s="7"/>
      <c r="B30" s="7"/>
      <c r="C30" s="7" t="s">
        <v>255</v>
      </c>
      <c r="D30" s="7"/>
      <c r="E30" s="7"/>
      <c r="F30" s="7"/>
      <c r="G30" s="7"/>
      <c r="H30" s="7"/>
      <c r="I30" s="7"/>
      <c r="J30" s="7"/>
      <c r="K30" s="7"/>
      <c r="L30" s="9" t="s">
        <v>127</v>
      </c>
      <c r="M30" s="80">
        <v>405</v>
      </c>
      <c r="N30" s="73" t="s">
        <v>76</v>
      </c>
      <c r="O30" s="79">
        <v>3896</v>
      </c>
      <c r="P30" s="73" t="s">
        <v>76</v>
      </c>
      <c r="Q30" s="77">
        <v>97</v>
      </c>
      <c r="R30" s="73" t="s">
        <v>85</v>
      </c>
      <c r="S30" s="73" t="s">
        <v>76</v>
      </c>
      <c r="T30" s="73" t="s">
        <v>85</v>
      </c>
      <c r="U30" s="79">
        <v>4398</v>
      </c>
    </row>
    <row r="31" spans="1:21" ht="16.5" customHeight="1" x14ac:dyDescent="0.25">
      <c r="A31" s="7"/>
      <c r="B31" s="7"/>
      <c r="C31" s="7" t="s">
        <v>145</v>
      </c>
      <c r="D31" s="7"/>
      <c r="E31" s="7"/>
      <c r="F31" s="7"/>
      <c r="G31" s="7"/>
      <c r="H31" s="7"/>
      <c r="I31" s="7"/>
      <c r="J31" s="7"/>
      <c r="K31" s="7"/>
      <c r="L31" s="9" t="s">
        <v>127</v>
      </c>
      <c r="M31" s="80">
        <v>347</v>
      </c>
      <c r="N31" s="73" t="s">
        <v>76</v>
      </c>
      <c r="O31" s="79">
        <v>5222</v>
      </c>
      <c r="P31" s="73" t="s">
        <v>76</v>
      </c>
      <c r="Q31" s="80">
        <v>105</v>
      </c>
      <c r="R31" s="73" t="s">
        <v>85</v>
      </c>
      <c r="S31" s="73" t="s">
        <v>76</v>
      </c>
      <c r="T31" s="73" t="s">
        <v>85</v>
      </c>
      <c r="U31" s="79">
        <v>5674</v>
      </c>
    </row>
    <row r="32" spans="1:21" ht="16.5" customHeight="1" x14ac:dyDescent="0.25">
      <c r="A32" s="7"/>
      <c r="B32" s="7"/>
      <c r="C32" s="7" t="s">
        <v>146</v>
      </c>
      <c r="D32" s="7"/>
      <c r="E32" s="7"/>
      <c r="F32" s="7"/>
      <c r="G32" s="7"/>
      <c r="H32" s="7"/>
      <c r="I32" s="7"/>
      <c r="J32" s="7"/>
      <c r="K32" s="7"/>
      <c r="L32" s="9" t="s">
        <v>127</v>
      </c>
      <c r="M32" s="80">
        <v>352</v>
      </c>
      <c r="N32" s="73" t="s">
        <v>76</v>
      </c>
      <c r="O32" s="79">
        <v>4229</v>
      </c>
      <c r="P32" s="73" t="s">
        <v>76</v>
      </c>
      <c r="Q32" s="80">
        <v>115</v>
      </c>
      <c r="R32" s="73" t="s">
        <v>85</v>
      </c>
      <c r="S32" s="73" t="s">
        <v>76</v>
      </c>
      <c r="T32" s="73" t="s">
        <v>85</v>
      </c>
      <c r="U32" s="79">
        <v>4696</v>
      </c>
    </row>
    <row r="33" spans="1:21" ht="16.5" customHeight="1" x14ac:dyDescent="0.25">
      <c r="A33" s="7"/>
      <c r="B33" s="7"/>
      <c r="C33" s="7" t="s">
        <v>147</v>
      </c>
      <c r="D33" s="7"/>
      <c r="E33" s="7"/>
      <c r="F33" s="7"/>
      <c r="G33" s="7"/>
      <c r="H33" s="7"/>
      <c r="I33" s="7"/>
      <c r="J33" s="7"/>
      <c r="K33" s="7"/>
      <c r="L33" s="9" t="s">
        <v>127</v>
      </c>
      <c r="M33" s="80">
        <v>370</v>
      </c>
      <c r="N33" s="73" t="s">
        <v>76</v>
      </c>
      <c r="O33" s="79">
        <v>3513</v>
      </c>
      <c r="P33" s="73" t="s">
        <v>76</v>
      </c>
      <c r="Q33" s="80">
        <v>135</v>
      </c>
      <c r="R33" s="73" t="s">
        <v>85</v>
      </c>
      <c r="S33" s="73" t="s">
        <v>76</v>
      </c>
      <c r="T33" s="73" t="s">
        <v>85</v>
      </c>
      <c r="U33" s="79">
        <v>4018</v>
      </c>
    </row>
    <row r="34" spans="1:21" ht="16.5" customHeight="1" x14ac:dyDescent="0.25">
      <c r="A34" s="7"/>
      <c r="B34" s="7"/>
      <c r="C34" s="7" t="s">
        <v>148</v>
      </c>
      <c r="D34" s="7"/>
      <c r="E34" s="7"/>
      <c r="F34" s="7"/>
      <c r="G34" s="7"/>
      <c r="H34" s="7"/>
      <c r="I34" s="7"/>
      <c r="J34" s="7"/>
      <c r="K34" s="7"/>
      <c r="L34" s="9" t="s">
        <v>127</v>
      </c>
      <c r="M34" s="80">
        <v>372</v>
      </c>
      <c r="N34" s="73" t="s">
        <v>76</v>
      </c>
      <c r="O34" s="79">
        <v>3297</v>
      </c>
      <c r="P34" s="73" t="s">
        <v>76</v>
      </c>
      <c r="Q34" s="80">
        <v>127</v>
      </c>
      <c r="R34" s="71" t="s">
        <v>125</v>
      </c>
      <c r="S34" s="73" t="s">
        <v>76</v>
      </c>
      <c r="T34" s="73" t="s">
        <v>85</v>
      </c>
      <c r="U34" s="79">
        <v>3796</v>
      </c>
    </row>
    <row r="35" spans="1:21" ht="16.5" customHeight="1" x14ac:dyDescent="0.25">
      <c r="A35" s="7"/>
      <c r="B35" s="7" t="s">
        <v>212</v>
      </c>
      <c r="C35" s="7"/>
      <c r="D35" s="7"/>
      <c r="E35" s="7"/>
      <c r="F35" s="7"/>
      <c r="G35" s="7"/>
      <c r="H35" s="7"/>
      <c r="I35" s="7"/>
      <c r="J35" s="7"/>
      <c r="K35" s="7"/>
      <c r="L35" s="9"/>
      <c r="M35" s="10"/>
      <c r="N35" s="10"/>
      <c r="O35" s="10"/>
      <c r="P35" s="10"/>
      <c r="Q35" s="10"/>
      <c r="R35" s="10"/>
      <c r="S35" s="10"/>
      <c r="T35" s="10"/>
      <c r="U35" s="10"/>
    </row>
    <row r="36" spans="1:21" ht="16.5" customHeight="1" x14ac:dyDescent="0.25">
      <c r="A36" s="7"/>
      <c r="B36" s="7"/>
      <c r="C36" s="7" t="s">
        <v>255</v>
      </c>
      <c r="D36" s="7"/>
      <c r="E36" s="7"/>
      <c r="F36" s="7"/>
      <c r="G36" s="7"/>
      <c r="H36" s="7"/>
      <c r="I36" s="7"/>
      <c r="J36" s="7"/>
      <c r="K36" s="7"/>
      <c r="L36" s="9" t="s">
        <v>127</v>
      </c>
      <c r="M36" s="79">
        <v>2692</v>
      </c>
      <c r="N36" s="73" t="s">
        <v>76</v>
      </c>
      <c r="O36" s="79">
        <v>4292</v>
      </c>
      <c r="P36" s="73" t="s">
        <v>76</v>
      </c>
      <c r="Q36" s="79">
        <v>1545</v>
      </c>
      <c r="R36" s="71">
        <v>1</v>
      </c>
      <c r="S36" s="73" t="s">
        <v>76</v>
      </c>
      <c r="T36" s="79">
        <v>2342</v>
      </c>
      <c r="U36" s="76">
        <v>10872</v>
      </c>
    </row>
    <row r="37" spans="1:21" ht="16.5" customHeight="1" x14ac:dyDescent="0.25">
      <c r="A37" s="7"/>
      <c r="B37" s="7"/>
      <c r="C37" s="7" t="s">
        <v>145</v>
      </c>
      <c r="D37" s="7"/>
      <c r="E37" s="7"/>
      <c r="F37" s="7"/>
      <c r="G37" s="7"/>
      <c r="H37" s="7"/>
      <c r="I37" s="7"/>
      <c r="J37" s="7"/>
      <c r="K37" s="7"/>
      <c r="L37" s="9" t="s">
        <v>127</v>
      </c>
      <c r="M37" s="79">
        <v>2624</v>
      </c>
      <c r="N37" s="73" t="s">
        <v>76</v>
      </c>
      <c r="O37" s="79">
        <v>5644</v>
      </c>
      <c r="P37" s="73" t="s">
        <v>76</v>
      </c>
      <c r="Q37" s="79">
        <v>1693</v>
      </c>
      <c r="R37" s="71">
        <v>1</v>
      </c>
      <c r="S37" s="73" t="s">
        <v>76</v>
      </c>
      <c r="T37" s="79">
        <v>2139</v>
      </c>
      <c r="U37" s="76">
        <v>12101</v>
      </c>
    </row>
    <row r="38" spans="1:21" ht="16.5" customHeight="1" x14ac:dyDescent="0.25">
      <c r="A38" s="7"/>
      <c r="B38" s="7"/>
      <c r="C38" s="7" t="s">
        <v>146</v>
      </c>
      <c r="D38" s="7"/>
      <c r="E38" s="7"/>
      <c r="F38" s="7"/>
      <c r="G38" s="7"/>
      <c r="H38" s="7"/>
      <c r="I38" s="7"/>
      <c r="J38" s="7"/>
      <c r="K38" s="7"/>
      <c r="L38" s="9" t="s">
        <v>127</v>
      </c>
      <c r="M38" s="79">
        <v>2551</v>
      </c>
      <c r="N38" s="73" t="s">
        <v>76</v>
      </c>
      <c r="O38" s="79">
        <v>4534</v>
      </c>
      <c r="P38" s="73" t="s">
        <v>76</v>
      </c>
      <c r="Q38" s="79">
        <v>1699</v>
      </c>
      <c r="R38" s="71" t="s">
        <v>125</v>
      </c>
      <c r="S38" s="73" t="s">
        <v>76</v>
      </c>
      <c r="T38" s="79">
        <v>2009</v>
      </c>
      <c r="U38" s="76">
        <v>10793</v>
      </c>
    </row>
    <row r="39" spans="1:21" ht="16.5" customHeight="1" x14ac:dyDescent="0.25">
      <c r="A39" s="7"/>
      <c r="B39" s="7"/>
      <c r="C39" s="7" t="s">
        <v>147</v>
      </c>
      <c r="D39" s="7"/>
      <c r="E39" s="7"/>
      <c r="F39" s="7"/>
      <c r="G39" s="7"/>
      <c r="H39" s="7"/>
      <c r="I39" s="7"/>
      <c r="J39" s="7"/>
      <c r="K39" s="7"/>
      <c r="L39" s="9" t="s">
        <v>127</v>
      </c>
      <c r="M39" s="79">
        <v>2520</v>
      </c>
      <c r="N39" s="73" t="s">
        <v>76</v>
      </c>
      <c r="O39" s="79">
        <v>3839</v>
      </c>
      <c r="P39" s="73" t="s">
        <v>76</v>
      </c>
      <c r="Q39" s="79">
        <v>1779</v>
      </c>
      <c r="R39" s="71" t="s">
        <v>125</v>
      </c>
      <c r="S39" s="73" t="s">
        <v>76</v>
      </c>
      <c r="T39" s="73" t="s">
        <v>85</v>
      </c>
      <c r="U39" s="79">
        <v>8138</v>
      </c>
    </row>
    <row r="40" spans="1:21" ht="16.5" customHeight="1" x14ac:dyDescent="0.25">
      <c r="A40" s="7"/>
      <c r="B40" s="7"/>
      <c r="C40" s="7" t="s">
        <v>148</v>
      </c>
      <c r="D40" s="7"/>
      <c r="E40" s="7"/>
      <c r="F40" s="7"/>
      <c r="G40" s="7"/>
      <c r="H40" s="7"/>
      <c r="I40" s="7"/>
      <c r="J40" s="7"/>
      <c r="K40" s="7"/>
      <c r="L40" s="9" t="s">
        <v>127</v>
      </c>
      <c r="M40" s="79">
        <v>2731</v>
      </c>
      <c r="N40" s="73" t="s">
        <v>76</v>
      </c>
      <c r="O40" s="79">
        <v>3641</v>
      </c>
      <c r="P40" s="73" t="s">
        <v>76</v>
      </c>
      <c r="Q40" s="79">
        <v>1735</v>
      </c>
      <c r="R40" s="77">
        <v>92</v>
      </c>
      <c r="S40" s="73" t="s">
        <v>76</v>
      </c>
      <c r="T40" s="73" t="s">
        <v>85</v>
      </c>
      <c r="U40" s="79">
        <v>8199</v>
      </c>
    </row>
    <row r="41" spans="1:21" ht="16.5" customHeight="1" x14ac:dyDescent="0.25">
      <c r="A41" s="7"/>
      <c r="B41" s="7" t="s">
        <v>213</v>
      </c>
      <c r="C41" s="7"/>
      <c r="D41" s="7"/>
      <c r="E41" s="7"/>
      <c r="F41" s="7"/>
      <c r="G41" s="7"/>
      <c r="H41" s="7"/>
      <c r="I41" s="7"/>
      <c r="J41" s="7"/>
      <c r="K41" s="7"/>
      <c r="L41" s="9"/>
      <c r="M41" s="10"/>
      <c r="N41" s="10"/>
      <c r="O41" s="10"/>
      <c r="P41" s="10"/>
      <c r="Q41" s="10"/>
      <c r="R41" s="10"/>
      <c r="S41" s="10"/>
      <c r="T41" s="10"/>
      <c r="U41" s="10"/>
    </row>
    <row r="42" spans="1:21" ht="16.5" customHeight="1" x14ac:dyDescent="0.25">
      <c r="A42" s="7"/>
      <c r="B42" s="7"/>
      <c r="C42" s="7" t="s">
        <v>255</v>
      </c>
      <c r="D42" s="7"/>
      <c r="E42" s="7"/>
      <c r="F42" s="7"/>
      <c r="G42" s="7"/>
      <c r="H42" s="7"/>
      <c r="I42" s="7"/>
      <c r="J42" s="7"/>
      <c r="K42" s="7"/>
      <c r="L42" s="9" t="s">
        <v>127</v>
      </c>
      <c r="M42" s="79">
        <v>1023</v>
      </c>
      <c r="N42" s="73" t="s">
        <v>76</v>
      </c>
      <c r="O42" s="80">
        <v>755</v>
      </c>
      <c r="P42" s="73" t="s">
        <v>76</v>
      </c>
      <c r="Q42" s="80">
        <v>159</v>
      </c>
      <c r="R42" s="71" t="s">
        <v>125</v>
      </c>
      <c r="S42" s="73" t="s">
        <v>76</v>
      </c>
      <c r="T42" s="80">
        <v>120</v>
      </c>
      <c r="U42" s="79">
        <v>2057</v>
      </c>
    </row>
    <row r="43" spans="1:21" ht="16.5" customHeight="1" x14ac:dyDescent="0.25">
      <c r="A43" s="7"/>
      <c r="B43" s="7"/>
      <c r="C43" s="7" t="s">
        <v>145</v>
      </c>
      <c r="D43" s="7"/>
      <c r="E43" s="7"/>
      <c r="F43" s="7"/>
      <c r="G43" s="7"/>
      <c r="H43" s="7"/>
      <c r="I43" s="7"/>
      <c r="J43" s="7"/>
      <c r="K43" s="7"/>
      <c r="L43" s="9" t="s">
        <v>127</v>
      </c>
      <c r="M43" s="80">
        <v>908</v>
      </c>
      <c r="N43" s="73" t="s">
        <v>76</v>
      </c>
      <c r="O43" s="79">
        <v>1066</v>
      </c>
      <c r="P43" s="73" t="s">
        <v>76</v>
      </c>
      <c r="Q43" s="80">
        <v>165</v>
      </c>
      <c r="R43" s="71" t="s">
        <v>125</v>
      </c>
      <c r="S43" s="73" t="s">
        <v>76</v>
      </c>
      <c r="T43" s="77">
        <v>93</v>
      </c>
      <c r="U43" s="79">
        <v>2232</v>
      </c>
    </row>
    <row r="44" spans="1:21" ht="16.5" customHeight="1" x14ac:dyDescent="0.25">
      <c r="A44" s="7"/>
      <c r="B44" s="7"/>
      <c r="C44" s="7" t="s">
        <v>146</v>
      </c>
      <c r="D44" s="7"/>
      <c r="E44" s="7"/>
      <c r="F44" s="7"/>
      <c r="G44" s="7"/>
      <c r="H44" s="7"/>
      <c r="I44" s="7"/>
      <c r="J44" s="7"/>
      <c r="K44" s="7"/>
      <c r="L44" s="9" t="s">
        <v>127</v>
      </c>
      <c r="M44" s="80">
        <v>819</v>
      </c>
      <c r="N44" s="73" t="s">
        <v>76</v>
      </c>
      <c r="O44" s="80">
        <v>811</v>
      </c>
      <c r="P44" s="73" t="s">
        <v>76</v>
      </c>
      <c r="Q44" s="80">
        <v>165</v>
      </c>
      <c r="R44" s="71" t="s">
        <v>125</v>
      </c>
      <c r="S44" s="73" t="s">
        <v>76</v>
      </c>
      <c r="T44" s="80">
        <v>107</v>
      </c>
      <c r="U44" s="79">
        <v>1902</v>
      </c>
    </row>
    <row r="45" spans="1:21" ht="16.5" customHeight="1" x14ac:dyDescent="0.25">
      <c r="A45" s="7"/>
      <c r="B45" s="7"/>
      <c r="C45" s="7" t="s">
        <v>147</v>
      </c>
      <c r="D45" s="7"/>
      <c r="E45" s="7"/>
      <c r="F45" s="7"/>
      <c r="G45" s="7"/>
      <c r="H45" s="7"/>
      <c r="I45" s="7"/>
      <c r="J45" s="7"/>
      <c r="K45" s="7"/>
      <c r="L45" s="9" t="s">
        <v>127</v>
      </c>
      <c r="M45" s="80">
        <v>886</v>
      </c>
      <c r="N45" s="73" t="s">
        <v>76</v>
      </c>
      <c r="O45" s="80">
        <v>673</v>
      </c>
      <c r="P45" s="73" t="s">
        <v>76</v>
      </c>
      <c r="Q45" s="80">
        <v>208</v>
      </c>
      <c r="R45" s="71" t="s">
        <v>125</v>
      </c>
      <c r="S45" s="73" t="s">
        <v>76</v>
      </c>
      <c r="T45" s="73" t="s">
        <v>85</v>
      </c>
      <c r="U45" s="79">
        <v>1767</v>
      </c>
    </row>
    <row r="46" spans="1:21" ht="16.5" customHeight="1" x14ac:dyDescent="0.25">
      <c r="A46" s="7"/>
      <c r="B46" s="7"/>
      <c r="C46" s="7" t="s">
        <v>148</v>
      </c>
      <c r="D46" s="7"/>
      <c r="E46" s="7"/>
      <c r="F46" s="7"/>
      <c r="G46" s="7"/>
      <c r="H46" s="7"/>
      <c r="I46" s="7"/>
      <c r="J46" s="7"/>
      <c r="K46" s="7"/>
      <c r="L46" s="9" t="s">
        <v>127</v>
      </c>
      <c r="M46" s="80">
        <v>680</v>
      </c>
      <c r="N46" s="73" t="s">
        <v>76</v>
      </c>
      <c r="O46" s="80">
        <v>582</v>
      </c>
      <c r="P46" s="73" t="s">
        <v>76</v>
      </c>
      <c r="Q46" s="80">
        <v>190</v>
      </c>
      <c r="R46" s="71">
        <v>5</v>
      </c>
      <c r="S46" s="73" t="s">
        <v>76</v>
      </c>
      <c r="T46" s="73" t="s">
        <v>85</v>
      </c>
      <c r="U46" s="79">
        <v>1457</v>
      </c>
    </row>
    <row r="47" spans="1:21" ht="16.5" customHeight="1" x14ac:dyDescent="0.25">
      <c r="A47" s="7" t="s">
        <v>214</v>
      </c>
      <c r="B47" s="7"/>
      <c r="C47" s="7"/>
      <c r="D47" s="7"/>
      <c r="E47" s="7"/>
      <c r="F47" s="7"/>
      <c r="G47" s="7"/>
      <c r="H47" s="7"/>
      <c r="I47" s="7"/>
      <c r="J47" s="7"/>
      <c r="K47" s="7"/>
      <c r="L47" s="9"/>
      <c r="M47" s="10"/>
      <c r="N47" s="10"/>
      <c r="O47" s="10"/>
      <c r="P47" s="10"/>
      <c r="Q47" s="10"/>
      <c r="R47" s="10"/>
      <c r="S47" s="10"/>
      <c r="T47" s="10"/>
      <c r="U47" s="10"/>
    </row>
    <row r="48" spans="1:21" ht="16.5" customHeight="1" x14ac:dyDescent="0.25">
      <c r="A48" s="7"/>
      <c r="B48" s="7" t="s">
        <v>215</v>
      </c>
      <c r="C48" s="7"/>
      <c r="D48" s="7"/>
      <c r="E48" s="7"/>
      <c r="F48" s="7"/>
      <c r="G48" s="7"/>
      <c r="H48" s="7"/>
      <c r="I48" s="7"/>
      <c r="J48" s="7"/>
      <c r="K48" s="7"/>
      <c r="L48" s="9"/>
      <c r="M48" s="10"/>
      <c r="N48" s="10"/>
      <c r="O48" s="10"/>
      <c r="P48" s="10"/>
      <c r="Q48" s="10"/>
      <c r="R48" s="10"/>
      <c r="S48" s="10"/>
      <c r="T48" s="10"/>
      <c r="U48" s="10"/>
    </row>
    <row r="49" spans="1:21" ht="16.5" customHeight="1" x14ac:dyDescent="0.25">
      <c r="A49" s="7"/>
      <c r="B49" s="7"/>
      <c r="C49" s="7" t="s">
        <v>144</v>
      </c>
      <c r="D49" s="7"/>
      <c r="E49" s="7"/>
      <c r="F49" s="7"/>
      <c r="G49" s="7"/>
      <c r="H49" s="7"/>
      <c r="I49" s="7"/>
      <c r="J49" s="7"/>
      <c r="K49" s="7"/>
      <c r="L49" s="9" t="s">
        <v>127</v>
      </c>
      <c r="M49" s="79">
        <v>4501</v>
      </c>
      <c r="N49" s="73" t="s">
        <v>76</v>
      </c>
      <c r="O49" s="79">
        <v>3228</v>
      </c>
      <c r="P49" s="73" t="s">
        <v>76</v>
      </c>
      <c r="Q49" s="79">
        <v>1359</v>
      </c>
      <c r="R49" s="80">
        <v>218</v>
      </c>
      <c r="S49" s="73" t="s">
        <v>76</v>
      </c>
      <c r="T49" s="79">
        <v>4879</v>
      </c>
      <c r="U49" s="76">
        <v>14185</v>
      </c>
    </row>
    <row r="50" spans="1:21" ht="16.5" customHeight="1" x14ac:dyDescent="0.25">
      <c r="A50" s="7"/>
      <c r="B50" s="7"/>
      <c r="C50" s="7" t="s">
        <v>145</v>
      </c>
      <c r="D50" s="7"/>
      <c r="E50" s="7"/>
      <c r="F50" s="7"/>
      <c r="G50" s="7"/>
      <c r="H50" s="7"/>
      <c r="I50" s="7"/>
      <c r="J50" s="7"/>
      <c r="K50" s="7"/>
      <c r="L50" s="9" t="s">
        <v>127</v>
      </c>
      <c r="M50" s="79">
        <v>4512</v>
      </c>
      <c r="N50" s="73" t="s">
        <v>76</v>
      </c>
      <c r="O50" s="79">
        <v>3233</v>
      </c>
      <c r="P50" s="73" t="s">
        <v>76</v>
      </c>
      <c r="Q50" s="79">
        <v>1364</v>
      </c>
      <c r="R50" s="80">
        <v>218</v>
      </c>
      <c r="S50" s="73" t="s">
        <v>76</v>
      </c>
      <c r="T50" s="79">
        <v>4847</v>
      </c>
      <c r="U50" s="76">
        <v>14174</v>
      </c>
    </row>
    <row r="51" spans="1:21" ht="16.5" customHeight="1" x14ac:dyDescent="0.25">
      <c r="A51" s="7"/>
      <c r="B51" s="7"/>
      <c r="C51" s="7" t="s">
        <v>146</v>
      </c>
      <c r="D51" s="7"/>
      <c r="E51" s="7"/>
      <c r="F51" s="7"/>
      <c r="G51" s="7"/>
      <c r="H51" s="7"/>
      <c r="I51" s="7"/>
      <c r="J51" s="7"/>
      <c r="K51" s="7"/>
      <c r="L51" s="9" t="s">
        <v>127</v>
      </c>
      <c r="M51" s="79">
        <v>4503</v>
      </c>
      <c r="N51" s="73" t="s">
        <v>76</v>
      </c>
      <c r="O51" s="79">
        <v>3240</v>
      </c>
      <c r="P51" s="73" t="s">
        <v>76</v>
      </c>
      <c r="Q51" s="79">
        <v>1403</v>
      </c>
      <c r="R51" s="80">
        <v>218</v>
      </c>
      <c r="S51" s="73" t="s">
        <v>76</v>
      </c>
      <c r="T51" s="79">
        <v>4806</v>
      </c>
      <c r="U51" s="76">
        <v>14170</v>
      </c>
    </row>
    <row r="52" spans="1:21" ht="16.5" customHeight="1" x14ac:dyDescent="0.25">
      <c r="A52" s="7"/>
      <c r="B52" s="7"/>
      <c r="C52" s="7" t="s">
        <v>147</v>
      </c>
      <c r="D52" s="7"/>
      <c r="E52" s="7"/>
      <c r="F52" s="7"/>
      <c r="G52" s="7"/>
      <c r="H52" s="7"/>
      <c r="I52" s="7"/>
      <c r="J52" s="7"/>
      <c r="K52" s="7"/>
      <c r="L52" s="9" t="s">
        <v>127</v>
      </c>
      <c r="M52" s="79">
        <v>4558</v>
      </c>
      <c r="N52" s="73" t="s">
        <v>76</v>
      </c>
      <c r="O52" s="79">
        <v>3269</v>
      </c>
      <c r="P52" s="73" t="s">
        <v>76</v>
      </c>
      <c r="Q52" s="79">
        <v>1664</v>
      </c>
      <c r="R52" s="80">
        <v>222</v>
      </c>
      <c r="S52" s="73" t="s">
        <v>76</v>
      </c>
      <c r="T52" s="73" t="s">
        <v>85</v>
      </c>
      <c r="U52" s="79">
        <v>9713</v>
      </c>
    </row>
    <row r="53" spans="1:21" ht="16.5" customHeight="1" x14ac:dyDescent="0.25">
      <c r="A53" s="7"/>
      <c r="B53" s="7"/>
      <c r="C53" s="7" t="s">
        <v>148</v>
      </c>
      <c r="D53" s="7"/>
      <c r="E53" s="7"/>
      <c r="F53" s="7"/>
      <c r="G53" s="7"/>
      <c r="H53" s="7"/>
      <c r="I53" s="7"/>
      <c r="J53" s="7"/>
      <c r="K53" s="7"/>
      <c r="L53" s="9" t="s">
        <v>127</v>
      </c>
      <c r="M53" s="79">
        <v>4574</v>
      </c>
      <c r="N53" s="73" t="s">
        <v>76</v>
      </c>
      <c r="O53" s="79">
        <v>3284</v>
      </c>
      <c r="P53" s="73" t="s">
        <v>76</v>
      </c>
      <c r="Q53" s="79">
        <v>1723</v>
      </c>
      <c r="R53" s="80">
        <v>222</v>
      </c>
      <c r="S53" s="73" t="s">
        <v>76</v>
      </c>
      <c r="T53" s="73" t="s">
        <v>85</v>
      </c>
      <c r="U53" s="79">
        <v>9803</v>
      </c>
    </row>
    <row r="54" spans="1:21" ht="16.5" customHeight="1" x14ac:dyDescent="0.25">
      <c r="A54" s="7"/>
      <c r="B54" s="7" t="s">
        <v>216</v>
      </c>
      <c r="C54" s="7"/>
      <c r="D54" s="7"/>
      <c r="E54" s="7"/>
      <c r="F54" s="7"/>
      <c r="G54" s="7"/>
      <c r="H54" s="7"/>
      <c r="I54" s="7"/>
      <c r="J54" s="7"/>
      <c r="K54" s="7"/>
      <c r="L54" s="9"/>
      <c r="M54" s="10"/>
      <c r="N54" s="10"/>
      <c r="O54" s="10"/>
      <c r="P54" s="10"/>
      <c r="Q54" s="10"/>
      <c r="R54" s="10"/>
      <c r="S54" s="10"/>
      <c r="T54" s="10"/>
      <c r="U54" s="10"/>
    </row>
    <row r="55" spans="1:21" ht="16.5" customHeight="1" x14ac:dyDescent="0.25">
      <c r="A55" s="7"/>
      <c r="B55" s="7"/>
      <c r="C55" s="7" t="s">
        <v>144</v>
      </c>
      <c r="D55" s="7"/>
      <c r="E55" s="7"/>
      <c r="F55" s="7"/>
      <c r="G55" s="7"/>
      <c r="H55" s="7"/>
      <c r="I55" s="7"/>
      <c r="J55" s="7"/>
      <c r="K55" s="7"/>
      <c r="L55" s="9" t="s">
        <v>127</v>
      </c>
      <c r="M55" s="77">
        <v>56</v>
      </c>
      <c r="N55" s="73" t="s">
        <v>76</v>
      </c>
      <c r="O55" s="71">
        <v>6</v>
      </c>
      <c r="P55" s="73" t="s">
        <v>76</v>
      </c>
      <c r="Q55" s="77">
        <v>14</v>
      </c>
      <c r="R55" s="71" t="s">
        <v>125</v>
      </c>
      <c r="S55" s="73" t="s">
        <v>76</v>
      </c>
      <c r="T55" s="80">
        <v>337</v>
      </c>
      <c r="U55" s="80">
        <v>413</v>
      </c>
    </row>
    <row r="56" spans="1:21" ht="16.5" customHeight="1" x14ac:dyDescent="0.25">
      <c r="A56" s="7"/>
      <c r="B56" s="7"/>
      <c r="C56" s="7" t="s">
        <v>145</v>
      </c>
      <c r="D56" s="7"/>
      <c r="E56" s="7"/>
      <c r="F56" s="7"/>
      <c r="G56" s="7"/>
      <c r="H56" s="7"/>
      <c r="I56" s="7"/>
      <c r="J56" s="7"/>
      <c r="K56" s="7"/>
      <c r="L56" s="9" t="s">
        <v>127</v>
      </c>
      <c r="M56" s="77">
        <v>79</v>
      </c>
      <c r="N56" s="73" t="s">
        <v>76</v>
      </c>
      <c r="O56" s="77">
        <v>38</v>
      </c>
      <c r="P56" s="73" t="s">
        <v>76</v>
      </c>
      <c r="Q56" s="77">
        <v>23</v>
      </c>
      <c r="R56" s="71" t="s">
        <v>125</v>
      </c>
      <c r="S56" s="73" t="s">
        <v>76</v>
      </c>
      <c r="T56" s="80">
        <v>289</v>
      </c>
      <c r="U56" s="80">
        <v>429</v>
      </c>
    </row>
    <row r="57" spans="1:21" ht="16.5" customHeight="1" x14ac:dyDescent="0.25">
      <c r="A57" s="7"/>
      <c r="B57" s="7"/>
      <c r="C57" s="7" t="s">
        <v>146</v>
      </c>
      <c r="D57" s="7"/>
      <c r="E57" s="7"/>
      <c r="F57" s="7"/>
      <c r="G57" s="7"/>
      <c r="H57" s="7"/>
      <c r="I57" s="7"/>
      <c r="J57" s="7"/>
      <c r="K57" s="7"/>
      <c r="L57" s="9" t="s">
        <v>127</v>
      </c>
      <c r="M57" s="80">
        <v>100</v>
      </c>
      <c r="N57" s="73" t="s">
        <v>76</v>
      </c>
      <c r="O57" s="77">
        <v>52</v>
      </c>
      <c r="P57" s="73" t="s">
        <v>76</v>
      </c>
      <c r="Q57" s="77">
        <v>16</v>
      </c>
      <c r="R57" s="71">
        <v>3</v>
      </c>
      <c r="S57" s="73" t="s">
        <v>76</v>
      </c>
      <c r="T57" s="80">
        <v>306</v>
      </c>
      <c r="U57" s="80">
        <v>477</v>
      </c>
    </row>
    <row r="58" spans="1:21" ht="16.5" customHeight="1" x14ac:dyDescent="0.25">
      <c r="A58" s="7"/>
      <c r="B58" s="7"/>
      <c r="C58" s="7" t="s">
        <v>147</v>
      </c>
      <c r="D58" s="7"/>
      <c r="E58" s="7"/>
      <c r="F58" s="7"/>
      <c r="G58" s="7"/>
      <c r="H58" s="7"/>
      <c r="I58" s="7"/>
      <c r="J58" s="7"/>
      <c r="K58" s="7"/>
      <c r="L58" s="9" t="s">
        <v>127</v>
      </c>
      <c r="M58" s="77">
        <v>42</v>
      </c>
      <c r="N58" s="73" t="s">
        <v>76</v>
      </c>
      <c r="O58" s="77">
        <v>55</v>
      </c>
      <c r="P58" s="73" t="s">
        <v>76</v>
      </c>
      <c r="Q58" s="77">
        <v>38</v>
      </c>
      <c r="R58" s="71">
        <v>1</v>
      </c>
      <c r="S58" s="73" t="s">
        <v>76</v>
      </c>
      <c r="T58" s="73" t="s">
        <v>85</v>
      </c>
      <c r="U58" s="80">
        <v>136</v>
      </c>
    </row>
    <row r="59" spans="1:21" ht="16.5" customHeight="1" x14ac:dyDescent="0.25">
      <c r="A59" s="7"/>
      <c r="B59" s="7"/>
      <c r="C59" s="7" t="s">
        <v>148</v>
      </c>
      <c r="D59" s="7"/>
      <c r="E59" s="7"/>
      <c r="F59" s="7"/>
      <c r="G59" s="7"/>
      <c r="H59" s="7"/>
      <c r="I59" s="7"/>
      <c r="J59" s="7"/>
      <c r="K59" s="7"/>
      <c r="L59" s="9" t="s">
        <v>127</v>
      </c>
      <c r="M59" s="77">
        <v>39</v>
      </c>
      <c r="N59" s="73" t="s">
        <v>76</v>
      </c>
      <c r="O59" s="77">
        <v>60</v>
      </c>
      <c r="P59" s="73" t="s">
        <v>76</v>
      </c>
      <c r="Q59" s="77">
        <v>25</v>
      </c>
      <c r="R59" s="71">
        <v>1</v>
      </c>
      <c r="S59" s="73" t="s">
        <v>76</v>
      </c>
      <c r="T59" s="73" t="s">
        <v>85</v>
      </c>
      <c r="U59" s="80">
        <v>125</v>
      </c>
    </row>
    <row r="60" spans="1:21" ht="16.5" customHeight="1" x14ac:dyDescent="0.25">
      <c r="A60" s="7"/>
      <c r="B60" s="7" t="s">
        <v>217</v>
      </c>
      <c r="C60" s="7"/>
      <c r="D60" s="7"/>
      <c r="E60" s="7"/>
      <c r="F60" s="7"/>
      <c r="G60" s="7"/>
      <c r="H60" s="7"/>
      <c r="I60" s="7"/>
      <c r="J60" s="7"/>
      <c r="K60" s="7"/>
      <c r="L60" s="9"/>
      <c r="M60" s="10"/>
      <c r="N60" s="10"/>
      <c r="O60" s="10"/>
      <c r="P60" s="10"/>
      <c r="Q60" s="10"/>
      <c r="R60" s="10"/>
      <c r="S60" s="10"/>
      <c r="T60" s="10"/>
      <c r="U60" s="10"/>
    </row>
    <row r="61" spans="1:21" ht="16.5" customHeight="1" x14ac:dyDescent="0.25">
      <c r="A61" s="7"/>
      <c r="B61" s="7"/>
      <c r="C61" s="7" t="s">
        <v>144</v>
      </c>
      <c r="D61" s="7"/>
      <c r="E61" s="7"/>
      <c r="F61" s="7"/>
      <c r="G61" s="7"/>
      <c r="H61" s="7"/>
      <c r="I61" s="7"/>
      <c r="J61" s="7"/>
      <c r="K61" s="7"/>
      <c r="L61" s="9" t="s">
        <v>127</v>
      </c>
      <c r="M61" s="71">
        <v>3</v>
      </c>
      <c r="N61" s="73" t="s">
        <v>76</v>
      </c>
      <c r="O61" s="71">
        <v>8</v>
      </c>
      <c r="P61" s="73" t="s">
        <v>76</v>
      </c>
      <c r="Q61" s="77">
        <v>15</v>
      </c>
      <c r="R61" s="71" t="s">
        <v>125</v>
      </c>
      <c r="S61" s="73" t="s">
        <v>76</v>
      </c>
      <c r="T61" s="77">
        <v>15</v>
      </c>
      <c r="U61" s="77">
        <v>41</v>
      </c>
    </row>
    <row r="62" spans="1:21" ht="16.5" customHeight="1" x14ac:dyDescent="0.25">
      <c r="A62" s="7"/>
      <c r="B62" s="7"/>
      <c r="C62" s="7" t="s">
        <v>145</v>
      </c>
      <c r="D62" s="7"/>
      <c r="E62" s="7"/>
      <c r="F62" s="7"/>
      <c r="G62" s="7"/>
      <c r="H62" s="7"/>
      <c r="I62" s="7"/>
      <c r="J62" s="7"/>
      <c r="K62" s="7"/>
      <c r="L62" s="9" t="s">
        <v>127</v>
      </c>
      <c r="M62" s="71" t="s">
        <v>125</v>
      </c>
      <c r="N62" s="73" t="s">
        <v>76</v>
      </c>
      <c r="O62" s="71" t="s">
        <v>125</v>
      </c>
      <c r="P62" s="73" t="s">
        <v>76</v>
      </c>
      <c r="Q62" s="77">
        <v>27</v>
      </c>
      <c r="R62" s="71" t="s">
        <v>125</v>
      </c>
      <c r="S62" s="73" t="s">
        <v>76</v>
      </c>
      <c r="T62" s="77">
        <v>32</v>
      </c>
      <c r="U62" s="77">
        <v>59</v>
      </c>
    </row>
    <row r="63" spans="1:21" ht="16.5" customHeight="1" x14ac:dyDescent="0.25">
      <c r="A63" s="7"/>
      <c r="B63" s="7"/>
      <c r="C63" s="7" t="s">
        <v>146</v>
      </c>
      <c r="D63" s="7"/>
      <c r="E63" s="7"/>
      <c r="F63" s="7"/>
      <c r="G63" s="7"/>
      <c r="H63" s="7"/>
      <c r="I63" s="7"/>
      <c r="J63" s="7"/>
      <c r="K63" s="7"/>
      <c r="L63" s="9" t="s">
        <v>127</v>
      </c>
      <c r="M63" s="71" t="s">
        <v>125</v>
      </c>
      <c r="N63" s="73" t="s">
        <v>76</v>
      </c>
      <c r="O63" s="71" t="s">
        <v>125</v>
      </c>
      <c r="P63" s="73" t="s">
        <v>76</v>
      </c>
      <c r="Q63" s="77">
        <v>30</v>
      </c>
      <c r="R63" s="71">
        <v>1</v>
      </c>
      <c r="S63" s="73" t="s">
        <v>76</v>
      </c>
      <c r="T63" s="71">
        <v>8</v>
      </c>
      <c r="U63" s="77">
        <v>39</v>
      </c>
    </row>
    <row r="64" spans="1:21" ht="16.5" customHeight="1" x14ac:dyDescent="0.25">
      <c r="A64" s="7"/>
      <c r="B64" s="7"/>
      <c r="C64" s="7" t="s">
        <v>147</v>
      </c>
      <c r="D64" s="7"/>
      <c r="E64" s="7"/>
      <c r="F64" s="7"/>
      <c r="G64" s="7"/>
      <c r="H64" s="7"/>
      <c r="I64" s="7"/>
      <c r="J64" s="7"/>
      <c r="K64" s="7"/>
      <c r="L64" s="9" t="s">
        <v>127</v>
      </c>
      <c r="M64" s="71">
        <v>8</v>
      </c>
      <c r="N64" s="73" t="s">
        <v>76</v>
      </c>
      <c r="O64" s="71" t="s">
        <v>125</v>
      </c>
      <c r="P64" s="73" t="s">
        <v>76</v>
      </c>
      <c r="Q64" s="77">
        <v>32</v>
      </c>
      <c r="R64" s="71" t="s">
        <v>125</v>
      </c>
      <c r="S64" s="73" t="s">
        <v>76</v>
      </c>
      <c r="T64" s="73" t="s">
        <v>85</v>
      </c>
      <c r="U64" s="77">
        <v>40</v>
      </c>
    </row>
    <row r="65" spans="1:21" ht="16.5" customHeight="1" x14ac:dyDescent="0.25">
      <c r="A65" s="7"/>
      <c r="B65" s="7"/>
      <c r="C65" s="7" t="s">
        <v>148</v>
      </c>
      <c r="D65" s="7"/>
      <c r="E65" s="7"/>
      <c r="F65" s="7"/>
      <c r="G65" s="7"/>
      <c r="H65" s="7"/>
      <c r="I65" s="7"/>
      <c r="J65" s="7"/>
      <c r="K65" s="7"/>
      <c r="L65" s="9" t="s">
        <v>127</v>
      </c>
      <c r="M65" s="71" t="s">
        <v>125</v>
      </c>
      <c r="N65" s="73" t="s">
        <v>76</v>
      </c>
      <c r="O65" s="71" t="s">
        <v>125</v>
      </c>
      <c r="P65" s="73" t="s">
        <v>76</v>
      </c>
      <c r="Q65" s="77">
        <v>21</v>
      </c>
      <c r="R65" s="71" t="s">
        <v>125</v>
      </c>
      <c r="S65" s="73" t="s">
        <v>76</v>
      </c>
      <c r="T65" s="73" t="s">
        <v>85</v>
      </c>
      <c r="U65" s="77">
        <v>21</v>
      </c>
    </row>
    <row r="66" spans="1:21" ht="16.5" customHeight="1" x14ac:dyDescent="0.25">
      <c r="A66" s="7" t="s">
        <v>256</v>
      </c>
      <c r="B66" s="7"/>
      <c r="C66" s="7"/>
      <c r="D66" s="7"/>
      <c r="E66" s="7"/>
      <c r="F66" s="7"/>
      <c r="G66" s="7"/>
      <c r="H66" s="7"/>
      <c r="I66" s="7"/>
      <c r="J66" s="7"/>
      <c r="K66" s="7"/>
      <c r="L66" s="9"/>
      <c r="M66" s="10"/>
      <c r="N66" s="10"/>
      <c r="O66" s="10"/>
      <c r="P66" s="10"/>
      <c r="Q66" s="10"/>
      <c r="R66" s="10"/>
      <c r="S66" s="10"/>
      <c r="T66" s="10"/>
      <c r="U66" s="10"/>
    </row>
    <row r="67" spans="1:21" ht="16.5" customHeight="1" x14ac:dyDescent="0.25">
      <c r="A67" s="7"/>
      <c r="B67" s="7" t="s">
        <v>219</v>
      </c>
      <c r="C67" s="7"/>
      <c r="D67" s="7"/>
      <c r="E67" s="7"/>
      <c r="F67" s="7"/>
      <c r="G67" s="7"/>
      <c r="H67" s="7"/>
      <c r="I67" s="7"/>
      <c r="J67" s="7"/>
      <c r="K67" s="7"/>
      <c r="L67" s="9"/>
      <c r="M67" s="10"/>
      <c r="N67" s="10"/>
      <c r="O67" s="10"/>
      <c r="P67" s="10"/>
      <c r="Q67" s="10"/>
      <c r="R67" s="10"/>
      <c r="S67" s="10"/>
      <c r="T67" s="10"/>
      <c r="U67" s="10"/>
    </row>
    <row r="68" spans="1:21" ht="16.5" customHeight="1" x14ac:dyDescent="0.25">
      <c r="A68" s="7"/>
      <c r="B68" s="7"/>
      <c r="C68" s="7" t="s">
        <v>144</v>
      </c>
      <c r="D68" s="7"/>
      <c r="E68" s="7"/>
      <c r="F68" s="7"/>
      <c r="G68" s="7"/>
      <c r="H68" s="7"/>
      <c r="I68" s="7"/>
      <c r="J68" s="7"/>
      <c r="K68" s="7"/>
      <c r="L68" s="9" t="s">
        <v>208</v>
      </c>
      <c r="M68" s="80">
        <v>981</v>
      </c>
      <c r="N68" s="73" t="s">
        <v>76</v>
      </c>
      <c r="O68" s="80">
        <v>528</v>
      </c>
      <c r="P68" s="73" t="s">
        <v>76</v>
      </c>
      <c r="Q68" s="80">
        <v>205</v>
      </c>
      <c r="R68" s="77">
        <v>34</v>
      </c>
      <c r="S68" s="73" t="s">
        <v>76</v>
      </c>
      <c r="T68" s="80">
        <v>789</v>
      </c>
      <c r="U68" s="79">
        <v>2537</v>
      </c>
    </row>
    <row r="69" spans="1:21" ht="16.5" customHeight="1" x14ac:dyDescent="0.25">
      <c r="A69" s="7"/>
      <c r="B69" s="7"/>
      <c r="C69" s="7" t="s">
        <v>145</v>
      </c>
      <c r="D69" s="7"/>
      <c r="E69" s="7"/>
      <c r="F69" s="7"/>
      <c r="G69" s="7"/>
      <c r="H69" s="7"/>
      <c r="I69" s="7"/>
      <c r="J69" s="7"/>
      <c r="K69" s="7"/>
      <c r="L69" s="9" t="s">
        <v>208</v>
      </c>
      <c r="M69" s="79">
        <v>1019</v>
      </c>
      <c r="N69" s="73" t="s">
        <v>76</v>
      </c>
      <c r="O69" s="80">
        <v>536</v>
      </c>
      <c r="P69" s="73" t="s">
        <v>76</v>
      </c>
      <c r="Q69" s="80">
        <v>215</v>
      </c>
      <c r="R69" s="77">
        <v>34</v>
      </c>
      <c r="S69" s="73" t="s">
        <v>76</v>
      </c>
      <c r="T69" s="80">
        <v>783</v>
      </c>
      <c r="U69" s="79">
        <v>2586</v>
      </c>
    </row>
    <row r="70" spans="1:21" ht="16.5" customHeight="1" x14ac:dyDescent="0.25">
      <c r="A70" s="7"/>
      <c r="B70" s="7"/>
      <c r="C70" s="7" t="s">
        <v>146</v>
      </c>
      <c r="D70" s="7"/>
      <c r="E70" s="7"/>
      <c r="F70" s="7"/>
      <c r="G70" s="7"/>
      <c r="H70" s="7"/>
      <c r="I70" s="7"/>
      <c r="J70" s="7"/>
      <c r="K70" s="7"/>
      <c r="L70" s="9" t="s">
        <v>208</v>
      </c>
      <c r="M70" s="79">
        <v>1021</v>
      </c>
      <c r="N70" s="73" t="s">
        <v>76</v>
      </c>
      <c r="O70" s="80">
        <v>545</v>
      </c>
      <c r="P70" s="73" t="s">
        <v>76</v>
      </c>
      <c r="Q70" s="80">
        <v>219</v>
      </c>
      <c r="R70" s="77">
        <v>32</v>
      </c>
      <c r="S70" s="73" t="s">
        <v>76</v>
      </c>
      <c r="T70" s="80">
        <v>751</v>
      </c>
      <c r="U70" s="79">
        <v>2568</v>
      </c>
    </row>
    <row r="71" spans="1:21" ht="16.5" customHeight="1" x14ac:dyDescent="0.25">
      <c r="A71" s="7"/>
      <c r="B71" s="7"/>
      <c r="C71" s="7" t="s">
        <v>147</v>
      </c>
      <c r="D71" s="7"/>
      <c r="E71" s="7"/>
      <c r="F71" s="7"/>
      <c r="G71" s="7"/>
      <c r="H71" s="7"/>
      <c r="I71" s="7"/>
      <c r="J71" s="7"/>
      <c r="K71" s="7"/>
      <c r="L71" s="9" t="s">
        <v>208</v>
      </c>
      <c r="M71" s="79">
        <v>1026</v>
      </c>
      <c r="N71" s="73" t="s">
        <v>76</v>
      </c>
      <c r="O71" s="80">
        <v>561</v>
      </c>
      <c r="P71" s="73" t="s">
        <v>76</v>
      </c>
      <c r="Q71" s="80">
        <v>259</v>
      </c>
      <c r="R71" s="77">
        <v>33</v>
      </c>
      <c r="S71" s="73" t="s">
        <v>76</v>
      </c>
      <c r="T71" s="73" t="s">
        <v>85</v>
      </c>
      <c r="U71" s="79">
        <v>1881</v>
      </c>
    </row>
    <row r="72" spans="1:21" ht="16.5" customHeight="1" x14ac:dyDescent="0.25">
      <c r="A72" s="7"/>
      <c r="B72" s="7"/>
      <c r="C72" s="7" t="s">
        <v>148</v>
      </c>
      <c r="D72" s="7"/>
      <c r="E72" s="7"/>
      <c r="F72" s="7"/>
      <c r="G72" s="7"/>
      <c r="H72" s="7"/>
      <c r="I72" s="7"/>
      <c r="J72" s="7"/>
      <c r="K72" s="7"/>
      <c r="L72" s="9" t="s">
        <v>208</v>
      </c>
      <c r="M72" s="79">
        <v>1030</v>
      </c>
      <c r="N72" s="73" t="s">
        <v>76</v>
      </c>
      <c r="O72" s="80">
        <v>590</v>
      </c>
      <c r="P72" s="73" t="s">
        <v>76</v>
      </c>
      <c r="Q72" s="80">
        <v>270</v>
      </c>
      <c r="R72" s="77">
        <v>32</v>
      </c>
      <c r="S72" s="73" t="s">
        <v>76</v>
      </c>
      <c r="T72" s="73" t="s">
        <v>85</v>
      </c>
      <c r="U72" s="79">
        <v>1922</v>
      </c>
    </row>
    <row r="73" spans="1:21" ht="16.5" customHeight="1" x14ac:dyDescent="0.25">
      <c r="A73" s="7"/>
      <c r="B73" s="7" t="s">
        <v>220</v>
      </c>
      <c r="C73" s="7"/>
      <c r="D73" s="7"/>
      <c r="E73" s="7"/>
      <c r="F73" s="7"/>
      <c r="G73" s="7"/>
      <c r="H73" s="7"/>
      <c r="I73" s="7"/>
      <c r="J73" s="7"/>
      <c r="K73" s="7"/>
      <c r="L73" s="9"/>
      <c r="M73" s="10"/>
      <c r="N73" s="10"/>
      <c r="O73" s="10"/>
      <c r="P73" s="10"/>
      <c r="Q73" s="10"/>
      <c r="R73" s="10"/>
      <c r="S73" s="10"/>
      <c r="T73" s="10"/>
      <c r="U73" s="10"/>
    </row>
    <row r="74" spans="1:21" ht="16.5" customHeight="1" x14ac:dyDescent="0.25">
      <c r="A74" s="7"/>
      <c r="B74" s="7"/>
      <c r="C74" s="7" t="s">
        <v>144</v>
      </c>
      <c r="D74" s="7"/>
      <c r="E74" s="7"/>
      <c r="F74" s="7"/>
      <c r="G74" s="7"/>
      <c r="H74" s="7"/>
      <c r="I74" s="7"/>
      <c r="J74" s="7"/>
      <c r="K74" s="7"/>
      <c r="L74" s="9" t="s">
        <v>208</v>
      </c>
      <c r="M74" s="79">
        <v>1559</v>
      </c>
      <c r="N74" s="73" t="s">
        <v>76</v>
      </c>
      <c r="O74" s="80">
        <v>903</v>
      </c>
      <c r="P74" s="73" t="s">
        <v>76</v>
      </c>
      <c r="Q74" s="80">
        <v>376</v>
      </c>
      <c r="R74" s="77">
        <v>67</v>
      </c>
      <c r="S74" s="73" t="s">
        <v>76</v>
      </c>
      <c r="T74" s="80">
        <v>925</v>
      </c>
      <c r="U74" s="79">
        <v>3831</v>
      </c>
    </row>
    <row r="75" spans="1:21" ht="16.5" customHeight="1" x14ac:dyDescent="0.25">
      <c r="A75" s="7"/>
      <c r="B75" s="7"/>
      <c r="C75" s="7" t="s">
        <v>145</v>
      </c>
      <c r="D75" s="7"/>
      <c r="E75" s="7"/>
      <c r="F75" s="7"/>
      <c r="G75" s="7"/>
      <c r="H75" s="7"/>
      <c r="I75" s="7"/>
      <c r="J75" s="7"/>
      <c r="K75" s="7"/>
      <c r="L75" s="9" t="s">
        <v>208</v>
      </c>
      <c r="M75" s="79">
        <v>1567</v>
      </c>
      <c r="N75" s="73" t="s">
        <v>76</v>
      </c>
      <c r="O75" s="80">
        <v>917</v>
      </c>
      <c r="P75" s="73" t="s">
        <v>76</v>
      </c>
      <c r="Q75" s="80">
        <v>385</v>
      </c>
      <c r="R75" s="77">
        <v>61</v>
      </c>
      <c r="S75" s="73" t="s">
        <v>76</v>
      </c>
      <c r="T75" s="80">
        <v>928</v>
      </c>
      <c r="U75" s="79">
        <v>3858</v>
      </c>
    </row>
    <row r="76" spans="1:21" ht="16.5" customHeight="1" x14ac:dyDescent="0.25">
      <c r="A76" s="7"/>
      <c r="B76" s="7"/>
      <c r="C76" s="7" t="s">
        <v>146</v>
      </c>
      <c r="D76" s="7"/>
      <c r="E76" s="7"/>
      <c r="F76" s="7"/>
      <c r="G76" s="7"/>
      <c r="H76" s="7"/>
      <c r="I76" s="7"/>
      <c r="J76" s="7"/>
      <c r="K76" s="7"/>
      <c r="L76" s="9" t="s">
        <v>208</v>
      </c>
      <c r="M76" s="79">
        <v>1555</v>
      </c>
      <c r="N76" s="73" t="s">
        <v>76</v>
      </c>
      <c r="O76" s="80">
        <v>940</v>
      </c>
      <c r="P76" s="73" t="s">
        <v>76</v>
      </c>
      <c r="Q76" s="80">
        <v>394</v>
      </c>
      <c r="R76" s="77">
        <v>58</v>
      </c>
      <c r="S76" s="73" t="s">
        <v>76</v>
      </c>
      <c r="T76" s="80">
        <v>916</v>
      </c>
      <c r="U76" s="79">
        <v>3863</v>
      </c>
    </row>
    <row r="77" spans="1:21" ht="16.5" customHeight="1" x14ac:dyDescent="0.25">
      <c r="A77" s="7"/>
      <c r="B77" s="7"/>
      <c r="C77" s="7" t="s">
        <v>147</v>
      </c>
      <c r="D77" s="7"/>
      <c r="E77" s="7"/>
      <c r="F77" s="7"/>
      <c r="G77" s="7"/>
      <c r="H77" s="7"/>
      <c r="I77" s="7"/>
      <c r="J77" s="7"/>
      <c r="K77" s="7"/>
      <c r="L77" s="9" t="s">
        <v>208</v>
      </c>
      <c r="M77" s="79">
        <v>1570</v>
      </c>
      <c r="N77" s="73" t="s">
        <v>76</v>
      </c>
      <c r="O77" s="80">
        <v>967</v>
      </c>
      <c r="P77" s="73" t="s">
        <v>76</v>
      </c>
      <c r="Q77" s="80">
        <v>480</v>
      </c>
      <c r="R77" s="77">
        <v>58</v>
      </c>
      <c r="S77" s="73" t="s">
        <v>76</v>
      </c>
      <c r="T77" s="73" t="s">
        <v>85</v>
      </c>
      <c r="U77" s="79">
        <v>3075</v>
      </c>
    </row>
    <row r="78" spans="1:21" ht="16.5" customHeight="1" x14ac:dyDescent="0.25">
      <c r="A78" s="7"/>
      <c r="B78" s="7"/>
      <c r="C78" s="7" t="s">
        <v>148</v>
      </c>
      <c r="D78" s="7"/>
      <c r="E78" s="7"/>
      <c r="F78" s="7"/>
      <c r="G78" s="7"/>
      <c r="H78" s="7"/>
      <c r="I78" s="7"/>
      <c r="J78" s="7"/>
      <c r="K78" s="7"/>
      <c r="L78" s="9" t="s">
        <v>208</v>
      </c>
      <c r="M78" s="79">
        <v>1540</v>
      </c>
      <c r="N78" s="73" t="s">
        <v>76</v>
      </c>
      <c r="O78" s="80">
        <v>972</v>
      </c>
      <c r="P78" s="73" t="s">
        <v>76</v>
      </c>
      <c r="Q78" s="80">
        <v>495</v>
      </c>
      <c r="R78" s="77">
        <v>57</v>
      </c>
      <c r="S78" s="73" t="s">
        <v>76</v>
      </c>
      <c r="T78" s="73" t="s">
        <v>85</v>
      </c>
      <c r="U78" s="79">
        <v>3064</v>
      </c>
    </row>
    <row r="79" spans="1:21" ht="16.5" customHeight="1" x14ac:dyDescent="0.25">
      <c r="A79" s="7" t="s">
        <v>257</v>
      </c>
      <c r="B79" s="7"/>
      <c r="C79" s="7"/>
      <c r="D79" s="7"/>
      <c r="E79" s="7"/>
      <c r="F79" s="7"/>
      <c r="G79" s="7"/>
      <c r="H79" s="7"/>
      <c r="I79" s="7"/>
      <c r="J79" s="7"/>
      <c r="K79" s="7"/>
      <c r="L79" s="9"/>
      <c r="M79" s="10"/>
      <c r="N79" s="10"/>
      <c r="O79" s="10"/>
      <c r="P79" s="10"/>
      <c r="Q79" s="10"/>
      <c r="R79" s="10"/>
      <c r="S79" s="10"/>
      <c r="T79" s="10"/>
      <c r="U79" s="10"/>
    </row>
    <row r="80" spans="1:21" ht="16.5" customHeight="1" x14ac:dyDescent="0.25">
      <c r="A80" s="7"/>
      <c r="B80" s="7" t="s">
        <v>222</v>
      </c>
      <c r="C80" s="7"/>
      <c r="D80" s="7"/>
      <c r="E80" s="7"/>
      <c r="F80" s="7"/>
      <c r="G80" s="7"/>
      <c r="H80" s="7"/>
      <c r="I80" s="7"/>
      <c r="J80" s="7"/>
      <c r="K80" s="7"/>
      <c r="L80" s="9"/>
      <c r="M80" s="10"/>
      <c r="N80" s="10"/>
      <c r="O80" s="10"/>
      <c r="P80" s="10"/>
      <c r="Q80" s="10"/>
      <c r="R80" s="10"/>
      <c r="S80" s="10"/>
      <c r="T80" s="10"/>
      <c r="U80" s="10"/>
    </row>
    <row r="81" spans="1:21" ht="16.5" customHeight="1" x14ac:dyDescent="0.25">
      <c r="A81" s="7"/>
      <c r="B81" s="7"/>
      <c r="C81" s="7" t="s">
        <v>144</v>
      </c>
      <c r="D81" s="7"/>
      <c r="E81" s="7"/>
      <c r="F81" s="7"/>
      <c r="G81" s="7"/>
      <c r="H81" s="7"/>
      <c r="I81" s="7"/>
      <c r="J81" s="7"/>
      <c r="K81" s="7"/>
      <c r="L81" s="9" t="s">
        <v>127</v>
      </c>
      <c r="M81" s="79">
        <v>2061</v>
      </c>
      <c r="N81" s="73" t="s">
        <v>76</v>
      </c>
      <c r="O81" s="80">
        <v>436</v>
      </c>
      <c r="P81" s="73" t="s">
        <v>76</v>
      </c>
      <c r="Q81" s="80">
        <v>803</v>
      </c>
      <c r="R81" s="73" t="s">
        <v>76</v>
      </c>
      <c r="S81" s="73" t="s">
        <v>76</v>
      </c>
      <c r="T81" s="73" t="s">
        <v>76</v>
      </c>
      <c r="U81" s="79">
        <v>3300</v>
      </c>
    </row>
    <row r="82" spans="1:21" ht="16.5" customHeight="1" x14ac:dyDescent="0.25">
      <c r="A82" s="7"/>
      <c r="B82" s="7"/>
      <c r="C82" s="7" t="s">
        <v>145</v>
      </c>
      <c r="D82" s="7"/>
      <c r="E82" s="7"/>
      <c r="F82" s="7"/>
      <c r="G82" s="7"/>
      <c r="H82" s="7"/>
      <c r="I82" s="7"/>
      <c r="J82" s="7"/>
      <c r="K82" s="7"/>
      <c r="L82" s="9" t="s">
        <v>127</v>
      </c>
      <c r="M82" s="79">
        <v>2069</v>
      </c>
      <c r="N82" s="73" t="s">
        <v>76</v>
      </c>
      <c r="O82" s="80">
        <v>442</v>
      </c>
      <c r="P82" s="73" t="s">
        <v>76</v>
      </c>
      <c r="Q82" s="80">
        <v>818</v>
      </c>
      <c r="R82" s="73" t="s">
        <v>76</v>
      </c>
      <c r="S82" s="73" t="s">
        <v>76</v>
      </c>
      <c r="T82" s="73" t="s">
        <v>76</v>
      </c>
      <c r="U82" s="79">
        <v>3329</v>
      </c>
    </row>
    <row r="83" spans="1:21" ht="16.5" customHeight="1" x14ac:dyDescent="0.25">
      <c r="A83" s="7"/>
      <c r="B83" s="7"/>
      <c r="C83" s="7" t="s">
        <v>146</v>
      </c>
      <c r="D83" s="7"/>
      <c r="E83" s="7"/>
      <c r="F83" s="7"/>
      <c r="G83" s="7"/>
      <c r="H83" s="7"/>
      <c r="I83" s="7"/>
      <c r="J83" s="7"/>
      <c r="K83" s="7"/>
      <c r="L83" s="9" t="s">
        <v>127</v>
      </c>
      <c r="M83" s="79">
        <v>2072</v>
      </c>
      <c r="N83" s="73" t="s">
        <v>76</v>
      </c>
      <c r="O83" s="80">
        <v>444</v>
      </c>
      <c r="P83" s="73" t="s">
        <v>76</v>
      </c>
      <c r="Q83" s="80">
        <v>847</v>
      </c>
      <c r="R83" s="73" t="s">
        <v>76</v>
      </c>
      <c r="S83" s="73" t="s">
        <v>76</v>
      </c>
      <c r="T83" s="73" t="s">
        <v>76</v>
      </c>
      <c r="U83" s="79">
        <v>3363</v>
      </c>
    </row>
    <row r="84" spans="1:21" ht="16.5" customHeight="1" x14ac:dyDescent="0.25">
      <c r="A84" s="7"/>
      <c r="B84" s="7"/>
      <c r="C84" s="7" t="s">
        <v>147</v>
      </c>
      <c r="D84" s="7"/>
      <c r="E84" s="7"/>
      <c r="F84" s="7"/>
      <c r="G84" s="7"/>
      <c r="H84" s="7"/>
      <c r="I84" s="7"/>
      <c r="J84" s="7"/>
      <c r="K84" s="7"/>
      <c r="L84" s="9" t="s">
        <v>127</v>
      </c>
      <c r="M84" s="79">
        <v>2069</v>
      </c>
      <c r="N84" s="73" t="s">
        <v>76</v>
      </c>
      <c r="O84" s="80">
        <v>446</v>
      </c>
      <c r="P84" s="73" t="s">
        <v>76</v>
      </c>
      <c r="Q84" s="79">
        <v>1067</v>
      </c>
      <c r="R84" s="73" t="s">
        <v>76</v>
      </c>
      <c r="S84" s="73" t="s">
        <v>76</v>
      </c>
      <c r="T84" s="73" t="s">
        <v>85</v>
      </c>
      <c r="U84" s="79">
        <v>3581</v>
      </c>
    </row>
    <row r="85" spans="1:21" ht="16.5" customHeight="1" x14ac:dyDescent="0.25">
      <c r="A85" s="7"/>
      <c r="B85" s="7"/>
      <c r="C85" s="7" t="s">
        <v>148</v>
      </c>
      <c r="D85" s="7"/>
      <c r="E85" s="7"/>
      <c r="F85" s="7"/>
      <c r="G85" s="7"/>
      <c r="H85" s="7"/>
      <c r="I85" s="7"/>
      <c r="J85" s="7"/>
      <c r="K85" s="7"/>
      <c r="L85" s="9" t="s">
        <v>127</v>
      </c>
      <c r="M85" s="79">
        <v>2068</v>
      </c>
      <c r="N85" s="73" t="s">
        <v>76</v>
      </c>
      <c r="O85" s="80">
        <v>449</v>
      </c>
      <c r="P85" s="73" t="s">
        <v>76</v>
      </c>
      <c r="Q85" s="79">
        <v>1090</v>
      </c>
      <c r="R85" s="73" t="s">
        <v>76</v>
      </c>
      <c r="S85" s="73" t="s">
        <v>76</v>
      </c>
      <c r="T85" s="73" t="s">
        <v>85</v>
      </c>
      <c r="U85" s="79">
        <v>3607</v>
      </c>
    </row>
    <row r="86" spans="1:21" ht="16.5" customHeight="1" x14ac:dyDescent="0.25">
      <c r="A86" s="7"/>
      <c r="B86" s="7" t="s">
        <v>223</v>
      </c>
      <c r="C86" s="7"/>
      <c r="D86" s="7"/>
      <c r="E86" s="7"/>
      <c r="F86" s="7"/>
      <c r="G86" s="7"/>
      <c r="H86" s="7"/>
      <c r="I86" s="7"/>
      <c r="J86" s="7"/>
      <c r="K86" s="7"/>
      <c r="L86" s="9"/>
      <c r="M86" s="10"/>
      <c r="N86" s="10"/>
      <c r="O86" s="10"/>
      <c r="P86" s="10"/>
      <c r="Q86" s="10"/>
      <c r="R86" s="10"/>
      <c r="S86" s="10"/>
      <c r="T86" s="10"/>
      <c r="U86" s="10"/>
    </row>
    <row r="87" spans="1:21" ht="16.5" customHeight="1" x14ac:dyDescent="0.25">
      <c r="A87" s="7"/>
      <c r="B87" s="7"/>
      <c r="C87" s="7" t="s">
        <v>144</v>
      </c>
      <c r="D87" s="7"/>
      <c r="E87" s="7"/>
      <c r="F87" s="7"/>
      <c r="G87" s="7"/>
      <c r="H87" s="7"/>
      <c r="I87" s="7"/>
      <c r="J87" s="7"/>
      <c r="K87" s="7"/>
      <c r="L87" s="9" t="s">
        <v>127</v>
      </c>
      <c r="M87" s="79">
        <v>1440</v>
      </c>
      <c r="N87" s="73" t="s">
        <v>76</v>
      </c>
      <c r="O87" s="80">
        <v>588</v>
      </c>
      <c r="P87" s="73" t="s">
        <v>76</v>
      </c>
      <c r="Q87" s="80">
        <v>104</v>
      </c>
      <c r="R87" s="80">
        <v>186</v>
      </c>
      <c r="S87" s="73" t="s">
        <v>76</v>
      </c>
      <c r="T87" s="73" t="s">
        <v>76</v>
      </c>
      <c r="U87" s="79">
        <v>2319</v>
      </c>
    </row>
    <row r="88" spans="1:21" ht="16.5" customHeight="1" x14ac:dyDescent="0.25">
      <c r="A88" s="7"/>
      <c r="B88" s="7"/>
      <c r="C88" s="7" t="s">
        <v>145</v>
      </c>
      <c r="D88" s="7"/>
      <c r="E88" s="7"/>
      <c r="F88" s="7"/>
      <c r="G88" s="7"/>
      <c r="H88" s="7"/>
      <c r="I88" s="7"/>
      <c r="J88" s="7"/>
      <c r="K88" s="7"/>
      <c r="L88" s="9" t="s">
        <v>127</v>
      </c>
      <c r="M88" s="79">
        <v>1451</v>
      </c>
      <c r="N88" s="73" t="s">
        <v>76</v>
      </c>
      <c r="O88" s="80">
        <v>604</v>
      </c>
      <c r="P88" s="73" t="s">
        <v>76</v>
      </c>
      <c r="Q88" s="80">
        <v>107</v>
      </c>
      <c r="R88" s="80">
        <v>186</v>
      </c>
      <c r="S88" s="73" t="s">
        <v>76</v>
      </c>
      <c r="T88" s="73" t="s">
        <v>76</v>
      </c>
      <c r="U88" s="79">
        <v>2348</v>
      </c>
    </row>
    <row r="89" spans="1:21" ht="16.5" customHeight="1" x14ac:dyDescent="0.25">
      <c r="A89" s="7"/>
      <c r="B89" s="7"/>
      <c r="C89" s="7" t="s">
        <v>146</v>
      </c>
      <c r="D89" s="7"/>
      <c r="E89" s="7"/>
      <c r="F89" s="7"/>
      <c r="G89" s="7"/>
      <c r="H89" s="7"/>
      <c r="I89" s="7"/>
      <c r="J89" s="7"/>
      <c r="K89" s="7"/>
      <c r="L89" s="9" t="s">
        <v>127</v>
      </c>
      <c r="M89" s="79">
        <v>1452</v>
      </c>
      <c r="N89" s="73" t="s">
        <v>76</v>
      </c>
      <c r="O89" s="80">
        <v>611</v>
      </c>
      <c r="P89" s="73" t="s">
        <v>76</v>
      </c>
      <c r="Q89" s="80">
        <v>110</v>
      </c>
      <c r="R89" s="80">
        <v>189</v>
      </c>
      <c r="S89" s="73" t="s">
        <v>76</v>
      </c>
      <c r="T89" s="73" t="s">
        <v>76</v>
      </c>
      <c r="U89" s="79">
        <v>2362</v>
      </c>
    </row>
    <row r="90" spans="1:21" ht="16.5" customHeight="1" x14ac:dyDescent="0.25">
      <c r="A90" s="7"/>
      <c r="B90" s="7"/>
      <c r="C90" s="7" t="s">
        <v>147</v>
      </c>
      <c r="D90" s="7"/>
      <c r="E90" s="7"/>
      <c r="F90" s="7"/>
      <c r="G90" s="7"/>
      <c r="H90" s="7"/>
      <c r="I90" s="7"/>
      <c r="J90" s="7"/>
      <c r="K90" s="7"/>
      <c r="L90" s="9" t="s">
        <v>127</v>
      </c>
      <c r="M90" s="79">
        <v>1454</v>
      </c>
      <c r="N90" s="73" t="s">
        <v>76</v>
      </c>
      <c r="O90" s="80">
        <v>613</v>
      </c>
      <c r="P90" s="73" t="s">
        <v>76</v>
      </c>
      <c r="Q90" s="80">
        <v>110</v>
      </c>
      <c r="R90" s="80">
        <v>189</v>
      </c>
      <c r="S90" s="73" t="s">
        <v>76</v>
      </c>
      <c r="T90" s="73" t="s">
        <v>85</v>
      </c>
      <c r="U90" s="79">
        <v>2366</v>
      </c>
    </row>
    <row r="91" spans="1:21" ht="16.5" customHeight="1" x14ac:dyDescent="0.25">
      <c r="A91" s="7"/>
      <c r="B91" s="7"/>
      <c r="C91" s="7" t="s">
        <v>148</v>
      </c>
      <c r="D91" s="7"/>
      <c r="E91" s="7"/>
      <c r="F91" s="7"/>
      <c r="G91" s="7"/>
      <c r="H91" s="7"/>
      <c r="I91" s="7"/>
      <c r="J91" s="7"/>
      <c r="K91" s="7"/>
      <c r="L91" s="9" t="s">
        <v>127</v>
      </c>
      <c r="M91" s="79">
        <v>1453</v>
      </c>
      <c r="N91" s="73" t="s">
        <v>76</v>
      </c>
      <c r="O91" s="80">
        <v>620</v>
      </c>
      <c r="P91" s="73" t="s">
        <v>76</v>
      </c>
      <c r="Q91" s="80">
        <v>114</v>
      </c>
      <c r="R91" s="80">
        <v>190</v>
      </c>
      <c r="S91" s="73" t="s">
        <v>76</v>
      </c>
      <c r="T91" s="73" t="s">
        <v>85</v>
      </c>
      <c r="U91" s="79">
        <v>2377</v>
      </c>
    </row>
    <row r="92" spans="1:21" ht="16.5" customHeight="1" x14ac:dyDescent="0.25">
      <c r="A92" s="7"/>
      <c r="B92" s="7" t="s">
        <v>224</v>
      </c>
      <c r="C92" s="7"/>
      <c r="D92" s="7"/>
      <c r="E92" s="7"/>
      <c r="F92" s="7"/>
      <c r="G92" s="7"/>
      <c r="H92" s="7"/>
      <c r="I92" s="7"/>
      <c r="J92" s="7"/>
      <c r="K92" s="7"/>
      <c r="L92" s="9"/>
      <c r="M92" s="10"/>
      <c r="N92" s="10"/>
      <c r="O92" s="10"/>
      <c r="P92" s="10"/>
      <c r="Q92" s="10"/>
      <c r="R92" s="10"/>
      <c r="S92" s="10"/>
      <c r="T92" s="10"/>
      <c r="U92" s="10"/>
    </row>
    <row r="93" spans="1:21" ht="16.5" customHeight="1" x14ac:dyDescent="0.25">
      <c r="A93" s="7"/>
      <c r="B93" s="7"/>
      <c r="C93" s="7" t="s">
        <v>144</v>
      </c>
      <c r="D93" s="7"/>
      <c r="E93" s="7"/>
      <c r="F93" s="7"/>
      <c r="G93" s="7"/>
      <c r="H93" s="7"/>
      <c r="I93" s="7"/>
      <c r="J93" s="7"/>
      <c r="K93" s="7"/>
      <c r="L93" s="9" t="s">
        <v>127</v>
      </c>
      <c r="M93" s="80">
        <v>779</v>
      </c>
      <c r="N93" s="73" t="s">
        <v>76</v>
      </c>
      <c r="O93" s="79">
        <v>1281</v>
      </c>
      <c r="P93" s="73" t="s">
        <v>76</v>
      </c>
      <c r="Q93" s="80">
        <v>257</v>
      </c>
      <c r="R93" s="77">
        <v>32</v>
      </c>
      <c r="S93" s="73" t="s">
        <v>76</v>
      </c>
      <c r="T93" s="80">
        <v>429</v>
      </c>
      <c r="U93" s="79">
        <v>2778</v>
      </c>
    </row>
    <row r="94" spans="1:21" ht="16.5" customHeight="1" x14ac:dyDescent="0.25">
      <c r="A94" s="7"/>
      <c r="B94" s="7"/>
      <c r="C94" s="7" t="s">
        <v>145</v>
      </c>
      <c r="D94" s="7"/>
      <c r="E94" s="7"/>
      <c r="F94" s="7"/>
      <c r="G94" s="7"/>
      <c r="H94" s="7"/>
      <c r="I94" s="7"/>
      <c r="J94" s="7"/>
      <c r="K94" s="7"/>
      <c r="L94" s="9" t="s">
        <v>127</v>
      </c>
      <c r="M94" s="80">
        <v>788</v>
      </c>
      <c r="N94" s="73" t="s">
        <v>76</v>
      </c>
      <c r="O94" s="79">
        <v>1343</v>
      </c>
      <c r="P94" s="73" t="s">
        <v>76</v>
      </c>
      <c r="Q94" s="80">
        <v>262</v>
      </c>
      <c r="R94" s="77">
        <v>32</v>
      </c>
      <c r="S94" s="73" t="s">
        <v>76</v>
      </c>
      <c r="T94" s="80">
        <v>422</v>
      </c>
      <c r="U94" s="79">
        <v>2847</v>
      </c>
    </row>
    <row r="95" spans="1:21" ht="16.5" customHeight="1" x14ac:dyDescent="0.25">
      <c r="A95" s="7"/>
      <c r="B95" s="7"/>
      <c r="C95" s="7" t="s">
        <v>146</v>
      </c>
      <c r="D95" s="7"/>
      <c r="E95" s="7"/>
      <c r="F95" s="7"/>
      <c r="G95" s="7"/>
      <c r="H95" s="7"/>
      <c r="I95" s="7"/>
      <c r="J95" s="7"/>
      <c r="K95" s="7"/>
      <c r="L95" s="9" t="s">
        <v>127</v>
      </c>
      <c r="M95" s="80">
        <v>794</v>
      </c>
      <c r="N95" s="73" t="s">
        <v>76</v>
      </c>
      <c r="O95" s="79">
        <v>1349</v>
      </c>
      <c r="P95" s="73" t="s">
        <v>76</v>
      </c>
      <c r="Q95" s="80">
        <v>267</v>
      </c>
      <c r="R95" s="77">
        <v>33</v>
      </c>
      <c r="S95" s="73" t="s">
        <v>76</v>
      </c>
      <c r="T95" s="80">
        <v>414</v>
      </c>
      <c r="U95" s="79">
        <v>2857</v>
      </c>
    </row>
    <row r="96" spans="1:21" ht="16.5" customHeight="1" x14ac:dyDescent="0.25">
      <c r="A96" s="7"/>
      <c r="B96" s="7"/>
      <c r="C96" s="7" t="s">
        <v>147</v>
      </c>
      <c r="D96" s="7"/>
      <c r="E96" s="7"/>
      <c r="F96" s="7"/>
      <c r="G96" s="7"/>
      <c r="H96" s="7"/>
      <c r="I96" s="7"/>
      <c r="J96" s="7"/>
      <c r="K96" s="7"/>
      <c r="L96" s="9" t="s">
        <v>127</v>
      </c>
      <c r="M96" s="80">
        <v>791</v>
      </c>
      <c r="N96" s="73" t="s">
        <v>76</v>
      </c>
      <c r="O96" s="79">
        <v>1346</v>
      </c>
      <c r="P96" s="73" t="s">
        <v>76</v>
      </c>
      <c r="Q96" s="80">
        <v>331</v>
      </c>
      <c r="R96" s="77">
        <v>33</v>
      </c>
      <c r="S96" s="73" t="s">
        <v>76</v>
      </c>
      <c r="T96" s="73" t="s">
        <v>85</v>
      </c>
      <c r="U96" s="79">
        <v>2501</v>
      </c>
    </row>
    <row r="97" spans="1:21" ht="16.5" customHeight="1" x14ac:dyDescent="0.25">
      <c r="A97" s="7"/>
      <c r="B97" s="7"/>
      <c r="C97" s="7" t="s">
        <v>148</v>
      </c>
      <c r="D97" s="7"/>
      <c r="E97" s="7"/>
      <c r="F97" s="7"/>
      <c r="G97" s="7"/>
      <c r="H97" s="7"/>
      <c r="I97" s="7"/>
      <c r="J97" s="7"/>
      <c r="K97" s="7"/>
      <c r="L97" s="9" t="s">
        <v>127</v>
      </c>
      <c r="M97" s="80">
        <v>799</v>
      </c>
      <c r="N97" s="73" t="s">
        <v>76</v>
      </c>
      <c r="O97" s="79">
        <v>1355</v>
      </c>
      <c r="P97" s="73" t="s">
        <v>76</v>
      </c>
      <c r="Q97" s="80">
        <v>337</v>
      </c>
      <c r="R97" s="77">
        <v>33</v>
      </c>
      <c r="S97" s="73" t="s">
        <v>76</v>
      </c>
      <c r="T97" s="73" t="s">
        <v>85</v>
      </c>
      <c r="U97" s="79">
        <v>2524</v>
      </c>
    </row>
    <row r="98" spans="1:21" ht="16.5" customHeight="1" x14ac:dyDescent="0.25">
      <c r="A98" s="7"/>
      <c r="B98" s="7" t="s">
        <v>225</v>
      </c>
      <c r="C98" s="7"/>
      <c r="D98" s="7"/>
      <c r="E98" s="7"/>
      <c r="F98" s="7"/>
      <c r="G98" s="7"/>
      <c r="H98" s="7"/>
      <c r="I98" s="7"/>
      <c r="J98" s="7"/>
      <c r="K98" s="7"/>
      <c r="L98" s="9"/>
      <c r="M98" s="10"/>
      <c r="N98" s="10"/>
      <c r="O98" s="10"/>
      <c r="P98" s="10"/>
      <c r="Q98" s="10"/>
      <c r="R98" s="10"/>
      <c r="S98" s="10"/>
      <c r="T98" s="10"/>
      <c r="U98" s="10"/>
    </row>
    <row r="99" spans="1:21" ht="16.5" customHeight="1" x14ac:dyDescent="0.25">
      <c r="A99" s="7"/>
      <c r="B99" s="7"/>
      <c r="C99" s="7" t="s">
        <v>144</v>
      </c>
      <c r="D99" s="7"/>
      <c r="E99" s="7"/>
      <c r="F99" s="7"/>
      <c r="G99" s="7"/>
      <c r="H99" s="7"/>
      <c r="I99" s="7"/>
      <c r="J99" s="7"/>
      <c r="K99" s="7"/>
      <c r="L99" s="9" t="s">
        <v>127</v>
      </c>
      <c r="M99" s="80">
        <v>231</v>
      </c>
      <c r="N99" s="73" t="s">
        <v>76</v>
      </c>
      <c r="O99" s="80">
        <v>297</v>
      </c>
      <c r="P99" s="73" t="s">
        <v>76</v>
      </c>
      <c r="Q99" s="77">
        <v>88</v>
      </c>
      <c r="R99" s="71" t="s">
        <v>125</v>
      </c>
      <c r="S99" s="73" t="s">
        <v>76</v>
      </c>
      <c r="T99" s="79">
        <v>1123</v>
      </c>
      <c r="U99" s="79">
        <v>1739</v>
      </c>
    </row>
    <row r="100" spans="1:21" ht="16.5" customHeight="1" x14ac:dyDescent="0.25">
      <c r="A100" s="7"/>
      <c r="B100" s="7"/>
      <c r="C100" s="7" t="s">
        <v>145</v>
      </c>
      <c r="D100" s="7"/>
      <c r="E100" s="7"/>
      <c r="F100" s="7"/>
      <c r="G100" s="7"/>
      <c r="H100" s="7"/>
      <c r="I100" s="7"/>
      <c r="J100" s="7"/>
      <c r="K100" s="7"/>
      <c r="L100" s="9" t="s">
        <v>127</v>
      </c>
      <c r="M100" s="80">
        <v>234</v>
      </c>
      <c r="N100" s="73" t="s">
        <v>76</v>
      </c>
      <c r="O100" s="80">
        <v>301</v>
      </c>
      <c r="P100" s="73" t="s">
        <v>76</v>
      </c>
      <c r="Q100" s="77">
        <v>87</v>
      </c>
      <c r="R100" s="71" t="s">
        <v>125</v>
      </c>
      <c r="S100" s="73" t="s">
        <v>76</v>
      </c>
      <c r="T100" s="79">
        <v>1113</v>
      </c>
      <c r="U100" s="79">
        <v>1734</v>
      </c>
    </row>
    <row r="101" spans="1:21" ht="16.5" customHeight="1" x14ac:dyDescent="0.25">
      <c r="A101" s="7"/>
      <c r="B101" s="7"/>
      <c r="C101" s="7" t="s">
        <v>146</v>
      </c>
      <c r="D101" s="7"/>
      <c r="E101" s="7"/>
      <c r="F101" s="7"/>
      <c r="G101" s="7"/>
      <c r="H101" s="7"/>
      <c r="I101" s="7"/>
      <c r="J101" s="7"/>
      <c r="K101" s="7"/>
      <c r="L101" s="9" t="s">
        <v>127</v>
      </c>
      <c r="M101" s="80">
        <v>235</v>
      </c>
      <c r="N101" s="73" t="s">
        <v>76</v>
      </c>
      <c r="O101" s="80">
        <v>306</v>
      </c>
      <c r="P101" s="73" t="s">
        <v>76</v>
      </c>
      <c r="Q101" s="77">
        <v>88</v>
      </c>
      <c r="R101" s="71" t="s">
        <v>125</v>
      </c>
      <c r="S101" s="73" t="s">
        <v>76</v>
      </c>
      <c r="T101" s="79">
        <v>1106</v>
      </c>
      <c r="U101" s="79">
        <v>1735</v>
      </c>
    </row>
    <row r="102" spans="1:21" ht="16.5" customHeight="1" x14ac:dyDescent="0.25">
      <c r="A102" s="7"/>
      <c r="B102" s="7"/>
      <c r="C102" s="7" t="s">
        <v>147</v>
      </c>
      <c r="D102" s="7"/>
      <c r="E102" s="7"/>
      <c r="F102" s="7"/>
      <c r="G102" s="7"/>
      <c r="H102" s="7"/>
      <c r="I102" s="7"/>
      <c r="J102" s="7"/>
      <c r="K102" s="7"/>
      <c r="L102" s="9" t="s">
        <v>127</v>
      </c>
      <c r="M102" s="80">
        <v>210</v>
      </c>
      <c r="N102" s="73" t="s">
        <v>76</v>
      </c>
      <c r="O102" s="80">
        <v>301</v>
      </c>
      <c r="P102" s="73" t="s">
        <v>76</v>
      </c>
      <c r="Q102" s="77">
        <v>91</v>
      </c>
      <c r="R102" s="71" t="s">
        <v>125</v>
      </c>
      <c r="S102" s="73" t="s">
        <v>76</v>
      </c>
      <c r="T102" s="73" t="s">
        <v>85</v>
      </c>
      <c r="U102" s="80">
        <v>602</v>
      </c>
    </row>
    <row r="103" spans="1:21" ht="16.5" customHeight="1" x14ac:dyDescent="0.25">
      <c r="A103" s="7"/>
      <c r="B103" s="7"/>
      <c r="C103" s="7" t="s">
        <v>148</v>
      </c>
      <c r="D103" s="7"/>
      <c r="E103" s="7"/>
      <c r="F103" s="7"/>
      <c r="G103" s="7"/>
      <c r="H103" s="7"/>
      <c r="I103" s="7"/>
      <c r="J103" s="7"/>
      <c r="K103" s="7"/>
      <c r="L103" s="9" t="s">
        <v>127</v>
      </c>
      <c r="M103" s="80">
        <v>208</v>
      </c>
      <c r="N103" s="73" t="s">
        <v>76</v>
      </c>
      <c r="O103" s="80">
        <v>301</v>
      </c>
      <c r="P103" s="73" t="s">
        <v>76</v>
      </c>
      <c r="Q103" s="77">
        <v>92</v>
      </c>
      <c r="R103" s="71" t="s">
        <v>125</v>
      </c>
      <c r="S103" s="73" t="s">
        <v>76</v>
      </c>
      <c r="T103" s="73" t="s">
        <v>85</v>
      </c>
      <c r="U103" s="80">
        <v>601</v>
      </c>
    </row>
    <row r="104" spans="1:21" ht="16.5" customHeight="1" x14ac:dyDescent="0.25">
      <c r="A104" s="7"/>
      <c r="B104" s="7" t="s">
        <v>226</v>
      </c>
      <c r="C104" s="7"/>
      <c r="D104" s="7"/>
      <c r="E104" s="7"/>
      <c r="F104" s="7"/>
      <c r="G104" s="7"/>
      <c r="H104" s="7"/>
      <c r="I104" s="7"/>
      <c r="J104" s="7"/>
      <c r="K104" s="7"/>
      <c r="L104" s="9"/>
      <c r="M104" s="10"/>
      <c r="N104" s="10"/>
      <c r="O104" s="10"/>
      <c r="P104" s="10"/>
      <c r="Q104" s="10"/>
      <c r="R104" s="10"/>
      <c r="S104" s="10"/>
      <c r="T104" s="10"/>
      <c r="U104" s="10"/>
    </row>
    <row r="105" spans="1:21" ht="16.5" customHeight="1" x14ac:dyDescent="0.25">
      <c r="A105" s="7"/>
      <c r="B105" s="7"/>
      <c r="C105" s="7" t="s">
        <v>144</v>
      </c>
      <c r="D105" s="7"/>
      <c r="E105" s="7"/>
      <c r="F105" s="7"/>
      <c r="G105" s="7"/>
      <c r="H105" s="7"/>
      <c r="I105" s="7"/>
      <c r="J105" s="7"/>
      <c r="K105" s="7"/>
      <c r="L105" s="9" t="s">
        <v>127</v>
      </c>
      <c r="M105" s="77">
        <v>49</v>
      </c>
      <c r="N105" s="73" t="s">
        <v>76</v>
      </c>
      <c r="O105" s="80">
        <v>639</v>
      </c>
      <c r="P105" s="73" t="s">
        <v>76</v>
      </c>
      <c r="Q105" s="80">
        <v>136</v>
      </c>
      <c r="R105" s="71" t="s">
        <v>125</v>
      </c>
      <c r="S105" s="73" t="s">
        <v>76</v>
      </c>
      <c r="T105" s="79">
        <v>3679</v>
      </c>
      <c r="U105" s="79">
        <v>4504</v>
      </c>
    </row>
    <row r="106" spans="1:21" ht="16.5" customHeight="1" x14ac:dyDescent="0.25">
      <c r="A106" s="7"/>
      <c r="B106" s="7"/>
      <c r="C106" s="7" t="s">
        <v>145</v>
      </c>
      <c r="D106" s="7"/>
      <c r="E106" s="7"/>
      <c r="F106" s="7"/>
      <c r="G106" s="7"/>
      <c r="H106" s="7"/>
      <c r="I106" s="7"/>
      <c r="J106" s="7"/>
      <c r="K106" s="7"/>
      <c r="L106" s="9" t="s">
        <v>127</v>
      </c>
      <c r="M106" s="77">
        <v>50</v>
      </c>
      <c r="N106" s="73" t="s">
        <v>76</v>
      </c>
      <c r="O106" s="80">
        <v>580</v>
      </c>
      <c r="P106" s="73" t="s">
        <v>76</v>
      </c>
      <c r="Q106" s="80">
        <v>140</v>
      </c>
      <c r="R106" s="71" t="s">
        <v>125</v>
      </c>
      <c r="S106" s="73" t="s">
        <v>76</v>
      </c>
      <c r="T106" s="79">
        <v>3633</v>
      </c>
      <c r="U106" s="79">
        <v>4404</v>
      </c>
    </row>
    <row r="107" spans="1:21" ht="16.5" customHeight="1" x14ac:dyDescent="0.25">
      <c r="A107" s="7"/>
      <c r="B107" s="7"/>
      <c r="C107" s="7" t="s">
        <v>146</v>
      </c>
      <c r="D107" s="7"/>
      <c r="E107" s="7"/>
      <c r="F107" s="7"/>
      <c r="G107" s="7"/>
      <c r="H107" s="7"/>
      <c r="I107" s="7"/>
      <c r="J107" s="7"/>
      <c r="K107" s="7"/>
      <c r="L107" s="9" t="s">
        <v>127</v>
      </c>
      <c r="M107" s="77">
        <v>50</v>
      </c>
      <c r="N107" s="73" t="s">
        <v>76</v>
      </c>
      <c r="O107" s="80">
        <v>582</v>
      </c>
      <c r="P107" s="73" t="s">
        <v>76</v>
      </c>
      <c r="Q107" s="80">
        <v>137</v>
      </c>
      <c r="R107" s="71" t="s">
        <v>125</v>
      </c>
      <c r="S107" s="73" t="s">
        <v>76</v>
      </c>
      <c r="T107" s="79">
        <v>3600</v>
      </c>
      <c r="U107" s="79">
        <v>4370</v>
      </c>
    </row>
    <row r="108" spans="1:21" ht="16.5" customHeight="1" x14ac:dyDescent="0.25">
      <c r="A108" s="7"/>
      <c r="B108" s="7"/>
      <c r="C108" s="7" t="s">
        <v>147</v>
      </c>
      <c r="D108" s="7"/>
      <c r="E108" s="7"/>
      <c r="F108" s="7"/>
      <c r="G108" s="7"/>
      <c r="H108" s="7"/>
      <c r="I108" s="7"/>
      <c r="J108" s="7"/>
      <c r="K108" s="7"/>
      <c r="L108" s="9" t="s">
        <v>127</v>
      </c>
      <c r="M108" s="77">
        <v>84</v>
      </c>
      <c r="N108" s="73" t="s">
        <v>76</v>
      </c>
      <c r="O108" s="80">
        <v>618</v>
      </c>
      <c r="P108" s="73" t="s">
        <v>76</v>
      </c>
      <c r="Q108" s="80">
        <v>136</v>
      </c>
      <c r="R108" s="71" t="s">
        <v>125</v>
      </c>
      <c r="S108" s="73" t="s">
        <v>76</v>
      </c>
      <c r="T108" s="73" t="s">
        <v>85</v>
      </c>
      <c r="U108" s="80">
        <v>839</v>
      </c>
    </row>
    <row r="109" spans="1:21" ht="16.5" customHeight="1" x14ac:dyDescent="0.25">
      <c r="A109" s="14"/>
      <c r="B109" s="14"/>
      <c r="C109" s="14" t="s">
        <v>148</v>
      </c>
      <c r="D109" s="14"/>
      <c r="E109" s="14"/>
      <c r="F109" s="14"/>
      <c r="G109" s="14"/>
      <c r="H109" s="14"/>
      <c r="I109" s="14"/>
      <c r="J109" s="14"/>
      <c r="K109" s="14"/>
      <c r="L109" s="15" t="s">
        <v>127</v>
      </c>
      <c r="M109" s="78">
        <v>84</v>
      </c>
      <c r="N109" s="74" t="s">
        <v>76</v>
      </c>
      <c r="O109" s="81">
        <v>619</v>
      </c>
      <c r="P109" s="74" t="s">
        <v>76</v>
      </c>
      <c r="Q109" s="81">
        <v>137</v>
      </c>
      <c r="R109" s="72" t="s">
        <v>125</v>
      </c>
      <c r="S109" s="74" t="s">
        <v>76</v>
      </c>
      <c r="T109" s="74" t="s">
        <v>85</v>
      </c>
      <c r="U109" s="81">
        <v>841</v>
      </c>
    </row>
    <row r="110" spans="1:21" ht="4.5" customHeight="1" x14ac:dyDescent="0.25">
      <c r="A110" s="25"/>
      <c r="B110" s="25"/>
      <c r="C110" s="2"/>
      <c r="D110" s="2"/>
      <c r="E110" s="2"/>
      <c r="F110" s="2"/>
      <c r="G110" s="2"/>
      <c r="H110" s="2"/>
      <c r="I110" s="2"/>
      <c r="J110" s="2"/>
      <c r="K110" s="2"/>
      <c r="L110" s="2"/>
      <c r="M110" s="2"/>
      <c r="N110" s="2"/>
      <c r="O110" s="2"/>
      <c r="P110" s="2"/>
      <c r="Q110" s="2"/>
      <c r="R110" s="2"/>
      <c r="S110" s="2"/>
      <c r="T110" s="2"/>
      <c r="U110" s="2"/>
    </row>
    <row r="111" spans="1:21" ht="16.5" customHeight="1" x14ac:dyDescent="0.25">
      <c r="A111" s="25"/>
      <c r="B111" s="25"/>
      <c r="C111" s="351" t="s">
        <v>258</v>
      </c>
      <c r="D111" s="351"/>
      <c r="E111" s="351"/>
      <c r="F111" s="351"/>
      <c r="G111" s="351"/>
      <c r="H111" s="351"/>
      <c r="I111" s="351"/>
      <c r="J111" s="351"/>
      <c r="K111" s="351"/>
      <c r="L111" s="351"/>
      <c r="M111" s="351"/>
      <c r="N111" s="351"/>
      <c r="O111" s="351"/>
      <c r="P111" s="351"/>
      <c r="Q111" s="351"/>
      <c r="R111" s="351"/>
      <c r="S111" s="351"/>
      <c r="T111" s="351"/>
      <c r="U111" s="351"/>
    </row>
    <row r="112" spans="1:21" ht="4.5" customHeight="1" x14ac:dyDescent="0.25">
      <c r="A112" s="25"/>
      <c r="B112" s="25"/>
      <c r="C112" s="2"/>
      <c r="D112" s="2"/>
      <c r="E112" s="2"/>
      <c r="F112" s="2"/>
      <c r="G112" s="2"/>
      <c r="H112" s="2"/>
      <c r="I112" s="2"/>
      <c r="J112" s="2"/>
      <c r="K112" s="2"/>
      <c r="L112" s="2"/>
      <c r="M112" s="2"/>
      <c r="N112" s="2"/>
      <c r="O112" s="2"/>
      <c r="P112" s="2"/>
      <c r="Q112" s="2"/>
      <c r="R112" s="2"/>
      <c r="S112" s="2"/>
      <c r="T112" s="2"/>
      <c r="U112" s="2"/>
    </row>
    <row r="113" spans="1:21" ht="29.4" customHeight="1" x14ac:dyDescent="0.25">
      <c r="A113" s="25" t="s">
        <v>87</v>
      </c>
      <c r="B113" s="25"/>
      <c r="C113" s="351" t="s">
        <v>259</v>
      </c>
      <c r="D113" s="351"/>
      <c r="E113" s="351"/>
      <c r="F113" s="351"/>
      <c r="G113" s="351"/>
      <c r="H113" s="351"/>
      <c r="I113" s="351"/>
      <c r="J113" s="351"/>
      <c r="K113" s="351"/>
      <c r="L113" s="351"/>
      <c r="M113" s="351"/>
      <c r="N113" s="351"/>
      <c r="O113" s="351"/>
      <c r="P113" s="351"/>
      <c r="Q113" s="351"/>
      <c r="R113" s="351"/>
      <c r="S113" s="351"/>
      <c r="T113" s="351"/>
      <c r="U113" s="351"/>
    </row>
    <row r="114" spans="1:21" ht="16.5" customHeight="1" x14ac:dyDescent="0.25">
      <c r="A114" s="25" t="s">
        <v>88</v>
      </c>
      <c r="B114" s="25"/>
      <c r="C114" s="351" t="s">
        <v>161</v>
      </c>
      <c r="D114" s="351"/>
      <c r="E114" s="351"/>
      <c r="F114" s="351"/>
      <c r="G114" s="351"/>
      <c r="H114" s="351"/>
      <c r="I114" s="351"/>
      <c r="J114" s="351"/>
      <c r="K114" s="351"/>
      <c r="L114" s="351"/>
      <c r="M114" s="351"/>
      <c r="N114" s="351"/>
      <c r="O114" s="351"/>
      <c r="P114" s="351"/>
      <c r="Q114" s="351"/>
      <c r="R114" s="351"/>
      <c r="S114" s="351"/>
      <c r="T114" s="351"/>
      <c r="U114" s="351"/>
    </row>
    <row r="115" spans="1:21" ht="55.2" customHeight="1" x14ac:dyDescent="0.25">
      <c r="A115" s="25" t="s">
        <v>89</v>
      </c>
      <c r="B115" s="25"/>
      <c r="C115" s="351" t="s">
        <v>260</v>
      </c>
      <c r="D115" s="351"/>
      <c r="E115" s="351"/>
      <c r="F115" s="351"/>
      <c r="G115" s="351"/>
      <c r="H115" s="351"/>
      <c r="I115" s="351"/>
      <c r="J115" s="351"/>
      <c r="K115" s="351"/>
      <c r="L115" s="351"/>
      <c r="M115" s="351"/>
      <c r="N115" s="351"/>
      <c r="O115" s="351"/>
      <c r="P115" s="351"/>
      <c r="Q115" s="351"/>
      <c r="R115" s="351"/>
      <c r="S115" s="351"/>
      <c r="T115" s="351"/>
      <c r="U115" s="351"/>
    </row>
    <row r="116" spans="1:21" ht="68.099999999999994" customHeight="1" x14ac:dyDescent="0.25">
      <c r="A116" s="25" t="s">
        <v>90</v>
      </c>
      <c r="B116" s="25"/>
      <c r="C116" s="351" t="s">
        <v>261</v>
      </c>
      <c r="D116" s="351"/>
      <c r="E116" s="351"/>
      <c r="F116" s="351"/>
      <c r="G116" s="351"/>
      <c r="H116" s="351"/>
      <c r="I116" s="351"/>
      <c r="J116" s="351"/>
      <c r="K116" s="351"/>
      <c r="L116" s="351"/>
      <c r="M116" s="351"/>
      <c r="N116" s="351"/>
      <c r="O116" s="351"/>
      <c r="P116" s="351"/>
      <c r="Q116" s="351"/>
      <c r="R116" s="351"/>
      <c r="S116" s="351"/>
      <c r="T116" s="351"/>
      <c r="U116" s="351"/>
    </row>
    <row r="117" spans="1:21" ht="55.2" customHeight="1" x14ac:dyDescent="0.25">
      <c r="A117" s="25" t="s">
        <v>91</v>
      </c>
      <c r="B117" s="25"/>
      <c r="C117" s="351" t="s">
        <v>232</v>
      </c>
      <c r="D117" s="351"/>
      <c r="E117" s="351"/>
      <c r="F117" s="351"/>
      <c r="G117" s="351"/>
      <c r="H117" s="351"/>
      <c r="I117" s="351"/>
      <c r="J117" s="351"/>
      <c r="K117" s="351"/>
      <c r="L117" s="351"/>
      <c r="M117" s="351"/>
      <c r="N117" s="351"/>
      <c r="O117" s="351"/>
      <c r="P117" s="351"/>
      <c r="Q117" s="351"/>
      <c r="R117" s="351"/>
      <c r="S117" s="351"/>
      <c r="T117" s="351"/>
      <c r="U117" s="351"/>
    </row>
    <row r="118" spans="1:21" ht="42.45" customHeight="1" x14ac:dyDescent="0.25">
      <c r="A118" s="25" t="s">
        <v>92</v>
      </c>
      <c r="B118" s="25"/>
      <c r="C118" s="351" t="s">
        <v>262</v>
      </c>
      <c r="D118" s="351"/>
      <c r="E118" s="351"/>
      <c r="F118" s="351"/>
      <c r="G118" s="351"/>
      <c r="H118" s="351"/>
      <c r="I118" s="351"/>
      <c r="J118" s="351"/>
      <c r="K118" s="351"/>
      <c r="L118" s="351"/>
      <c r="M118" s="351"/>
      <c r="N118" s="351"/>
      <c r="O118" s="351"/>
      <c r="P118" s="351"/>
      <c r="Q118" s="351"/>
      <c r="R118" s="351"/>
      <c r="S118" s="351"/>
      <c r="T118" s="351"/>
      <c r="U118" s="351"/>
    </row>
    <row r="119" spans="1:21" ht="29.4" customHeight="1" x14ac:dyDescent="0.25">
      <c r="A119" s="25" t="s">
        <v>93</v>
      </c>
      <c r="B119" s="25"/>
      <c r="C119" s="351" t="s">
        <v>236</v>
      </c>
      <c r="D119" s="351"/>
      <c r="E119" s="351"/>
      <c r="F119" s="351"/>
      <c r="G119" s="351"/>
      <c r="H119" s="351"/>
      <c r="I119" s="351"/>
      <c r="J119" s="351"/>
      <c r="K119" s="351"/>
      <c r="L119" s="351"/>
      <c r="M119" s="351"/>
      <c r="N119" s="351"/>
      <c r="O119" s="351"/>
      <c r="P119" s="351"/>
      <c r="Q119" s="351"/>
      <c r="R119" s="351"/>
      <c r="S119" s="351"/>
      <c r="T119" s="351"/>
      <c r="U119" s="351"/>
    </row>
    <row r="120" spans="1:21" ht="42.45" customHeight="1" x14ac:dyDescent="0.25">
      <c r="A120" s="25" t="s">
        <v>94</v>
      </c>
      <c r="B120" s="25"/>
      <c r="C120" s="351" t="s">
        <v>237</v>
      </c>
      <c r="D120" s="351"/>
      <c r="E120" s="351"/>
      <c r="F120" s="351"/>
      <c r="G120" s="351"/>
      <c r="H120" s="351"/>
      <c r="I120" s="351"/>
      <c r="J120" s="351"/>
      <c r="K120" s="351"/>
      <c r="L120" s="351"/>
      <c r="M120" s="351"/>
      <c r="N120" s="351"/>
      <c r="O120" s="351"/>
      <c r="P120" s="351"/>
      <c r="Q120" s="351"/>
      <c r="R120" s="351"/>
      <c r="S120" s="351"/>
      <c r="T120" s="351"/>
      <c r="U120" s="351"/>
    </row>
    <row r="121" spans="1:21" ht="29.4" customHeight="1" x14ac:dyDescent="0.25">
      <c r="A121" s="25" t="s">
        <v>95</v>
      </c>
      <c r="B121" s="25"/>
      <c r="C121" s="351" t="s">
        <v>100</v>
      </c>
      <c r="D121" s="351"/>
      <c r="E121" s="351"/>
      <c r="F121" s="351"/>
      <c r="G121" s="351"/>
      <c r="H121" s="351"/>
      <c r="I121" s="351"/>
      <c r="J121" s="351"/>
      <c r="K121" s="351"/>
      <c r="L121" s="351"/>
      <c r="M121" s="351"/>
      <c r="N121" s="351"/>
      <c r="O121" s="351"/>
      <c r="P121" s="351"/>
      <c r="Q121" s="351"/>
      <c r="R121" s="351"/>
      <c r="S121" s="351"/>
      <c r="T121" s="351"/>
      <c r="U121" s="351"/>
    </row>
    <row r="122" spans="1:21" ht="16.5" customHeight="1" x14ac:dyDescent="0.25">
      <c r="A122" s="25" t="s">
        <v>96</v>
      </c>
      <c r="B122" s="25"/>
      <c r="C122" s="351" t="s">
        <v>238</v>
      </c>
      <c r="D122" s="351"/>
      <c r="E122" s="351"/>
      <c r="F122" s="351"/>
      <c r="G122" s="351"/>
      <c r="H122" s="351"/>
      <c r="I122" s="351"/>
      <c r="J122" s="351"/>
      <c r="K122" s="351"/>
      <c r="L122" s="351"/>
      <c r="M122" s="351"/>
      <c r="N122" s="351"/>
      <c r="O122" s="351"/>
      <c r="P122" s="351"/>
      <c r="Q122" s="351"/>
      <c r="R122" s="351"/>
      <c r="S122" s="351"/>
      <c r="T122" s="351"/>
      <c r="U122" s="351"/>
    </row>
    <row r="123" spans="1:21" ht="42.45" customHeight="1" x14ac:dyDescent="0.25">
      <c r="A123" s="25" t="s">
        <v>97</v>
      </c>
      <c r="B123" s="25"/>
      <c r="C123" s="351" t="s">
        <v>239</v>
      </c>
      <c r="D123" s="351"/>
      <c r="E123" s="351"/>
      <c r="F123" s="351"/>
      <c r="G123" s="351"/>
      <c r="H123" s="351"/>
      <c r="I123" s="351"/>
      <c r="J123" s="351"/>
      <c r="K123" s="351"/>
      <c r="L123" s="351"/>
      <c r="M123" s="351"/>
      <c r="N123" s="351"/>
      <c r="O123" s="351"/>
      <c r="P123" s="351"/>
      <c r="Q123" s="351"/>
      <c r="R123" s="351"/>
      <c r="S123" s="351"/>
      <c r="T123" s="351"/>
      <c r="U123" s="351"/>
    </row>
    <row r="124" spans="1:21" ht="4.5" customHeight="1" x14ac:dyDescent="0.25"/>
    <row r="125" spans="1:21" ht="29.4" customHeight="1" x14ac:dyDescent="0.25">
      <c r="A125" s="26" t="s">
        <v>112</v>
      </c>
      <c r="B125" s="25"/>
      <c r="C125" s="25"/>
      <c r="D125" s="25"/>
      <c r="E125" s="351" t="s">
        <v>263</v>
      </c>
      <c r="F125" s="351"/>
      <c r="G125" s="351"/>
      <c r="H125" s="351"/>
      <c r="I125" s="351"/>
      <c r="J125" s="351"/>
      <c r="K125" s="351"/>
      <c r="L125" s="351"/>
      <c r="M125" s="351"/>
      <c r="N125" s="351"/>
      <c r="O125" s="351"/>
      <c r="P125" s="351"/>
      <c r="Q125" s="351"/>
      <c r="R125" s="351"/>
      <c r="S125" s="351"/>
      <c r="T125" s="351"/>
      <c r="U125" s="351"/>
    </row>
  </sheetData>
  <mergeCells count="14">
    <mergeCell ref="C121:U121"/>
    <mergeCell ref="C122:U122"/>
    <mergeCell ref="C123:U123"/>
    <mergeCell ref="E125:U125"/>
    <mergeCell ref="C116:U116"/>
    <mergeCell ref="C117:U117"/>
    <mergeCell ref="C118:U118"/>
    <mergeCell ref="C119:U119"/>
    <mergeCell ref="C120:U120"/>
    <mergeCell ref="K1:U1"/>
    <mergeCell ref="C111:U111"/>
    <mergeCell ref="C113:U113"/>
    <mergeCell ref="C114:U114"/>
    <mergeCell ref="C115:U115"/>
  </mergeCells>
  <pageMargins left="0.7" right="0.7" top="0.75" bottom="0.75" header="0.3" footer="0.3"/>
  <pageSetup paperSize="9" fitToHeight="0" orientation="landscape" useFirstPageNumber="1" horizontalDpi="300" verticalDpi="300" r:id="rId1"/>
  <headerFooter scaleWithDoc="0" alignWithMargins="0">
    <oddHeader>&amp;C&amp;"Arial,Regular"&amp;8TABLE 18A.6</oddHeader>
    <oddFooter>&amp;L&amp;8&amp;G 
&amp;"Arial,Regular"REPORT ON
GOVERNMENT
SERVICES  202106&amp;C &amp;R&amp;8&amp;G&amp;"Arial,Regular" 
HOUSING
&amp;"Arial,Regular"PAGE &amp;"Arial,Bold"&amp;P&amp;"Arial,Regular" of TABLE 18A.6</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V125"/>
  <sheetViews>
    <sheetView showGridLines="0" workbookViewId="0">
      <selection sqref="A1:U1"/>
    </sheetView>
  </sheetViews>
  <sheetFormatPr defaultColWidth="11.44140625" defaultRowHeight="13.2" x14ac:dyDescent="0.25"/>
  <cols>
    <col min="1" max="11" width="1.88671875" customWidth="1"/>
    <col min="12" max="12" width="5.6640625" customWidth="1"/>
    <col min="13" max="21" width="9.33203125" customWidth="1"/>
  </cols>
  <sheetData>
    <row r="1" spans="1:22" s="346" customFormat="1" ht="30.75" customHeight="1" x14ac:dyDescent="0.25">
      <c r="A1" s="358" t="s">
        <v>1029</v>
      </c>
      <c r="B1" s="358"/>
      <c r="C1" s="358"/>
      <c r="D1" s="358"/>
      <c r="E1" s="358"/>
      <c r="F1" s="358"/>
      <c r="G1" s="358"/>
      <c r="H1" s="358"/>
      <c r="I1" s="358"/>
      <c r="J1" s="358"/>
      <c r="K1" s="358"/>
      <c r="L1" s="358"/>
      <c r="M1" s="358"/>
      <c r="N1" s="358"/>
      <c r="O1" s="358"/>
      <c r="P1" s="358"/>
      <c r="Q1" s="358"/>
      <c r="R1" s="358"/>
      <c r="S1" s="358"/>
      <c r="T1" s="358"/>
      <c r="U1" s="358"/>
      <c r="V1" s="347"/>
    </row>
    <row r="2" spans="1:22" ht="17.399999999999999" customHeight="1" x14ac:dyDescent="0.25">
      <c r="A2" s="8" t="s">
        <v>264</v>
      </c>
      <c r="B2" s="8"/>
      <c r="C2" s="8"/>
      <c r="D2" s="8"/>
      <c r="E2" s="8"/>
      <c r="F2" s="8"/>
      <c r="G2" s="8"/>
      <c r="H2" s="8"/>
      <c r="I2" s="8"/>
      <c r="J2" s="8"/>
      <c r="K2" s="355" t="s">
        <v>265</v>
      </c>
      <c r="L2" s="356"/>
      <c r="M2" s="356"/>
      <c r="N2" s="356"/>
      <c r="O2" s="356"/>
      <c r="P2" s="356"/>
      <c r="Q2" s="356"/>
      <c r="R2" s="356"/>
      <c r="S2" s="356"/>
      <c r="T2" s="356"/>
      <c r="U2" s="356"/>
    </row>
    <row r="3" spans="1:22" ht="16.5" customHeight="1" x14ac:dyDescent="0.25">
      <c r="A3" s="11"/>
      <c r="B3" s="11"/>
      <c r="C3" s="11"/>
      <c r="D3" s="11"/>
      <c r="E3" s="11"/>
      <c r="F3" s="11"/>
      <c r="G3" s="11"/>
      <c r="H3" s="11"/>
      <c r="I3" s="11"/>
      <c r="J3" s="11"/>
      <c r="K3" s="11"/>
      <c r="L3" s="12" t="s">
        <v>61</v>
      </c>
      <c r="M3" s="13" t="s">
        <v>266</v>
      </c>
      <c r="N3" s="13" t="s">
        <v>267</v>
      </c>
      <c r="O3" s="13" t="s">
        <v>268</v>
      </c>
      <c r="P3" s="13" t="s">
        <v>269</v>
      </c>
      <c r="Q3" s="13" t="s">
        <v>270</v>
      </c>
      <c r="R3" s="13" t="s">
        <v>271</v>
      </c>
      <c r="S3" s="13" t="s">
        <v>272</v>
      </c>
      <c r="T3" s="13" t="s">
        <v>273</v>
      </c>
      <c r="U3" s="13" t="s">
        <v>274</v>
      </c>
    </row>
    <row r="4" spans="1:22" ht="16.5" customHeight="1" x14ac:dyDescent="0.25">
      <c r="A4" s="7" t="s">
        <v>200</v>
      </c>
      <c r="B4" s="7"/>
      <c r="C4" s="7"/>
      <c r="D4" s="7"/>
      <c r="E4" s="7"/>
      <c r="F4" s="7"/>
      <c r="G4" s="7"/>
      <c r="H4" s="7"/>
      <c r="I4" s="7"/>
      <c r="J4" s="7"/>
      <c r="K4" s="7"/>
      <c r="L4" s="9"/>
      <c r="M4" s="10"/>
      <c r="N4" s="10"/>
      <c r="O4" s="10"/>
      <c r="P4" s="10"/>
      <c r="Q4" s="10"/>
      <c r="R4" s="10"/>
      <c r="S4" s="10"/>
      <c r="T4" s="10"/>
      <c r="U4" s="10"/>
    </row>
    <row r="5" spans="1:22" ht="16.5" customHeight="1" x14ac:dyDescent="0.25">
      <c r="A5" s="7"/>
      <c r="B5" s="7" t="s">
        <v>202</v>
      </c>
      <c r="C5" s="7"/>
      <c r="D5" s="7"/>
      <c r="E5" s="7"/>
      <c r="F5" s="7"/>
      <c r="G5" s="7"/>
      <c r="H5" s="7"/>
      <c r="I5" s="7"/>
      <c r="J5" s="7"/>
      <c r="K5" s="7"/>
      <c r="L5" s="9"/>
      <c r="M5" s="10"/>
      <c r="N5" s="10"/>
      <c r="O5" s="10"/>
      <c r="P5" s="10"/>
      <c r="Q5" s="10"/>
      <c r="R5" s="10"/>
      <c r="S5" s="10"/>
      <c r="T5" s="10"/>
      <c r="U5" s="10"/>
    </row>
    <row r="6" spans="1:22" ht="16.5" customHeight="1" x14ac:dyDescent="0.25">
      <c r="A6" s="7"/>
      <c r="B6" s="7"/>
      <c r="C6" s="7" t="s">
        <v>79</v>
      </c>
      <c r="D6" s="7"/>
      <c r="E6" s="7"/>
      <c r="F6" s="7"/>
      <c r="G6" s="7"/>
      <c r="H6" s="7"/>
      <c r="I6" s="7"/>
      <c r="J6" s="7"/>
      <c r="K6" s="7"/>
      <c r="L6" s="9"/>
      <c r="M6" s="10"/>
      <c r="N6" s="10"/>
      <c r="O6" s="10"/>
      <c r="P6" s="10"/>
      <c r="Q6" s="10"/>
      <c r="R6" s="10"/>
      <c r="S6" s="10"/>
      <c r="T6" s="10"/>
      <c r="U6" s="10"/>
    </row>
    <row r="7" spans="1:22" ht="16.5" customHeight="1" x14ac:dyDescent="0.25">
      <c r="A7" s="7"/>
      <c r="B7" s="7"/>
      <c r="C7" s="7"/>
      <c r="D7" s="7" t="s">
        <v>71</v>
      </c>
      <c r="E7" s="7"/>
      <c r="F7" s="7"/>
      <c r="G7" s="7"/>
      <c r="H7" s="7"/>
      <c r="I7" s="7"/>
      <c r="J7" s="7"/>
      <c r="K7" s="7"/>
      <c r="L7" s="9" t="s">
        <v>127</v>
      </c>
      <c r="M7" s="89">
        <v>7025</v>
      </c>
      <c r="N7" s="89">
        <v>1958</v>
      </c>
      <c r="O7" s="89">
        <v>2094</v>
      </c>
      <c r="P7" s="89">
        <v>1331</v>
      </c>
      <c r="Q7" s="89">
        <v>1728</v>
      </c>
      <c r="R7" s="90">
        <v>817</v>
      </c>
      <c r="S7" s="90">
        <v>195</v>
      </c>
      <c r="T7" s="86" t="s">
        <v>85</v>
      </c>
      <c r="U7" s="88">
        <v>15148</v>
      </c>
    </row>
    <row r="8" spans="1:22" ht="16.5" customHeight="1" x14ac:dyDescent="0.25">
      <c r="A8" s="7"/>
      <c r="B8" s="7"/>
      <c r="C8" s="7"/>
      <c r="D8" s="7" t="s">
        <v>82</v>
      </c>
      <c r="E8" s="7"/>
      <c r="F8" s="7"/>
      <c r="G8" s="7"/>
      <c r="H8" s="7"/>
      <c r="I8" s="7"/>
      <c r="J8" s="7"/>
      <c r="K8" s="7"/>
      <c r="L8" s="9" t="s">
        <v>127</v>
      </c>
      <c r="M8" s="88">
        <v>12626</v>
      </c>
      <c r="N8" s="89">
        <v>1953</v>
      </c>
      <c r="O8" s="89">
        <v>2315</v>
      </c>
      <c r="P8" s="89">
        <v>1568</v>
      </c>
      <c r="Q8" s="89">
        <v>1623</v>
      </c>
      <c r="R8" s="90">
        <v>973</v>
      </c>
      <c r="S8" s="90">
        <v>212</v>
      </c>
      <c r="T8" s="86" t="s">
        <v>85</v>
      </c>
      <c r="U8" s="88">
        <v>21270</v>
      </c>
    </row>
    <row r="9" spans="1:22" ht="16.5" customHeight="1" x14ac:dyDescent="0.25">
      <c r="A9" s="7"/>
      <c r="B9" s="7"/>
      <c r="C9" s="7"/>
      <c r="D9" s="7" t="s">
        <v>83</v>
      </c>
      <c r="E9" s="7"/>
      <c r="F9" s="7"/>
      <c r="G9" s="7"/>
      <c r="H9" s="7"/>
      <c r="I9" s="7"/>
      <c r="J9" s="7"/>
      <c r="K9" s="7"/>
      <c r="L9" s="9" t="s">
        <v>127</v>
      </c>
      <c r="M9" s="89">
        <v>5580</v>
      </c>
      <c r="N9" s="89">
        <v>1867</v>
      </c>
      <c r="O9" s="89">
        <v>2392</v>
      </c>
      <c r="P9" s="89">
        <v>1407</v>
      </c>
      <c r="Q9" s="89">
        <v>3418</v>
      </c>
      <c r="R9" s="90">
        <v>923</v>
      </c>
      <c r="S9" s="90">
        <v>202</v>
      </c>
      <c r="T9" s="86" t="s">
        <v>85</v>
      </c>
      <c r="U9" s="88">
        <v>15789</v>
      </c>
    </row>
    <row r="10" spans="1:22" ht="16.5" customHeight="1" x14ac:dyDescent="0.25">
      <c r="A10" s="7"/>
      <c r="B10" s="7"/>
      <c r="C10" s="7"/>
      <c r="D10" s="7" t="s">
        <v>84</v>
      </c>
      <c r="E10" s="7"/>
      <c r="F10" s="7"/>
      <c r="G10" s="7"/>
      <c r="H10" s="7"/>
      <c r="I10" s="7"/>
      <c r="J10" s="7"/>
      <c r="K10" s="7"/>
      <c r="L10" s="9" t="s">
        <v>127</v>
      </c>
      <c r="M10" s="89">
        <v>4233</v>
      </c>
      <c r="N10" s="89">
        <v>2085</v>
      </c>
      <c r="O10" s="89">
        <v>2495</v>
      </c>
      <c r="P10" s="89">
        <v>1567</v>
      </c>
      <c r="Q10" s="89">
        <v>1135</v>
      </c>
      <c r="R10" s="90">
        <v>821</v>
      </c>
      <c r="S10" s="90">
        <v>276</v>
      </c>
      <c r="T10" s="86" t="s">
        <v>85</v>
      </c>
      <c r="U10" s="88">
        <v>12612</v>
      </c>
    </row>
    <row r="11" spans="1:22" ht="16.5" customHeight="1" x14ac:dyDescent="0.25">
      <c r="A11" s="7"/>
      <c r="B11" s="7"/>
      <c r="C11" s="7"/>
      <c r="D11" s="7" t="s">
        <v>86</v>
      </c>
      <c r="E11" s="7"/>
      <c r="F11" s="7"/>
      <c r="G11" s="7"/>
      <c r="H11" s="7"/>
      <c r="I11" s="7"/>
      <c r="J11" s="7"/>
      <c r="K11" s="7"/>
      <c r="L11" s="9" t="s">
        <v>127</v>
      </c>
      <c r="M11" s="89">
        <v>4021</v>
      </c>
      <c r="N11" s="89">
        <v>2200</v>
      </c>
      <c r="O11" s="89">
        <v>2528</v>
      </c>
      <c r="P11" s="89">
        <v>1623</v>
      </c>
      <c r="Q11" s="89">
        <v>1595</v>
      </c>
      <c r="R11" s="89">
        <v>1098</v>
      </c>
      <c r="S11" s="90">
        <v>212</v>
      </c>
      <c r="T11" s="86" t="s">
        <v>85</v>
      </c>
      <c r="U11" s="88">
        <v>13277</v>
      </c>
    </row>
    <row r="12" spans="1:22" ht="16.5" customHeight="1" x14ac:dyDescent="0.25">
      <c r="A12" s="7"/>
      <c r="B12" s="7"/>
      <c r="C12" s="7" t="s">
        <v>275</v>
      </c>
      <c r="D12" s="7"/>
      <c r="E12" s="7"/>
      <c r="F12" s="7"/>
      <c r="G12" s="7"/>
      <c r="H12" s="7"/>
      <c r="I12" s="7"/>
      <c r="J12" s="7"/>
      <c r="K12" s="7"/>
      <c r="L12" s="9"/>
      <c r="M12" s="10"/>
      <c r="N12" s="10"/>
      <c r="O12" s="10"/>
      <c r="P12" s="10"/>
      <c r="Q12" s="10"/>
      <c r="R12" s="10"/>
      <c r="S12" s="10"/>
      <c r="T12" s="10"/>
      <c r="U12" s="10"/>
    </row>
    <row r="13" spans="1:22" ht="16.5" customHeight="1" x14ac:dyDescent="0.25">
      <c r="A13" s="7"/>
      <c r="B13" s="7"/>
      <c r="C13" s="7"/>
      <c r="D13" s="7" t="s">
        <v>71</v>
      </c>
      <c r="E13" s="7"/>
      <c r="F13" s="7"/>
      <c r="G13" s="7"/>
      <c r="H13" s="7"/>
      <c r="I13" s="7"/>
      <c r="J13" s="7"/>
      <c r="K13" s="7"/>
      <c r="L13" s="9" t="s">
        <v>127</v>
      </c>
      <c r="M13" s="89">
        <v>1052</v>
      </c>
      <c r="N13" s="90">
        <v>118</v>
      </c>
      <c r="O13" s="90">
        <v>773</v>
      </c>
      <c r="P13" s="90">
        <v>413</v>
      </c>
      <c r="Q13" s="90">
        <v>238</v>
      </c>
      <c r="R13" s="84">
        <v>38</v>
      </c>
      <c r="S13" s="82">
        <v>9</v>
      </c>
      <c r="T13" s="86" t="s">
        <v>85</v>
      </c>
      <c r="U13" s="89">
        <v>2641</v>
      </c>
    </row>
    <row r="14" spans="1:22" ht="16.5" customHeight="1" x14ac:dyDescent="0.25">
      <c r="A14" s="7"/>
      <c r="B14" s="7"/>
      <c r="C14" s="7"/>
      <c r="D14" s="7" t="s">
        <v>82</v>
      </c>
      <c r="E14" s="7"/>
      <c r="F14" s="7"/>
      <c r="G14" s="7"/>
      <c r="H14" s="7"/>
      <c r="I14" s="7"/>
      <c r="J14" s="7"/>
      <c r="K14" s="7"/>
      <c r="L14" s="9" t="s">
        <v>127</v>
      </c>
      <c r="M14" s="89">
        <v>1235</v>
      </c>
      <c r="N14" s="84">
        <v>76</v>
      </c>
      <c r="O14" s="90">
        <v>744</v>
      </c>
      <c r="P14" s="90">
        <v>452</v>
      </c>
      <c r="Q14" s="90">
        <v>193</v>
      </c>
      <c r="R14" s="84">
        <v>63</v>
      </c>
      <c r="S14" s="82">
        <v>3</v>
      </c>
      <c r="T14" s="86" t="s">
        <v>85</v>
      </c>
      <c r="U14" s="89">
        <v>2766</v>
      </c>
    </row>
    <row r="15" spans="1:22" ht="16.5" customHeight="1" x14ac:dyDescent="0.25">
      <c r="A15" s="7"/>
      <c r="B15" s="7"/>
      <c r="C15" s="7"/>
      <c r="D15" s="7" t="s">
        <v>83</v>
      </c>
      <c r="E15" s="7"/>
      <c r="F15" s="7"/>
      <c r="G15" s="7"/>
      <c r="H15" s="7"/>
      <c r="I15" s="7"/>
      <c r="J15" s="7"/>
      <c r="K15" s="7"/>
      <c r="L15" s="9" t="s">
        <v>127</v>
      </c>
      <c r="M15" s="90">
        <v>670</v>
      </c>
      <c r="N15" s="84">
        <v>69</v>
      </c>
      <c r="O15" s="90">
        <v>747</v>
      </c>
      <c r="P15" s="90">
        <v>319</v>
      </c>
      <c r="Q15" s="90">
        <v>271</v>
      </c>
      <c r="R15" s="84">
        <v>51</v>
      </c>
      <c r="S15" s="82">
        <v>5</v>
      </c>
      <c r="T15" s="86" t="s">
        <v>85</v>
      </c>
      <c r="U15" s="89">
        <v>2132</v>
      </c>
    </row>
    <row r="16" spans="1:22" ht="16.5" customHeight="1" x14ac:dyDescent="0.25">
      <c r="A16" s="7"/>
      <c r="B16" s="7"/>
      <c r="C16" s="7"/>
      <c r="D16" s="7" t="s">
        <v>84</v>
      </c>
      <c r="E16" s="7"/>
      <c r="F16" s="7"/>
      <c r="G16" s="7"/>
      <c r="H16" s="7"/>
      <c r="I16" s="7"/>
      <c r="J16" s="7"/>
      <c r="K16" s="7"/>
      <c r="L16" s="9" t="s">
        <v>127</v>
      </c>
      <c r="M16" s="90">
        <v>732</v>
      </c>
      <c r="N16" s="90">
        <v>102</v>
      </c>
      <c r="O16" s="90">
        <v>704</v>
      </c>
      <c r="P16" s="90">
        <v>300</v>
      </c>
      <c r="Q16" s="90">
        <v>127</v>
      </c>
      <c r="R16" s="84">
        <v>51</v>
      </c>
      <c r="S16" s="82">
        <v>8</v>
      </c>
      <c r="T16" s="86" t="s">
        <v>85</v>
      </c>
      <c r="U16" s="89">
        <v>2024</v>
      </c>
    </row>
    <row r="17" spans="1:21" ht="16.5" customHeight="1" x14ac:dyDescent="0.25">
      <c r="A17" s="7"/>
      <c r="B17" s="7"/>
      <c r="C17" s="7"/>
      <c r="D17" s="7" t="s">
        <v>86</v>
      </c>
      <c r="E17" s="7"/>
      <c r="F17" s="7"/>
      <c r="G17" s="7"/>
      <c r="H17" s="7"/>
      <c r="I17" s="7"/>
      <c r="J17" s="7"/>
      <c r="K17" s="7"/>
      <c r="L17" s="9" t="s">
        <v>127</v>
      </c>
      <c r="M17" s="90">
        <v>744</v>
      </c>
      <c r="N17" s="90">
        <v>107</v>
      </c>
      <c r="O17" s="90">
        <v>760</v>
      </c>
      <c r="P17" s="90">
        <v>280</v>
      </c>
      <c r="Q17" s="90">
        <v>130</v>
      </c>
      <c r="R17" s="84">
        <v>87</v>
      </c>
      <c r="S17" s="82">
        <v>7</v>
      </c>
      <c r="T17" s="86" t="s">
        <v>85</v>
      </c>
      <c r="U17" s="89">
        <v>2115</v>
      </c>
    </row>
    <row r="18" spans="1:21" ht="16.5" customHeight="1" x14ac:dyDescent="0.25">
      <c r="A18" s="7"/>
      <c r="B18" s="7" t="s">
        <v>276</v>
      </c>
      <c r="C18" s="7"/>
      <c r="D18" s="7"/>
      <c r="E18" s="7"/>
      <c r="F18" s="7"/>
      <c r="G18" s="7"/>
      <c r="H18" s="7"/>
      <c r="I18" s="7"/>
      <c r="J18" s="7"/>
      <c r="K18" s="7"/>
      <c r="L18" s="9"/>
      <c r="M18" s="10"/>
      <c r="N18" s="10"/>
      <c r="O18" s="10"/>
      <c r="P18" s="10"/>
      <c r="Q18" s="10"/>
      <c r="R18" s="10"/>
      <c r="S18" s="10"/>
      <c r="T18" s="10"/>
      <c r="U18" s="10"/>
    </row>
    <row r="19" spans="1:21" ht="16.5" customHeight="1" x14ac:dyDescent="0.25">
      <c r="A19" s="7"/>
      <c r="B19" s="7"/>
      <c r="C19" s="7"/>
      <c r="D19" s="7" t="s">
        <v>144</v>
      </c>
      <c r="E19" s="7"/>
      <c r="F19" s="7"/>
      <c r="G19" s="7"/>
      <c r="H19" s="7"/>
      <c r="I19" s="7"/>
      <c r="J19" s="7"/>
      <c r="K19" s="7"/>
      <c r="L19" s="9" t="s">
        <v>127</v>
      </c>
      <c r="M19" s="89">
        <v>4848</v>
      </c>
      <c r="N19" s="89">
        <v>1021</v>
      </c>
      <c r="O19" s="89">
        <v>1633</v>
      </c>
      <c r="P19" s="89">
        <v>1180</v>
      </c>
      <c r="Q19" s="90">
        <v>727</v>
      </c>
      <c r="R19" s="90">
        <v>145</v>
      </c>
      <c r="S19" s="84">
        <v>12</v>
      </c>
      <c r="T19" s="86" t="s">
        <v>85</v>
      </c>
      <c r="U19" s="89">
        <v>9566</v>
      </c>
    </row>
    <row r="20" spans="1:21" ht="16.5" customHeight="1" x14ac:dyDescent="0.25">
      <c r="A20" s="7"/>
      <c r="B20" s="7"/>
      <c r="C20" s="7"/>
      <c r="D20" s="7" t="s">
        <v>145</v>
      </c>
      <c r="E20" s="7"/>
      <c r="F20" s="7"/>
      <c r="G20" s="7"/>
      <c r="H20" s="7"/>
      <c r="I20" s="7"/>
      <c r="J20" s="7"/>
      <c r="K20" s="7"/>
      <c r="L20" s="9" t="s">
        <v>127</v>
      </c>
      <c r="M20" s="89">
        <v>3285</v>
      </c>
      <c r="N20" s="90">
        <v>413</v>
      </c>
      <c r="O20" s="89">
        <v>1307</v>
      </c>
      <c r="P20" s="89">
        <v>1101</v>
      </c>
      <c r="Q20" s="90">
        <v>654</v>
      </c>
      <c r="R20" s="90">
        <v>163</v>
      </c>
      <c r="S20" s="84">
        <v>19</v>
      </c>
      <c r="T20" s="86" t="s">
        <v>85</v>
      </c>
      <c r="U20" s="89">
        <v>6942</v>
      </c>
    </row>
    <row r="21" spans="1:21" ht="16.5" customHeight="1" x14ac:dyDescent="0.25">
      <c r="A21" s="7"/>
      <c r="B21" s="7"/>
      <c r="C21" s="7"/>
      <c r="D21" s="7" t="s">
        <v>146</v>
      </c>
      <c r="E21" s="7"/>
      <c r="F21" s="7"/>
      <c r="G21" s="7"/>
      <c r="H21" s="7"/>
      <c r="I21" s="7"/>
      <c r="J21" s="7"/>
      <c r="K21" s="7"/>
      <c r="L21" s="9" t="s">
        <v>127</v>
      </c>
      <c r="M21" s="89">
        <v>3055</v>
      </c>
      <c r="N21" s="90">
        <v>354</v>
      </c>
      <c r="O21" s="89">
        <v>1264</v>
      </c>
      <c r="P21" s="90">
        <v>939</v>
      </c>
      <c r="Q21" s="90">
        <v>622</v>
      </c>
      <c r="R21" s="90">
        <v>167</v>
      </c>
      <c r="S21" s="84">
        <v>22</v>
      </c>
      <c r="T21" s="86" t="s">
        <v>85</v>
      </c>
      <c r="U21" s="89">
        <v>6423</v>
      </c>
    </row>
    <row r="22" spans="1:21" ht="16.5" customHeight="1" x14ac:dyDescent="0.25">
      <c r="A22" s="7"/>
      <c r="B22" s="7"/>
      <c r="C22" s="7"/>
      <c r="D22" s="7" t="s">
        <v>147</v>
      </c>
      <c r="E22" s="7"/>
      <c r="F22" s="7"/>
      <c r="G22" s="7"/>
      <c r="H22" s="7"/>
      <c r="I22" s="7"/>
      <c r="J22" s="7"/>
      <c r="K22" s="7"/>
      <c r="L22" s="9" t="s">
        <v>127</v>
      </c>
      <c r="M22" s="89">
        <v>3037</v>
      </c>
      <c r="N22" s="90">
        <v>450</v>
      </c>
      <c r="O22" s="89">
        <v>1131</v>
      </c>
      <c r="P22" s="90">
        <v>736</v>
      </c>
      <c r="Q22" s="90">
        <v>330</v>
      </c>
      <c r="R22" s="90">
        <v>139</v>
      </c>
      <c r="S22" s="84">
        <v>13</v>
      </c>
      <c r="T22" s="86" t="s">
        <v>85</v>
      </c>
      <c r="U22" s="89">
        <v>5836</v>
      </c>
    </row>
    <row r="23" spans="1:21" ht="16.5" customHeight="1" x14ac:dyDescent="0.25">
      <c r="A23" s="7"/>
      <c r="B23" s="7"/>
      <c r="C23" s="7"/>
      <c r="D23" s="7" t="s">
        <v>148</v>
      </c>
      <c r="E23" s="7"/>
      <c r="F23" s="7"/>
      <c r="G23" s="7"/>
      <c r="H23" s="7"/>
      <c r="I23" s="7"/>
      <c r="J23" s="7"/>
      <c r="K23" s="7"/>
      <c r="L23" s="9" t="s">
        <v>127</v>
      </c>
      <c r="M23" s="89">
        <v>2751</v>
      </c>
      <c r="N23" s="90">
        <v>430</v>
      </c>
      <c r="O23" s="90">
        <v>934</v>
      </c>
      <c r="P23" s="90">
        <v>724</v>
      </c>
      <c r="Q23" s="90">
        <v>337</v>
      </c>
      <c r="R23" s="90">
        <v>176</v>
      </c>
      <c r="S23" s="84">
        <v>22</v>
      </c>
      <c r="T23" s="86" t="s">
        <v>85</v>
      </c>
      <c r="U23" s="89">
        <v>5374</v>
      </c>
    </row>
    <row r="24" spans="1:21" ht="16.5" customHeight="1" x14ac:dyDescent="0.25">
      <c r="A24" s="7"/>
      <c r="B24" s="7" t="s">
        <v>277</v>
      </c>
      <c r="C24" s="7"/>
      <c r="D24" s="7"/>
      <c r="E24" s="7"/>
      <c r="F24" s="7"/>
      <c r="G24" s="7"/>
      <c r="H24" s="7"/>
      <c r="I24" s="7"/>
      <c r="J24" s="7"/>
      <c r="K24" s="7"/>
      <c r="L24" s="9"/>
      <c r="M24" s="10"/>
      <c r="N24" s="10"/>
      <c r="O24" s="10"/>
      <c r="P24" s="10"/>
      <c r="Q24" s="10"/>
      <c r="R24" s="10"/>
      <c r="S24" s="10"/>
      <c r="T24" s="10"/>
      <c r="U24" s="10"/>
    </row>
    <row r="25" spans="1:21" ht="16.5" customHeight="1" x14ac:dyDescent="0.25">
      <c r="A25" s="7"/>
      <c r="B25" s="7"/>
      <c r="C25" s="7"/>
      <c r="D25" s="7" t="s">
        <v>71</v>
      </c>
      <c r="E25" s="7"/>
      <c r="F25" s="7"/>
      <c r="G25" s="7"/>
      <c r="H25" s="7"/>
      <c r="I25" s="7"/>
      <c r="J25" s="7"/>
      <c r="K25" s="7"/>
      <c r="L25" s="9" t="s">
        <v>208</v>
      </c>
      <c r="M25" s="86" t="s">
        <v>85</v>
      </c>
      <c r="N25" s="86" t="s">
        <v>85</v>
      </c>
      <c r="O25" s="86" t="s">
        <v>85</v>
      </c>
      <c r="P25" s="86" t="s">
        <v>85</v>
      </c>
      <c r="Q25" s="86" t="s">
        <v>85</v>
      </c>
      <c r="R25" s="86" t="s">
        <v>85</v>
      </c>
      <c r="S25" s="86" t="s">
        <v>85</v>
      </c>
      <c r="T25" s="86" t="s">
        <v>85</v>
      </c>
      <c r="U25" s="86" t="s">
        <v>85</v>
      </c>
    </row>
    <row r="26" spans="1:21" ht="16.5" customHeight="1" x14ac:dyDescent="0.25">
      <c r="A26" s="7"/>
      <c r="B26" s="7"/>
      <c r="C26" s="7"/>
      <c r="D26" s="7" t="s">
        <v>82</v>
      </c>
      <c r="E26" s="7"/>
      <c r="F26" s="7"/>
      <c r="G26" s="7"/>
      <c r="H26" s="7"/>
      <c r="I26" s="7"/>
      <c r="J26" s="7"/>
      <c r="K26" s="7"/>
      <c r="L26" s="9" t="s">
        <v>208</v>
      </c>
      <c r="M26" s="87">
        <v>367697</v>
      </c>
      <c r="N26" s="87">
        <v>141575</v>
      </c>
      <c r="O26" s="88">
        <v>92181</v>
      </c>
      <c r="P26" s="88">
        <v>75007</v>
      </c>
      <c r="Q26" s="87">
        <v>113023</v>
      </c>
      <c r="R26" s="88">
        <v>52177</v>
      </c>
      <c r="S26" s="89">
        <v>7035</v>
      </c>
      <c r="T26" s="86" t="s">
        <v>85</v>
      </c>
      <c r="U26" s="87">
        <v>848694</v>
      </c>
    </row>
    <row r="27" spans="1:21" ht="16.5" customHeight="1" x14ac:dyDescent="0.25">
      <c r="A27" s="7"/>
      <c r="B27" s="7"/>
      <c r="C27" s="7"/>
      <c r="D27" s="7" t="s">
        <v>83</v>
      </c>
      <c r="E27" s="7"/>
      <c r="F27" s="7"/>
      <c r="G27" s="7"/>
      <c r="H27" s="7"/>
      <c r="I27" s="7"/>
      <c r="J27" s="7"/>
      <c r="K27" s="7"/>
      <c r="L27" s="9" t="s">
        <v>208</v>
      </c>
      <c r="M27" s="87">
        <v>253349</v>
      </c>
      <c r="N27" s="87">
        <v>143681</v>
      </c>
      <c r="O27" s="88">
        <v>91375</v>
      </c>
      <c r="P27" s="88">
        <v>76274</v>
      </c>
      <c r="Q27" s="87">
        <v>105141</v>
      </c>
      <c r="R27" s="88">
        <v>54193</v>
      </c>
      <c r="S27" s="89">
        <v>6507</v>
      </c>
      <c r="T27" s="86" t="s">
        <v>85</v>
      </c>
      <c r="U27" s="87">
        <v>730521</v>
      </c>
    </row>
    <row r="28" spans="1:21" ht="16.5" customHeight="1" x14ac:dyDescent="0.25">
      <c r="A28" s="7"/>
      <c r="B28" s="7"/>
      <c r="C28" s="7"/>
      <c r="D28" s="7" t="s">
        <v>84</v>
      </c>
      <c r="E28" s="7"/>
      <c r="F28" s="7"/>
      <c r="G28" s="7"/>
      <c r="H28" s="7"/>
      <c r="I28" s="7"/>
      <c r="J28" s="7"/>
      <c r="K28" s="7"/>
      <c r="L28" s="9" t="s">
        <v>208</v>
      </c>
      <c r="M28" s="87">
        <v>231193</v>
      </c>
      <c r="N28" s="87">
        <v>135519</v>
      </c>
      <c r="O28" s="88">
        <v>97485</v>
      </c>
      <c r="P28" s="88">
        <v>75556</v>
      </c>
      <c r="Q28" s="88">
        <v>82442</v>
      </c>
      <c r="R28" s="88">
        <v>50688</v>
      </c>
      <c r="S28" s="89">
        <v>6858</v>
      </c>
      <c r="T28" s="86" t="s">
        <v>85</v>
      </c>
      <c r="U28" s="87">
        <v>679742</v>
      </c>
    </row>
    <row r="29" spans="1:21" ht="16.5" customHeight="1" x14ac:dyDescent="0.25">
      <c r="A29" s="7"/>
      <c r="B29" s="7"/>
      <c r="C29" s="7"/>
      <c r="D29" s="7" t="s">
        <v>86</v>
      </c>
      <c r="E29" s="7"/>
      <c r="F29" s="7"/>
      <c r="G29" s="7"/>
      <c r="H29" s="7"/>
      <c r="I29" s="7"/>
      <c r="J29" s="7"/>
      <c r="K29" s="7"/>
      <c r="L29" s="9" t="s">
        <v>208</v>
      </c>
      <c r="M29" s="87">
        <v>240226</v>
      </c>
      <c r="N29" s="87">
        <v>121838</v>
      </c>
      <c r="O29" s="88">
        <v>92329</v>
      </c>
      <c r="P29" s="88">
        <v>70399</v>
      </c>
      <c r="Q29" s="88">
        <v>85017</v>
      </c>
      <c r="R29" s="88">
        <v>64096</v>
      </c>
      <c r="S29" s="89">
        <v>4991</v>
      </c>
      <c r="T29" s="86" t="s">
        <v>85</v>
      </c>
      <c r="U29" s="87">
        <v>678896</v>
      </c>
    </row>
    <row r="30" spans="1:21" ht="16.5" customHeight="1" x14ac:dyDescent="0.25">
      <c r="A30" s="7" t="s">
        <v>209</v>
      </c>
      <c r="B30" s="7"/>
      <c r="C30" s="7"/>
      <c r="D30" s="7"/>
      <c r="E30" s="7"/>
      <c r="F30" s="7"/>
      <c r="G30" s="7"/>
      <c r="H30" s="7"/>
      <c r="I30" s="7"/>
      <c r="J30" s="7"/>
      <c r="K30" s="7"/>
      <c r="L30" s="9"/>
      <c r="M30" s="10"/>
      <c r="N30" s="10"/>
      <c r="O30" s="10"/>
      <c r="P30" s="10"/>
      <c r="Q30" s="10"/>
      <c r="R30" s="10"/>
      <c r="S30" s="10"/>
      <c r="T30" s="10"/>
      <c r="U30" s="10"/>
    </row>
    <row r="31" spans="1:21" ht="16.5" customHeight="1" x14ac:dyDescent="0.25">
      <c r="A31" s="7"/>
      <c r="B31" s="7" t="s">
        <v>210</v>
      </c>
      <c r="C31" s="7"/>
      <c r="D31" s="7"/>
      <c r="E31" s="7"/>
      <c r="F31" s="7"/>
      <c r="G31" s="7"/>
      <c r="H31" s="7"/>
      <c r="I31" s="7"/>
      <c r="J31" s="7"/>
      <c r="K31" s="7"/>
      <c r="L31" s="9"/>
      <c r="M31" s="10"/>
      <c r="N31" s="10"/>
      <c r="O31" s="10"/>
      <c r="P31" s="10"/>
      <c r="Q31" s="10"/>
      <c r="R31" s="10"/>
      <c r="S31" s="10"/>
      <c r="T31" s="10"/>
      <c r="U31" s="10"/>
    </row>
    <row r="32" spans="1:21" ht="16.5" customHeight="1" x14ac:dyDescent="0.25">
      <c r="A32" s="7"/>
      <c r="B32" s="7"/>
      <c r="C32" s="7"/>
      <c r="D32" s="7" t="s">
        <v>144</v>
      </c>
      <c r="E32" s="7"/>
      <c r="F32" s="7"/>
      <c r="G32" s="7"/>
      <c r="H32" s="7"/>
      <c r="I32" s="7"/>
      <c r="J32" s="7"/>
      <c r="K32" s="7"/>
      <c r="L32" s="9" t="s">
        <v>127</v>
      </c>
      <c r="M32" s="86" t="s">
        <v>85</v>
      </c>
      <c r="N32" s="90">
        <v>292</v>
      </c>
      <c r="O32" s="88">
        <v>22402</v>
      </c>
      <c r="P32" s="84">
        <v>92</v>
      </c>
      <c r="Q32" s="89">
        <v>1354</v>
      </c>
      <c r="R32" s="84">
        <v>52</v>
      </c>
      <c r="S32" s="90">
        <v>177</v>
      </c>
      <c r="T32" s="86" t="s">
        <v>85</v>
      </c>
      <c r="U32" s="88">
        <v>24369</v>
      </c>
    </row>
    <row r="33" spans="1:21" ht="16.5" customHeight="1" x14ac:dyDescent="0.25">
      <c r="A33" s="7"/>
      <c r="B33" s="7"/>
      <c r="C33" s="7"/>
      <c r="D33" s="7" t="s">
        <v>145</v>
      </c>
      <c r="E33" s="7"/>
      <c r="F33" s="7"/>
      <c r="G33" s="7"/>
      <c r="H33" s="7"/>
      <c r="I33" s="7"/>
      <c r="J33" s="7"/>
      <c r="K33" s="7"/>
      <c r="L33" s="9" t="s">
        <v>127</v>
      </c>
      <c r="M33" s="86" t="s">
        <v>85</v>
      </c>
      <c r="N33" s="89">
        <v>4684</v>
      </c>
      <c r="O33" s="88">
        <v>19214</v>
      </c>
      <c r="P33" s="90">
        <v>144</v>
      </c>
      <c r="Q33" s="89">
        <v>1531</v>
      </c>
      <c r="R33" s="90">
        <v>104</v>
      </c>
      <c r="S33" s="90">
        <v>252</v>
      </c>
      <c r="T33" s="86" t="s">
        <v>85</v>
      </c>
      <c r="U33" s="88">
        <v>25929</v>
      </c>
    </row>
    <row r="34" spans="1:21" ht="16.5" customHeight="1" x14ac:dyDescent="0.25">
      <c r="A34" s="7"/>
      <c r="B34" s="7"/>
      <c r="C34" s="7"/>
      <c r="D34" s="7" t="s">
        <v>146</v>
      </c>
      <c r="E34" s="7"/>
      <c r="F34" s="7"/>
      <c r="G34" s="7"/>
      <c r="H34" s="7"/>
      <c r="I34" s="7"/>
      <c r="J34" s="7"/>
      <c r="K34" s="7"/>
      <c r="L34" s="9" t="s">
        <v>127</v>
      </c>
      <c r="M34" s="86" t="s">
        <v>85</v>
      </c>
      <c r="N34" s="89">
        <v>7371</v>
      </c>
      <c r="O34" s="88">
        <v>15715</v>
      </c>
      <c r="P34" s="90">
        <v>649</v>
      </c>
      <c r="Q34" s="89">
        <v>1399</v>
      </c>
      <c r="R34" s="90">
        <v>104</v>
      </c>
      <c r="S34" s="90">
        <v>232</v>
      </c>
      <c r="T34" s="86" t="s">
        <v>85</v>
      </c>
      <c r="U34" s="88">
        <v>25470</v>
      </c>
    </row>
    <row r="35" spans="1:21" ht="16.5" customHeight="1" x14ac:dyDescent="0.25">
      <c r="A35" s="7"/>
      <c r="B35" s="7"/>
      <c r="C35" s="7"/>
      <c r="D35" s="7" t="s">
        <v>147</v>
      </c>
      <c r="E35" s="7"/>
      <c r="F35" s="7"/>
      <c r="G35" s="7"/>
      <c r="H35" s="7"/>
      <c r="I35" s="7"/>
      <c r="J35" s="7"/>
      <c r="K35" s="7"/>
      <c r="L35" s="9" t="s">
        <v>127</v>
      </c>
      <c r="M35" s="86" t="s">
        <v>85</v>
      </c>
      <c r="N35" s="89">
        <v>4935</v>
      </c>
      <c r="O35" s="88">
        <v>10670</v>
      </c>
      <c r="P35" s="90">
        <v>138</v>
      </c>
      <c r="Q35" s="89">
        <v>1471</v>
      </c>
      <c r="R35" s="84">
        <v>90</v>
      </c>
      <c r="S35" s="90">
        <v>270</v>
      </c>
      <c r="T35" s="86" t="s">
        <v>85</v>
      </c>
      <c r="U35" s="88">
        <v>17574</v>
      </c>
    </row>
    <row r="36" spans="1:21" ht="16.5" customHeight="1" x14ac:dyDescent="0.25">
      <c r="A36" s="7"/>
      <c r="B36" s="7"/>
      <c r="C36" s="7"/>
      <c r="D36" s="7" t="s">
        <v>148</v>
      </c>
      <c r="E36" s="7"/>
      <c r="F36" s="7"/>
      <c r="G36" s="7"/>
      <c r="H36" s="7"/>
      <c r="I36" s="7"/>
      <c r="J36" s="7"/>
      <c r="K36" s="7"/>
      <c r="L36" s="9" t="s">
        <v>127</v>
      </c>
      <c r="M36" s="86" t="s">
        <v>85</v>
      </c>
      <c r="N36" s="89">
        <v>8289</v>
      </c>
      <c r="O36" s="89">
        <v>7277</v>
      </c>
      <c r="P36" s="90">
        <v>143</v>
      </c>
      <c r="Q36" s="89">
        <v>1165</v>
      </c>
      <c r="R36" s="90">
        <v>119</v>
      </c>
      <c r="S36" s="90">
        <v>222</v>
      </c>
      <c r="T36" s="86" t="s">
        <v>85</v>
      </c>
      <c r="U36" s="88">
        <v>17215</v>
      </c>
    </row>
    <row r="37" spans="1:21" ht="16.5" customHeight="1" x14ac:dyDescent="0.25">
      <c r="A37" s="7"/>
      <c r="B37" s="7" t="s">
        <v>212</v>
      </c>
      <c r="C37" s="7"/>
      <c r="D37" s="7"/>
      <c r="E37" s="7"/>
      <c r="F37" s="7"/>
      <c r="G37" s="7"/>
      <c r="H37" s="7"/>
      <c r="I37" s="7"/>
      <c r="J37" s="7"/>
      <c r="K37" s="7"/>
      <c r="L37" s="9"/>
      <c r="M37" s="10"/>
      <c r="N37" s="10"/>
      <c r="O37" s="10"/>
      <c r="P37" s="10"/>
      <c r="Q37" s="10"/>
      <c r="R37" s="10"/>
      <c r="S37" s="10"/>
      <c r="T37" s="10"/>
      <c r="U37" s="10"/>
    </row>
    <row r="38" spans="1:21" ht="16.5" customHeight="1" x14ac:dyDescent="0.25">
      <c r="A38" s="7"/>
      <c r="B38" s="7"/>
      <c r="C38" s="7"/>
      <c r="D38" s="7" t="s">
        <v>144</v>
      </c>
      <c r="E38" s="7"/>
      <c r="F38" s="7"/>
      <c r="G38" s="7"/>
      <c r="H38" s="7"/>
      <c r="I38" s="7"/>
      <c r="J38" s="7"/>
      <c r="K38" s="7"/>
      <c r="L38" s="9" t="s">
        <v>127</v>
      </c>
      <c r="M38" s="86" t="s">
        <v>85</v>
      </c>
      <c r="N38" s="89">
        <v>1536</v>
      </c>
      <c r="O38" s="88">
        <v>25853</v>
      </c>
      <c r="P38" s="90">
        <v>437</v>
      </c>
      <c r="Q38" s="88">
        <v>15050</v>
      </c>
      <c r="R38" s="90">
        <v>313</v>
      </c>
      <c r="S38" s="90">
        <v>313</v>
      </c>
      <c r="T38" s="86" t="s">
        <v>85</v>
      </c>
      <c r="U38" s="88">
        <v>43502</v>
      </c>
    </row>
    <row r="39" spans="1:21" ht="16.5" customHeight="1" x14ac:dyDescent="0.25">
      <c r="A39" s="7"/>
      <c r="B39" s="7"/>
      <c r="C39" s="7"/>
      <c r="D39" s="7" t="s">
        <v>145</v>
      </c>
      <c r="E39" s="7"/>
      <c r="F39" s="7"/>
      <c r="G39" s="7"/>
      <c r="H39" s="7"/>
      <c r="I39" s="7"/>
      <c r="J39" s="7"/>
      <c r="K39" s="7"/>
      <c r="L39" s="9" t="s">
        <v>127</v>
      </c>
      <c r="M39" s="86" t="s">
        <v>85</v>
      </c>
      <c r="N39" s="89">
        <v>9677</v>
      </c>
      <c r="O39" s="88">
        <v>21040</v>
      </c>
      <c r="P39" s="90">
        <v>437</v>
      </c>
      <c r="Q39" s="88">
        <v>15318</v>
      </c>
      <c r="R39" s="90">
        <v>395</v>
      </c>
      <c r="S39" s="90">
        <v>411</v>
      </c>
      <c r="T39" s="86" t="s">
        <v>85</v>
      </c>
      <c r="U39" s="88">
        <v>47278</v>
      </c>
    </row>
    <row r="40" spans="1:21" ht="16.5" customHeight="1" x14ac:dyDescent="0.25">
      <c r="A40" s="7"/>
      <c r="B40" s="7"/>
      <c r="C40" s="7"/>
      <c r="D40" s="7" t="s">
        <v>146</v>
      </c>
      <c r="E40" s="7"/>
      <c r="F40" s="7"/>
      <c r="G40" s="7"/>
      <c r="H40" s="7"/>
      <c r="I40" s="7"/>
      <c r="J40" s="7"/>
      <c r="K40" s="7"/>
      <c r="L40" s="9" t="s">
        <v>127</v>
      </c>
      <c r="M40" s="86" t="s">
        <v>85</v>
      </c>
      <c r="N40" s="88">
        <v>10095</v>
      </c>
      <c r="O40" s="88">
        <v>17238</v>
      </c>
      <c r="P40" s="90">
        <v>814</v>
      </c>
      <c r="Q40" s="88">
        <v>14981</v>
      </c>
      <c r="R40" s="90">
        <v>286</v>
      </c>
      <c r="S40" s="90">
        <v>403</v>
      </c>
      <c r="T40" s="86" t="s">
        <v>85</v>
      </c>
      <c r="U40" s="88">
        <v>43817</v>
      </c>
    </row>
    <row r="41" spans="1:21" ht="16.5" customHeight="1" x14ac:dyDescent="0.25">
      <c r="A41" s="7"/>
      <c r="B41" s="7"/>
      <c r="C41" s="7"/>
      <c r="D41" s="7" t="s">
        <v>147</v>
      </c>
      <c r="E41" s="7"/>
      <c r="F41" s="7"/>
      <c r="G41" s="7"/>
      <c r="H41" s="7"/>
      <c r="I41" s="7"/>
      <c r="J41" s="7"/>
      <c r="K41" s="7"/>
      <c r="L41" s="9" t="s">
        <v>127</v>
      </c>
      <c r="M41" s="86" t="s">
        <v>85</v>
      </c>
      <c r="N41" s="88">
        <v>10279</v>
      </c>
      <c r="O41" s="88">
        <v>15499</v>
      </c>
      <c r="P41" s="90">
        <v>234</v>
      </c>
      <c r="Q41" s="88">
        <v>11974</v>
      </c>
      <c r="R41" s="90">
        <v>324</v>
      </c>
      <c r="S41" s="90">
        <v>476</v>
      </c>
      <c r="T41" s="86" t="s">
        <v>85</v>
      </c>
      <c r="U41" s="88">
        <v>38786</v>
      </c>
    </row>
    <row r="42" spans="1:21" ht="16.5" customHeight="1" x14ac:dyDescent="0.25">
      <c r="A42" s="7"/>
      <c r="B42" s="7"/>
      <c r="C42" s="7"/>
      <c r="D42" s="7" t="s">
        <v>148</v>
      </c>
      <c r="E42" s="7"/>
      <c r="F42" s="7"/>
      <c r="G42" s="7"/>
      <c r="H42" s="7"/>
      <c r="I42" s="7"/>
      <c r="J42" s="7"/>
      <c r="K42" s="7"/>
      <c r="L42" s="9" t="s">
        <v>127</v>
      </c>
      <c r="M42" s="86" t="s">
        <v>85</v>
      </c>
      <c r="N42" s="88">
        <v>13629</v>
      </c>
      <c r="O42" s="88">
        <v>15045</v>
      </c>
      <c r="P42" s="90">
        <v>234</v>
      </c>
      <c r="Q42" s="89">
        <v>8834</v>
      </c>
      <c r="R42" s="90">
        <v>381</v>
      </c>
      <c r="S42" s="90">
        <v>387</v>
      </c>
      <c r="T42" s="86" t="s">
        <v>85</v>
      </c>
      <c r="U42" s="88">
        <v>38510</v>
      </c>
    </row>
    <row r="43" spans="1:21" ht="16.5" customHeight="1" x14ac:dyDescent="0.25">
      <c r="A43" s="7"/>
      <c r="B43" s="7" t="s">
        <v>213</v>
      </c>
      <c r="C43" s="7"/>
      <c r="D43" s="7"/>
      <c r="E43" s="7"/>
      <c r="F43" s="7"/>
      <c r="G43" s="7"/>
      <c r="H43" s="7"/>
      <c r="I43" s="7"/>
      <c r="J43" s="7"/>
      <c r="K43" s="7"/>
      <c r="L43" s="9"/>
      <c r="M43" s="10"/>
      <c r="N43" s="10"/>
      <c r="O43" s="10"/>
      <c r="P43" s="10"/>
      <c r="Q43" s="10"/>
      <c r="R43" s="10"/>
      <c r="S43" s="10"/>
      <c r="T43" s="10"/>
      <c r="U43" s="10"/>
    </row>
    <row r="44" spans="1:21" ht="16.5" customHeight="1" x14ac:dyDescent="0.25">
      <c r="A44" s="7"/>
      <c r="B44" s="7"/>
      <c r="C44" s="7"/>
      <c r="D44" s="7" t="s">
        <v>144</v>
      </c>
      <c r="E44" s="7"/>
      <c r="F44" s="7"/>
      <c r="G44" s="7"/>
      <c r="H44" s="7"/>
      <c r="I44" s="7"/>
      <c r="J44" s="7"/>
      <c r="K44" s="7"/>
      <c r="L44" s="9" t="s">
        <v>127</v>
      </c>
      <c r="M44" s="86" t="s">
        <v>85</v>
      </c>
      <c r="N44" s="90">
        <v>212</v>
      </c>
      <c r="O44" s="89">
        <v>4158</v>
      </c>
      <c r="P44" s="90">
        <v>272</v>
      </c>
      <c r="Q44" s="82" t="s">
        <v>125</v>
      </c>
      <c r="R44" s="82">
        <v>5</v>
      </c>
      <c r="S44" s="84">
        <v>35</v>
      </c>
      <c r="T44" s="86" t="s">
        <v>85</v>
      </c>
      <c r="U44" s="89">
        <v>4682</v>
      </c>
    </row>
    <row r="45" spans="1:21" ht="16.5" customHeight="1" x14ac:dyDescent="0.25">
      <c r="A45" s="7"/>
      <c r="B45" s="7"/>
      <c r="C45" s="7"/>
      <c r="D45" s="7" t="s">
        <v>145</v>
      </c>
      <c r="E45" s="7"/>
      <c r="F45" s="7"/>
      <c r="G45" s="7"/>
      <c r="H45" s="7"/>
      <c r="I45" s="7"/>
      <c r="J45" s="7"/>
      <c r="K45" s="7"/>
      <c r="L45" s="9" t="s">
        <v>127</v>
      </c>
      <c r="M45" s="86" t="s">
        <v>85</v>
      </c>
      <c r="N45" s="90">
        <v>318</v>
      </c>
      <c r="O45" s="89">
        <v>3744</v>
      </c>
      <c r="P45" s="90">
        <v>262</v>
      </c>
      <c r="Q45" s="82" t="s">
        <v>125</v>
      </c>
      <c r="R45" s="82">
        <v>7</v>
      </c>
      <c r="S45" s="84">
        <v>29</v>
      </c>
      <c r="T45" s="86" t="s">
        <v>85</v>
      </c>
      <c r="U45" s="89">
        <v>4360</v>
      </c>
    </row>
    <row r="46" spans="1:21" ht="16.5" customHeight="1" x14ac:dyDescent="0.25">
      <c r="A46" s="7"/>
      <c r="B46" s="7"/>
      <c r="C46" s="7"/>
      <c r="D46" s="7" t="s">
        <v>146</v>
      </c>
      <c r="E46" s="7"/>
      <c r="F46" s="7"/>
      <c r="G46" s="7"/>
      <c r="H46" s="7"/>
      <c r="I46" s="7"/>
      <c r="J46" s="7"/>
      <c r="K46" s="7"/>
      <c r="L46" s="9" t="s">
        <v>127</v>
      </c>
      <c r="M46" s="86" t="s">
        <v>85</v>
      </c>
      <c r="N46" s="90">
        <v>477</v>
      </c>
      <c r="O46" s="89">
        <v>3103</v>
      </c>
      <c r="P46" s="90">
        <v>246</v>
      </c>
      <c r="Q46" s="82" t="s">
        <v>125</v>
      </c>
      <c r="R46" s="84">
        <v>10</v>
      </c>
      <c r="S46" s="82" t="s">
        <v>125</v>
      </c>
      <c r="T46" s="86" t="s">
        <v>85</v>
      </c>
      <c r="U46" s="89">
        <v>3836</v>
      </c>
    </row>
    <row r="47" spans="1:21" ht="16.5" customHeight="1" x14ac:dyDescent="0.25">
      <c r="A47" s="7"/>
      <c r="B47" s="7"/>
      <c r="C47" s="7"/>
      <c r="D47" s="7" t="s">
        <v>147</v>
      </c>
      <c r="E47" s="7"/>
      <c r="F47" s="7"/>
      <c r="G47" s="7"/>
      <c r="H47" s="7"/>
      <c r="I47" s="7"/>
      <c r="J47" s="7"/>
      <c r="K47" s="7"/>
      <c r="L47" s="9" t="s">
        <v>127</v>
      </c>
      <c r="M47" s="86" t="s">
        <v>85</v>
      </c>
      <c r="N47" s="90">
        <v>528</v>
      </c>
      <c r="O47" s="89">
        <v>2760</v>
      </c>
      <c r="P47" s="90">
        <v>225</v>
      </c>
      <c r="Q47" s="82" t="s">
        <v>125</v>
      </c>
      <c r="R47" s="82" t="s">
        <v>125</v>
      </c>
      <c r="S47" s="82">
        <v>3</v>
      </c>
      <c r="T47" s="86" t="s">
        <v>85</v>
      </c>
      <c r="U47" s="89">
        <v>3516</v>
      </c>
    </row>
    <row r="48" spans="1:21" ht="16.5" customHeight="1" x14ac:dyDescent="0.25">
      <c r="A48" s="7"/>
      <c r="B48" s="7"/>
      <c r="C48" s="7"/>
      <c r="D48" s="7" t="s">
        <v>148</v>
      </c>
      <c r="E48" s="7"/>
      <c r="F48" s="7"/>
      <c r="G48" s="7"/>
      <c r="H48" s="7"/>
      <c r="I48" s="7"/>
      <c r="J48" s="7"/>
      <c r="K48" s="7"/>
      <c r="L48" s="9" t="s">
        <v>127</v>
      </c>
      <c r="M48" s="86" t="s">
        <v>85</v>
      </c>
      <c r="N48" s="90">
        <v>651</v>
      </c>
      <c r="O48" s="89">
        <v>1843</v>
      </c>
      <c r="P48" s="90">
        <v>187</v>
      </c>
      <c r="Q48" s="82" t="s">
        <v>125</v>
      </c>
      <c r="R48" s="82">
        <v>5</v>
      </c>
      <c r="S48" s="82" t="s">
        <v>125</v>
      </c>
      <c r="T48" s="86" t="s">
        <v>85</v>
      </c>
      <c r="U48" s="89">
        <v>2686</v>
      </c>
    </row>
    <row r="49" spans="1:21" ht="16.5" customHeight="1" x14ac:dyDescent="0.25">
      <c r="A49" s="7" t="s">
        <v>278</v>
      </c>
      <c r="B49" s="7"/>
      <c r="C49" s="7"/>
      <c r="D49" s="7"/>
      <c r="E49" s="7"/>
      <c r="F49" s="7"/>
      <c r="G49" s="7"/>
      <c r="H49" s="7"/>
      <c r="I49" s="7"/>
      <c r="J49" s="7"/>
      <c r="K49" s="7"/>
      <c r="L49" s="9"/>
      <c r="M49" s="10"/>
      <c r="N49" s="10"/>
      <c r="O49" s="10"/>
      <c r="P49" s="10"/>
      <c r="Q49" s="10"/>
      <c r="R49" s="10"/>
      <c r="S49" s="10"/>
      <c r="T49" s="10"/>
      <c r="U49" s="10"/>
    </row>
    <row r="50" spans="1:21" ht="16.5" customHeight="1" x14ac:dyDescent="0.25">
      <c r="A50" s="7"/>
      <c r="B50" s="7" t="s">
        <v>215</v>
      </c>
      <c r="C50" s="7"/>
      <c r="D50" s="7"/>
      <c r="E50" s="7"/>
      <c r="F50" s="7"/>
      <c r="G50" s="7"/>
      <c r="H50" s="7"/>
      <c r="I50" s="7"/>
      <c r="J50" s="7"/>
      <c r="K50" s="7"/>
      <c r="L50" s="9"/>
      <c r="M50" s="10"/>
      <c r="N50" s="10"/>
      <c r="O50" s="10"/>
      <c r="P50" s="10"/>
      <c r="Q50" s="10"/>
      <c r="R50" s="10"/>
      <c r="S50" s="10"/>
      <c r="T50" s="10"/>
      <c r="U50" s="10"/>
    </row>
    <row r="51" spans="1:21" ht="16.5" customHeight="1" x14ac:dyDescent="0.25">
      <c r="A51" s="7"/>
      <c r="B51" s="7"/>
      <c r="C51" s="7"/>
      <c r="D51" s="7" t="s">
        <v>144</v>
      </c>
      <c r="E51" s="7"/>
      <c r="F51" s="7"/>
      <c r="G51" s="7"/>
      <c r="H51" s="7"/>
      <c r="I51" s="7"/>
      <c r="J51" s="7"/>
      <c r="K51" s="7"/>
      <c r="L51" s="9" t="s">
        <v>127</v>
      </c>
      <c r="M51" s="88">
        <v>46194</v>
      </c>
      <c r="N51" s="88">
        <v>14046</v>
      </c>
      <c r="O51" s="88">
        <v>10797</v>
      </c>
      <c r="P51" s="89">
        <v>7853</v>
      </c>
      <c r="Q51" s="88">
        <v>11908</v>
      </c>
      <c r="R51" s="89">
        <v>6820</v>
      </c>
      <c r="S51" s="90">
        <v>798</v>
      </c>
      <c r="T51" s="90">
        <v>464</v>
      </c>
      <c r="U51" s="88">
        <v>98880</v>
      </c>
    </row>
    <row r="52" spans="1:21" ht="16.5" customHeight="1" x14ac:dyDescent="0.25">
      <c r="A52" s="7"/>
      <c r="B52" s="7"/>
      <c r="C52" s="7"/>
      <c r="D52" s="7" t="s">
        <v>145</v>
      </c>
      <c r="E52" s="7"/>
      <c r="F52" s="7"/>
      <c r="G52" s="7"/>
      <c r="H52" s="7"/>
      <c r="I52" s="7"/>
      <c r="J52" s="7"/>
      <c r="K52" s="7"/>
      <c r="L52" s="9" t="s">
        <v>127</v>
      </c>
      <c r="M52" s="88">
        <v>40252</v>
      </c>
      <c r="N52" s="88">
        <v>14261</v>
      </c>
      <c r="O52" s="88">
        <v>10790</v>
      </c>
      <c r="P52" s="89">
        <v>7818</v>
      </c>
      <c r="Q52" s="88">
        <v>11373</v>
      </c>
      <c r="R52" s="89">
        <v>6602</v>
      </c>
      <c r="S52" s="90">
        <v>773</v>
      </c>
      <c r="T52" s="90">
        <v>431</v>
      </c>
      <c r="U52" s="88">
        <v>92300</v>
      </c>
    </row>
    <row r="53" spans="1:21" ht="16.5" customHeight="1" x14ac:dyDescent="0.25">
      <c r="A53" s="7"/>
      <c r="B53" s="7"/>
      <c r="C53" s="7"/>
      <c r="D53" s="7" t="s">
        <v>146</v>
      </c>
      <c r="E53" s="7"/>
      <c r="F53" s="7"/>
      <c r="G53" s="7"/>
      <c r="H53" s="7"/>
      <c r="I53" s="7"/>
      <c r="J53" s="7"/>
      <c r="K53" s="7"/>
      <c r="L53" s="9" t="s">
        <v>127</v>
      </c>
      <c r="M53" s="88">
        <v>31936</v>
      </c>
      <c r="N53" s="88">
        <v>13895</v>
      </c>
      <c r="O53" s="88">
        <v>10998</v>
      </c>
      <c r="P53" s="89">
        <v>7931</v>
      </c>
      <c r="Q53" s="88">
        <v>11392</v>
      </c>
      <c r="R53" s="89">
        <v>5920</v>
      </c>
      <c r="S53" s="90">
        <v>815</v>
      </c>
      <c r="T53" s="90">
        <v>374</v>
      </c>
      <c r="U53" s="88">
        <v>83261</v>
      </c>
    </row>
    <row r="54" spans="1:21" ht="16.5" customHeight="1" x14ac:dyDescent="0.25">
      <c r="A54" s="7"/>
      <c r="B54" s="7"/>
      <c r="C54" s="7"/>
      <c r="D54" s="7" t="s">
        <v>147</v>
      </c>
      <c r="E54" s="7"/>
      <c r="F54" s="7"/>
      <c r="G54" s="7"/>
      <c r="H54" s="7"/>
      <c r="I54" s="7"/>
      <c r="J54" s="7"/>
      <c r="K54" s="7"/>
      <c r="L54" s="9" t="s">
        <v>127</v>
      </c>
      <c r="M54" s="88">
        <v>30241</v>
      </c>
      <c r="N54" s="88">
        <v>13941</v>
      </c>
      <c r="O54" s="88">
        <v>11867</v>
      </c>
      <c r="P54" s="89">
        <v>7688</v>
      </c>
      <c r="Q54" s="89">
        <v>7382</v>
      </c>
      <c r="R54" s="89">
        <v>6050</v>
      </c>
      <c r="S54" s="90">
        <v>798</v>
      </c>
      <c r="T54" s="90">
        <v>385</v>
      </c>
      <c r="U54" s="88">
        <v>78352</v>
      </c>
    </row>
    <row r="55" spans="1:21" ht="16.5" customHeight="1" x14ac:dyDescent="0.25">
      <c r="A55" s="7"/>
      <c r="B55" s="7"/>
      <c r="C55" s="7"/>
      <c r="D55" s="7" t="s">
        <v>148</v>
      </c>
      <c r="E55" s="7"/>
      <c r="F55" s="7"/>
      <c r="G55" s="7"/>
      <c r="H55" s="7"/>
      <c r="I55" s="7"/>
      <c r="J55" s="7"/>
      <c r="K55" s="7"/>
      <c r="L55" s="9" t="s">
        <v>127</v>
      </c>
      <c r="M55" s="88">
        <v>27323</v>
      </c>
      <c r="N55" s="88">
        <v>13801</v>
      </c>
      <c r="O55" s="88">
        <v>11335</v>
      </c>
      <c r="P55" s="89">
        <v>7300</v>
      </c>
      <c r="Q55" s="89">
        <v>7374</v>
      </c>
      <c r="R55" s="89">
        <v>6001</v>
      </c>
      <c r="S55" s="90">
        <v>714</v>
      </c>
      <c r="T55" s="90">
        <v>373</v>
      </c>
      <c r="U55" s="88">
        <v>74221</v>
      </c>
    </row>
    <row r="56" spans="1:21" ht="16.5" customHeight="1" x14ac:dyDescent="0.25">
      <c r="A56" s="7"/>
      <c r="B56" s="7" t="s">
        <v>216</v>
      </c>
      <c r="C56" s="7"/>
      <c r="D56" s="7"/>
      <c r="E56" s="7"/>
      <c r="F56" s="7"/>
      <c r="G56" s="7"/>
      <c r="H56" s="7"/>
      <c r="I56" s="7"/>
      <c r="J56" s="7"/>
      <c r="K56" s="7"/>
      <c r="L56" s="9"/>
      <c r="M56" s="10"/>
      <c r="N56" s="10"/>
      <c r="O56" s="10"/>
      <c r="P56" s="10"/>
      <c r="Q56" s="10"/>
      <c r="R56" s="10"/>
      <c r="S56" s="10"/>
      <c r="T56" s="10"/>
      <c r="U56" s="10"/>
    </row>
    <row r="57" spans="1:21" ht="16.5" customHeight="1" x14ac:dyDescent="0.25">
      <c r="A57" s="7"/>
      <c r="B57" s="7"/>
      <c r="C57" s="7"/>
      <c r="D57" s="7" t="s">
        <v>144</v>
      </c>
      <c r="E57" s="7"/>
      <c r="F57" s="7"/>
      <c r="G57" s="7"/>
      <c r="H57" s="7"/>
      <c r="I57" s="7"/>
      <c r="J57" s="7"/>
      <c r="K57" s="7"/>
      <c r="L57" s="9" t="s">
        <v>127</v>
      </c>
      <c r="M57" s="90">
        <v>434</v>
      </c>
      <c r="N57" s="90">
        <v>805</v>
      </c>
      <c r="O57" s="90">
        <v>257</v>
      </c>
      <c r="P57" s="90">
        <v>152</v>
      </c>
      <c r="Q57" s="90">
        <v>243</v>
      </c>
      <c r="R57" s="84">
        <v>99</v>
      </c>
      <c r="S57" s="90">
        <v>138</v>
      </c>
      <c r="T57" s="86" t="s">
        <v>85</v>
      </c>
      <c r="U57" s="89">
        <v>2128</v>
      </c>
    </row>
    <row r="58" spans="1:21" ht="16.5" customHeight="1" x14ac:dyDescent="0.25">
      <c r="A58" s="7"/>
      <c r="B58" s="7"/>
      <c r="C58" s="7"/>
      <c r="D58" s="7" t="s">
        <v>145</v>
      </c>
      <c r="E58" s="7"/>
      <c r="F58" s="7"/>
      <c r="G58" s="7"/>
      <c r="H58" s="7"/>
      <c r="I58" s="7"/>
      <c r="J58" s="7"/>
      <c r="K58" s="7"/>
      <c r="L58" s="9" t="s">
        <v>127</v>
      </c>
      <c r="M58" s="90">
        <v>380</v>
      </c>
      <c r="N58" s="90">
        <v>820</v>
      </c>
      <c r="O58" s="90">
        <v>151</v>
      </c>
      <c r="P58" s="90">
        <v>150</v>
      </c>
      <c r="Q58" s="90">
        <v>249</v>
      </c>
      <c r="R58" s="84">
        <v>98</v>
      </c>
      <c r="S58" s="90">
        <v>134</v>
      </c>
      <c r="T58" s="86" t="s">
        <v>85</v>
      </c>
      <c r="U58" s="89">
        <v>1982</v>
      </c>
    </row>
    <row r="59" spans="1:21" ht="16.5" customHeight="1" x14ac:dyDescent="0.25">
      <c r="A59" s="7"/>
      <c r="B59" s="7"/>
      <c r="C59" s="7"/>
      <c r="D59" s="7" t="s">
        <v>146</v>
      </c>
      <c r="E59" s="7"/>
      <c r="F59" s="7"/>
      <c r="G59" s="7"/>
      <c r="H59" s="7"/>
      <c r="I59" s="7"/>
      <c r="J59" s="7"/>
      <c r="K59" s="7"/>
      <c r="L59" s="9" t="s">
        <v>127</v>
      </c>
      <c r="M59" s="90">
        <v>304</v>
      </c>
      <c r="N59" s="90">
        <v>494</v>
      </c>
      <c r="O59" s="90">
        <v>118</v>
      </c>
      <c r="P59" s="90">
        <v>131</v>
      </c>
      <c r="Q59" s="90">
        <v>169</v>
      </c>
      <c r="R59" s="84">
        <v>53</v>
      </c>
      <c r="S59" s="84">
        <v>82</v>
      </c>
      <c r="T59" s="86" t="s">
        <v>85</v>
      </c>
      <c r="U59" s="89">
        <v>1351</v>
      </c>
    </row>
    <row r="60" spans="1:21" ht="16.5" customHeight="1" x14ac:dyDescent="0.25">
      <c r="A60" s="7"/>
      <c r="B60" s="7"/>
      <c r="C60" s="7"/>
      <c r="D60" s="7" t="s">
        <v>147</v>
      </c>
      <c r="E60" s="7"/>
      <c r="F60" s="7"/>
      <c r="G60" s="7"/>
      <c r="H60" s="7"/>
      <c r="I60" s="7"/>
      <c r="J60" s="7"/>
      <c r="K60" s="7"/>
      <c r="L60" s="9" t="s">
        <v>127</v>
      </c>
      <c r="M60" s="90">
        <v>184</v>
      </c>
      <c r="N60" s="90">
        <v>387</v>
      </c>
      <c r="O60" s="90">
        <v>243</v>
      </c>
      <c r="P60" s="90">
        <v>159</v>
      </c>
      <c r="Q60" s="90">
        <v>102</v>
      </c>
      <c r="R60" s="84">
        <v>74</v>
      </c>
      <c r="S60" s="84">
        <v>85</v>
      </c>
      <c r="T60" s="86" t="s">
        <v>85</v>
      </c>
      <c r="U60" s="89">
        <v>1234</v>
      </c>
    </row>
    <row r="61" spans="1:21" ht="16.5" customHeight="1" x14ac:dyDescent="0.25">
      <c r="A61" s="7"/>
      <c r="B61" s="7"/>
      <c r="C61" s="7"/>
      <c r="D61" s="7" t="s">
        <v>148</v>
      </c>
      <c r="E61" s="7"/>
      <c r="F61" s="7"/>
      <c r="G61" s="7"/>
      <c r="H61" s="7"/>
      <c r="I61" s="7"/>
      <c r="J61" s="7"/>
      <c r="K61" s="7"/>
      <c r="L61" s="9" t="s">
        <v>127</v>
      </c>
      <c r="M61" s="90">
        <v>152</v>
      </c>
      <c r="N61" s="90">
        <v>335</v>
      </c>
      <c r="O61" s="90">
        <v>344</v>
      </c>
      <c r="P61" s="90">
        <v>109</v>
      </c>
      <c r="Q61" s="84">
        <v>98</v>
      </c>
      <c r="R61" s="84">
        <v>75</v>
      </c>
      <c r="S61" s="82">
        <v>1</v>
      </c>
      <c r="T61" s="86" t="s">
        <v>85</v>
      </c>
      <c r="U61" s="89">
        <v>1114</v>
      </c>
    </row>
    <row r="62" spans="1:21" ht="16.5" customHeight="1" x14ac:dyDescent="0.25">
      <c r="A62" s="7" t="s">
        <v>279</v>
      </c>
      <c r="B62" s="7"/>
      <c r="C62" s="7"/>
      <c r="D62" s="7"/>
      <c r="E62" s="7"/>
      <c r="F62" s="7"/>
      <c r="G62" s="7"/>
      <c r="H62" s="7"/>
      <c r="I62" s="7"/>
      <c r="J62" s="7"/>
      <c r="K62" s="7"/>
      <c r="L62" s="9"/>
      <c r="M62" s="10"/>
      <c r="N62" s="10"/>
      <c r="O62" s="10"/>
      <c r="P62" s="10"/>
      <c r="Q62" s="10"/>
      <c r="R62" s="10"/>
      <c r="S62" s="10"/>
      <c r="T62" s="10"/>
      <c r="U62" s="10"/>
    </row>
    <row r="63" spans="1:21" ht="16.5" customHeight="1" x14ac:dyDescent="0.25">
      <c r="A63" s="7"/>
      <c r="B63" s="7"/>
      <c r="C63" s="7"/>
      <c r="D63" s="7" t="s">
        <v>144</v>
      </c>
      <c r="E63" s="7"/>
      <c r="F63" s="7"/>
      <c r="G63" s="7"/>
      <c r="H63" s="7"/>
      <c r="I63" s="7"/>
      <c r="J63" s="7"/>
      <c r="K63" s="7"/>
      <c r="L63" s="9" t="s">
        <v>208</v>
      </c>
      <c r="M63" s="89">
        <v>6845</v>
      </c>
      <c r="N63" s="89">
        <v>1676</v>
      </c>
      <c r="O63" s="90">
        <v>849</v>
      </c>
      <c r="P63" s="90">
        <v>837</v>
      </c>
      <c r="Q63" s="89">
        <v>1495</v>
      </c>
      <c r="R63" s="90">
        <v>513</v>
      </c>
      <c r="S63" s="84">
        <v>68</v>
      </c>
      <c r="T63" s="84">
        <v>33</v>
      </c>
      <c r="U63" s="88">
        <v>12317</v>
      </c>
    </row>
    <row r="64" spans="1:21" ht="16.5" customHeight="1" x14ac:dyDescent="0.25">
      <c r="A64" s="7"/>
      <c r="B64" s="7"/>
      <c r="C64" s="7"/>
      <c r="D64" s="7" t="s">
        <v>145</v>
      </c>
      <c r="E64" s="7"/>
      <c r="F64" s="7"/>
      <c r="G64" s="7"/>
      <c r="H64" s="7"/>
      <c r="I64" s="7"/>
      <c r="J64" s="7"/>
      <c r="K64" s="7"/>
      <c r="L64" s="9" t="s">
        <v>208</v>
      </c>
      <c r="M64" s="89">
        <v>6530</v>
      </c>
      <c r="N64" s="89">
        <v>1653</v>
      </c>
      <c r="O64" s="90">
        <v>842</v>
      </c>
      <c r="P64" s="90">
        <v>820</v>
      </c>
      <c r="Q64" s="89">
        <v>1502</v>
      </c>
      <c r="R64" s="90">
        <v>502</v>
      </c>
      <c r="S64" s="84">
        <v>43</v>
      </c>
      <c r="T64" s="84">
        <v>28</v>
      </c>
      <c r="U64" s="88">
        <v>11922</v>
      </c>
    </row>
    <row r="65" spans="1:21" ht="16.5" customHeight="1" x14ac:dyDescent="0.25">
      <c r="A65" s="7"/>
      <c r="B65" s="7"/>
      <c r="C65" s="7"/>
      <c r="D65" s="7" t="s">
        <v>146</v>
      </c>
      <c r="E65" s="7"/>
      <c r="F65" s="7"/>
      <c r="G65" s="7"/>
      <c r="H65" s="7"/>
      <c r="I65" s="7"/>
      <c r="J65" s="7"/>
      <c r="K65" s="7"/>
      <c r="L65" s="9" t="s">
        <v>208</v>
      </c>
      <c r="M65" s="89">
        <v>5166</v>
      </c>
      <c r="N65" s="89">
        <v>1544</v>
      </c>
      <c r="O65" s="90">
        <v>775</v>
      </c>
      <c r="P65" s="90">
        <v>821</v>
      </c>
      <c r="Q65" s="89">
        <v>1442</v>
      </c>
      <c r="R65" s="90">
        <v>497</v>
      </c>
      <c r="S65" s="84">
        <v>70</v>
      </c>
      <c r="T65" s="84">
        <v>21</v>
      </c>
      <c r="U65" s="88">
        <v>10335</v>
      </c>
    </row>
    <row r="66" spans="1:21" ht="16.5" customHeight="1" x14ac:dyDescent="0.25">
      <c r="A66" s="7"/>
      <c r="B66" s="7"/>
      <c r="C66" s="7"/>
      <c r="D66" s="7" t="s">
        <v>147</v>
      </c>
      <c r="E66" s="7"/>
      <c r="F66" s="7"/>
      <c r="G66" s="7"/>
      <c r="H66" s="7"/>
      <c r="I66" s="7"/>
      <c r="J66" s="7"/>
      <c r="K66" s="7"/>
      <c r="L66" s="9" t="s">
        <v>208</v>
      </c>
      <c r="M66" s="89">
        <v>4422</v>
      </c>
      <c r="N66" s="89">
        <v>1547</v>
      </c>
      <c r="O66" s="90">
        <v>726</v>
      </c>
      <c r="P66" s="90">
        <v>792</v>
      </c>
      <c r="Q66" s="90">
        <v>923</v>
      </c>
      <c r="R66" s="90">
        <v>679</v>
      </c>
      <c r="S66" s="84">
        <v>65</v>
      </c>
      <c r="T66" s="84">
        <v>22</v>
      </c>
      <c r="U66" s="89">
        <v>9177</v>
      </c>
    </row>
    <row r="67" spans="1:21" ht="16.5" customHeight="1" x14ac:dyDescent="0.25">
      <c r="A67" s="7"/>
      <c r="B67" s="7"/>
      <c r="C67" s="7"/>
      <c r="D67" s="7" t="s">
        <v>148</v>
      </c>
      <c r="E67" s="7"/>
      <c r="F67" s="7"/>
      <c r="G67" s="7"/>
      <c r="H67" s="7"/>
      <c r="I67" s="7"/>
      <c r="J67" s="7"/>
      <c r="K67" s="7"/>
      <c r="L67" s="9" t="s">
        <v>208</v>
      </c>
      <c r="M67" s="89">
        <v>3739</v>
      </c>
      <c r="N67" s="89">
        <v>1632</v>
      </c>
      <c r="O67" s="90">
        <v>528</v>
      </c>
      <c r="P67" s="90">
        <v>764</v>
      </c>
      <c r="Q67" s="90">
        <v>772</v>
      </c>
      <c r="R67" s="90">
        <v>660</v>
      </c>
      <c r="S67" s="84">
        <v>60</v>
      </c>
      <c r="T67" s="84">
        <v>21</v>
      </c>
      <c r="U67" s="89">
        <v>8178</v>
      </c>
    </row>
    <row r="68" spans="1:21" ht="16.5" customHeight="1" x14ac:dyDescent="0.25">
      <c r="A68" s="7" t="s">
        <v>280</v>
      </c>
      <c r="B68" s="7"/>
      <c r="C68" s="7"/>
      <c r="D68" s="7"/>
      <c r="E68" s="7"/>
      <c r="F68" s="7"/>
      <c r="G68" s="7"/>
      <c r="H68" s="7"/>
      <c r="I68" s="7"/>
      <c r="J68" s="7"/>
      <c r="K68" s="7"/>
      <c r="L68" s="9"/>
      <c r="M68" s="10"/>
      <c r="N68" s="10"/>
      <c r="O68" s="10"/>
      <c r="P68" s="10"/>
      <c r="Q68" s="10"/>
      <c r="R68" s="10"/>
      <c r="S68" s="10"/>
      <c r="T68" s="10"/>
      <c r="U68" s="10"/>
    </row>
    <row r="69" spans="1:21" ht="16.5" customHeight="1" x14ac:dyDescent="0.25">
      <c r="A69" s="7"/>
      <c r="B69" s="7" t="s">
        <v>222</v>
      </c>
      <c r="C69" s="7"/>
      <c r="D69" s="7"/>
      <c r="E69" s="7"/>
      <c r="F69" s="7"/>
      <c r="G69" s="7"/>
      <c r="H69" s="7"/>
      <c r="I69" s="7"/>
      <c r="J69" s="7"/>
      <c r="K69" s="7"/>
      <c r="L69" s="9"/>
      <c r="M69" s="10"/>
      <c r="N69" s="10"/>
      <c r="O69" s="10"/>
      <c r="P69" s="10"/>
      <c r="Q69" s="10"/>
      <c r="R69" s="10"/>
      <c r="S69" s="10"/>
      <c r="T69" s="10"/>
      <c r="U69" s="10"/>
    </row>
    <row r="70" spans="1:21" ht="16.5" customHeight="1" x14ac:dyDescent="0.25">
      <c r="A70" s="7"/>
      <c r="B70" s="7"/>
      <c r="C70" s="7"/>
      <c r="D70" s="7" t="s">
        <v>144</v>
      </c>
      <c r="E70" s="7"/>
      <c r="F70" s="7"/>
      <c r="G70" s="7"/>
      <c r="H70" s="7"/>
      <c r="I70" s="7"/>
      <c r="J70" s="7"/>
      <c r="K70" s="7"/>
      <c r="L70" s="9" t="s">
        <v>127</v>
      </c>
      <c r="M70" s="88">
        <v>32787</v>
      </c>
      <c r="N70" s="88">
        <v>10351</v>
      </c>
      <c r="O70" s="89">
        <v>5997</v>
      </c>
      <c r="P70" s="89">
        <v>5916</v>
      </c>
      <c r="Q70" s="88">
        <v>10340</v>
      </c>
      <c r="R70" s="86" t="s">
        <v>76</v>
      </c>
      <c r="S70" s="90">
        <v>785</v>
      </c>
      <c r="T70" s="86" t="s">
        <v>76</v>
      </c>
      <c r="U70" s="88">
        <v>66176</v>
      </c>
    </row>
    <row r="71" spans="1:21" ht="16.5" customHeight="1" x14ac:dyDescent="0.25">
      <c r="A71" s="7"/>
      <c r="B71" s="7"/>
      <c r="C71" s="7"/>
      <c r="D71" s="7" t="s">
        <v>145</v>
      </c>
      <c r="E71" s="7"/>
      <c r="F71" s="7"/>
      <c r="G71" s="7"/>
      <c r="H71" s="7"/>
      <c r="I71" s="7"/>
      <c r="J71" s="7"/>
      <c r="K71" s="7"/>
      <c r="L71" s="9" t="s">
        <v>127</v>
      </c>
      <c r="M71" s="88">
        <v>30106</v>
      </c>
      <c r="N71" s="88">
        <v>10361</v>
      </c>
      <c r="O71" s="89">
        <v>5917</v>
      </c>
      <c r="P71" s="89">
        <v>5902</v>
      </c>
      <c r="Q71" s="89">
        <v>9856</v>
      </c>
      <c r="R71" s="86" t="s">
        <v>76</v>
      </c>
      <c r="S71" s="90">
        <v>905</v>
      </c>
      <c r="T71" s="86" t="s">
        <v>76</v>
      </c>
      <c r="U71" s="88">
        <v>63047</v>
      </c>
    </row>
    <row r="72" spans="1:21" ht="16.5" customHeight="1" x14ac:dyDescent="0.25">
      <c r="A72" s="7"/>
      <c r="B72" s="7"/>
      <c r="C72" s="7"/>
      <c r="D72" s="7" t="s">
        <v>146</v>
      </c>
      <c r="E72" s="7"/>
      <c r="F72" s="7"/>
      <c r="G72" s="7"/>
      <c r="H72" s="7"/>
      <c r="I72" s="7"/>
      <c r="J72" s="7"/>
      <c r="K72" s="7"/>
      <c r="L72" s="9" t="s">
        <v>127</v>
      </c>
      <c r="M72" s="88">
        <v>25561</v>
      </c>
      <c r="N72" s="89">
        <v>9882</v>
      </c>
      <c r="O72" s="89">
        <v>5912</v>
      </c>
      <c r="P72" s="89">
        <v>5943</v>
      </c>
      <c r="Q72" s="89">
        <v>9828</v>
      </c>
      <c r="R72" s="86" t="s">
        <v>76</v>
      </c>
      <c r="S72" s="90">
        <v>893</v>
      </c>
      <c r="T72" s="86" t="s">
        <v>76</v>
      </c>
      <c r="U72" s="88">
        <v>58019</v>
      </c>
    </row>
    <row r="73" spans="1:21" ht="16.5" customHeight="1" x14ac:dyDescent="0.25">
      <c r="A73" s="7"/>
      <c r="B73" s="7"/>
      <c r="C73" s="7"/>
      <c r="D73" s="7" t="s">
        <v>147</v>
      </c>
      <c r="E73" s="7"/>
      <c r="F73" s="7"/>
      <c r="G73" s="7"/>
      <c r="H73" s="7"/>
      <c r="I73" s="7"/>
      <c r="J73" s="7"/>
      <c r="K73" s="7"/>
      <c r="L73" s="9" t="s">
        <v>127</v>
      </c>
      <c r="M73" s="88">
        <v>24698</v>
      </c>
      <c r="N73" s="89">
        <v>9564</v>
      </c>
      <c r="O73" s="89">
        <v>6118</v>
      </c>
      <c r="P73" s="89">
        <v>5902</v>
      </c>
      <c r="Q73" s="89">
        <v>6379</v>
      </c>
      <c r="R73" s="86" t="s">
        <v>76</v>
      </c>
      <c r="S73" s="90">
        <v>856</v>
      </c>
      <c r="T73" s="86" t="s">
        <v>76</v>
      </c>
      <c r="U73" s="88">
        <v>53518</v>
      </c>
    </row>
    <row r="74" spans="1:21" ht="16.5" customHeight="1" x14ac:dyDescent="0.25">
      <c r="A74" s="7"/>
      <c r="B74" s="7"/>
      <c r="C74" s="7"/>
      <c r="D74" s="7" t="s">
        <v>148</v>
      </c>
      <c r="E74" s="7"/>
      <c r="F74" s="7"/>
      <c r="G74" s="7"/>
      <c r="H74" s="7"/>
      <c r="I74" s="7"/>
      <c r="J74" s="7"/>
      <c r="K74" s="7"/>
      <c r="L74" s="9" t="s">
        <v>127</v>
      </c>
      <c r="M74" s="88">
        <v>23703</v>
      </c>
      <c r="N74" s="89">
        <v>9596</v>
      </c>
      <c r="O74" s="89">
        <v>6249</v>
      </c>
      <c r="P74" s="89">
        <v>5462</v>
      </c>
      <c r="Q74" s="89">
        <v>6401</v>
      </c>
      <c r="R74" s="86" t="s">
        <v>76</v>
      </c>
      <c r="S74" s="90">
        <v>714</v>
      </c>
      <c r="T74" s="86" t="s">
        <v>76</v>
      </c>
      <c r="U74" s="88">
        <v>52125</v>
      </c>
    </row>
    <row r="75" spans="1:21" ht="16.5" customHeight="1" x14ac:dyDescent="0.25">
      <c r="A75" s="7"/>
      <c r="B75" s="7" t="s">
        <v>223</v>
      </c>
      <c r="C75" s="7"/>
      <c r="D75" s="7"/>
      <c r="E75" s="7"/>
      <c r="F75" s="7"/>
      <c r="G75" s="7"/>
      <c r="H75" s="7"/>
      <c r="I75" s="7"/>
      <c r="J75" s="7"/>
      <c r="K75" s="7"/>
      <c r="L75" s="9"/>
      <c r="M75" s="10"/>
      <c r="N75" s="10"/>
      <c r="O75" s="10"/>
      <c r="P75" s="10"/>
      <c r="Q75" s="10"/>
      <c r="R75" s="10"/>
      <c r="S75" s="10"/>
      <c r="T75" s="10"/>
      <c r="U75" s="10"/>
    </row>
    <row r="76" spans="1:21" ht="16.5" customHeight="1" x14ac:dyDescent="0.25">
      <c r="A76" s="7"/>
      <c r="B76" s="7"/>
      <c r="C76" s="7"/>
      <c r="D76" s="7" t="s">
        <v>144</v>
      </c>
      <c r="E76" s="7"/>
      <c r="F76" s="7"/>
      <c r="G76" s="7"/>
      <c r="H76" s="7"/>
      <c r="I76" s="7"/>
      <c r="J76" s="7"/>
      <c r="K76" s="7"/>
      <c r="L76" s="9" t="s">
        <v>127</v>
      </c>
      <c r="M76" s="88">
        <v>13906</v>
      </c>
      <c r="N76" s="89">
        <v>2860</v>
      </c>
      <c r="O76" s="89">
        <v>2290</v>
      </c>
      <c r="P76" s="90">
        <v>689</v>
      </c>
      <c r="Q76" s="90">
        <v>770</v>
      </c>
      <c r="R76" s="89">
        <v>5269</v>
      </c>
      <c r="S76" s="82">
        <v>2</v>
      </c>
      <c r="T76" s="86" t="s">
        <v>76</v>
      </c>
      <c r="U76" s="88">
        <v>25786</v>
      </c>
    </row>
    <row r="77" spans="1:21" ht="16.5" customHeight="1" x14ac:dyDescent="0.25">
      <c r="A77" s="7"/>
      <c r="B77" s="7"/>
      <c r="C77" s="7"/>
      <c r="D77" s="7" t="s">
        <v>145</v>
      </c>
      <c r="E77" s="7"/>
      <c r="F77" s="7"/>
      <c r="G77" s="7"/>
      <c r="H77" s="7"/>
      <c r="I77" s="7"/>
      <c r="J77" s="7"/>
      <c r="K77" s="7"/>
      <c r="L77" s="9" t="s">
        <v>127</v>
      </c>
      <c r="M77" s="88">
        <v>13615</v>
      </c>
      <c r="N77" s="89">
        <v>2994</v>
      </c>
      <c r="O77" s="89">
        <v>2285</v>
      </c>
      <c r="P77" s="90">
        <v>679</v>
      </c>
      <c r="Q77" s="90">
        <v>741</v>
      </c>
      <c r="R77" s="89">
        <v>5030</v>
      </c>
      <c r="S77" s="82">
        <v>2</v>
      </c>
      <c r="T77" s="86" t="s">
        <v>76</v>
      </c>
      <c r="U77" s="88">
        <v>25346</v>
      </c>
    </row>
    <row r="78" spans="1:21" ht="16.5" customHeight="1" x14ac:dyDescent="0.25">
      <c r="A78" s="7"/>
      <c r="B78" s="7"/>
      <c r="C78" s="7"/>
      <c r="D78" s="7" t="s">
        <v>146</v>
      </c>
      <c r="E78" s="7"/>
      <c r="F78" s="7"/>
      <c r="G78" s="7"/>
      <c r="H78" s="7"/>
      <c r="I78" s="7"/>
      <c r="J78" s="7"/>
      <c r="K78" s="7"/>
      <c r="L78" s="9" t="s">
        <v>127</v>
      </c>
      <c r="M78" s="89">
        <v>8052</v>
      </c>
      <c r="N78" s="89">
        <v>2950</v>
      </c>
      <c r="O78" s="89">
        <v>2340</v>
      </c>
      <c r="P78" s="90">
        <v>672</v>
      </c>
      <c r="Q78" s="90">
        <v>735</v>
      </c>
      <c r="R78" s="89">
        <v>4755</v>
      </c>
      <c r="S78" s="82">
        <v>2</v>
      </c>
      <c r="T78" s="86" t="s">
        <v>76</v>
      </c>
      <c r="U78" s="88">
        <v>19506</v>
      </c>
    </row>
    <row r="79" spans="1:21" ht="16.5" customHeight="1" x14ac:dyDescent="0.25">
      <c r="A79" s="7"/>
      <c r="B79" s="7"/>
      <c r="C79" s="7"/>
      <c r="D79" s="7" t="s">
        <v>147</v>
      </c>
      <c r="E79" s="7"/>
      <c r="F79" s="7"/>
      <c r="G79" s="7"/>
      <c r="H79" s="7"/>
      <c r="I79" s="7"/>
      <c r="J79" s="7"/>
      <c r="K79" s="7"/>
      <c r="L79" s="9" t="s">
        <v>127</v>
      </c>
      <c r="M79" s="89">
        <v>7949</v>
      </c>
      <c r="N79" s="89">
        <v>2937</v>
      </c>
      <c r="O79" s="89">
        <v>2372</v>
      </c>
      <c r="P79" s="90">
        <v>666</v>
      </c>
      <c r="Q79" s="90">
        <v>436</v>
      </c>
      <c r="R79" s="89">
        <v>4555</v>
      </c>
      <c r="S79" s="82">
        <v>2</v>
      </c>
      <c r="T79" s="86" t="s">
        <v>76</v>
      </c>
      <c r="U79" s="88">
        <v>18916</v>
      </c>
    </row>
    <row r="80" spans="1:21" ht="16.5" customHeight="1" x14ac:dyDescent="0.25">
      <c r="A80" s="7"/>
      <c r="B80" s="7"/>
      <c r="C80" s="7"/>
      <c r="D80" s="7" t="s">
        <v>148</v>
      </c>
      <c r="E80" s="7"/>
      <c r="F80" s="7"/>
      <c r="G80" s="7"/>
      <c r="H80" s="7"/>
      <c r="I80" s="7"/>
      <c r="J80" s="7"/>
      <c r="K80" s="7"/>
      <c r="L80" s="9" t="s">
        <v>127</v>
      </c>
      <c r="M80" s="89">
        <v>7559</v>
      </c>
      <c r="N80" s="89">
        <v>2930</v>
      </c>
      <c r="O80" s="89">
        <v>2495</v>
      </c>
      <c r="P80" s="90">
        <v>656</v>
      </c>
      <c r="Q80" s="90">
        <v>422</v>
      </c>
      <c r="R80" s="89">
        <v>4603</v>
      </c>
      <c r="S80" s="82">
        <v>1</v>
      </c>
      <c r="T80" s="86" t="s">
        <v>76</v>
      </c>
      <c r="U80" s="88">
        <v>18666</v>
      </c>
    </row>
    <row r="81" spans="1:21" ht="16.5" customHeight="1" x14ac:dyDescent="0.25">
      <c r="A81" s="7"/>
      <c r="B81" s="7" t="s">
        <v>224</v>
      </c>
      <c r="C81" s="7"/>
      <c r="D81" s="7"/>
      <c r="E81" s="7"/>
      <c r="F81" s="7"/>
      <c r="G81" s="7"/>
      <c r="H81" s="7"/>
      <c r="I81" s="7"/>
      <c r="J81" s="7"/>
      <c r="K81" s="7"/>
      <c r="L81" s="9"/>
      <c r="M81" s="10"/>
      <c r="N81" s="10"/>
      <c r="O81" s="10"/>
      <c r="P81" s="10"/>
      <c r="Q81" s="10"/>
      <c r="R81" s="10"/>
      <c r="S81" s="10"/>
      <c r="T81" s="10"/>
      <c r="U81" s="10"/>
    </row>
    <row r="82" spans="1:21" ht="16.5" customHeight="1" x14ac:dyDescent="0.25">
      <c r="A82" s="7"/>
      <c r="B82" s="7"/>
      <c r="C82" s="7"/>
      <c r="D82" s="7" t="s">
        <v>144</v>
      </c>
      <c r="E82" s="7"/>
      <c r="F82" s="7"/>
      <c r="G82" s="7"/>
      <c r="H82" s="7"/>
      <c r="I82" s="7"/>
      <c r="J82" s="7"/>
      <c r="K82" s="7"/>
      <c r="L82" s="9" t="s">
        <v>127</v>
      </c>
      <c r="M82" s="89">
        <v>2746</v>
      </c>
      <c r="N82" s="90">
        <v>378</v>
      </c>
      <c r="O82" s="89">
        <v>2383</v>
      </c>
      <c r="P82" s="90">
        <v>586</v>
      </c>
      <c r="Q82" s="90">
        <v>933</v>
      </c>
      <c r="R82" s="89">
        <v>1523</v>
      </c>
      <c r="S82" s="86" t="s">
        <v>76</v>
      </c>
      <c r="T82" s="90">
        <v>178</v>
      </c>
      <c r="U82" s="89">
        <v>8727</v>
      </c>
    </row>
    <row r="83" spans="1:21" ht="16.5" customHeight="1" x14ac:dyDescent="0.25">
      <c r="A83" s="7"/>
      <c r="B83" s="7"/>
      <c r="C83" s="7"/>
      <c r="D83" s="7" t="s">
        <v>145</v>
      </c>
      <c r="E83" s="7"/>
      <c r="F83" s="7"/>
      <c r="G83" s="7"/>
      <c r="H83" s="7"/>
      <c r="I83" s="7"/>
      <c r="J83" s="7"/>
      <c r="K83" s="7"/>
      <c r="L83" s="9" t="s">
        <v>127</v>
      </c>
      <c r="M83" s="89">
        <v>2755</v>
      </c>
      <c r="N83" s="90">
        <v>382</v>
      </c>
      <c r="O83" s="89">
        <v>2418</v>
      </c>
      <c r="P83" s="90">
        <v>548</v>
      </c>
      <c r="Q83" s="90">
        <v>900</v>
      </c>
      <c r="R83" s="89">
        <v>1472</v>
      </c>
      <c r="S83" s="86" t="s">
        <v>76</v>
      </c>
      <c r="T83" s="90">
        <v>174</v>
      </c>
      <c r="U83" s="89">
        <v>8649</v>
      </c>
    </row>
    <row r="84" spans="1:21" ht="16.5" customHeight="1" x14ac:dyDescent="0.25">
      <c r="A84" s="7"/>
      <c r="B84" s="7"/>
      <c r="C84" s="7"/>
      <c r="D84" s="7" t="s">
        <v>146</v>
      </c>
      <c r="E84" s="7"/>
      <c r="F84" s="7"/>
      <c r="G84" s="7"/>
      <c r="H84" s="7"/>
      <c r="I84" s="7"/>
      <c r="J84" s="7"/>
      <c r="K84" s="7"/>
      <c r="L84" s="9" t="s">
        <v>127</v>
      </c>
      <c r="M84" s="89">
        <v>1636</v>
      </c>
      <c r="N84" s="90">
        <v>379</v>
      </c>
      <c r="O84" s="89">
        <v>2353</v>
      </c>
      <c r="P84" s="90">
        <v>565</v>
      </c>
      <c r="Q84" s="90">
        <v>891</v>
      </c>
      <c r="R84" s="89">
        <v>1471</v>
      </c>
      <c r="S84" s="86" t="s">
        <v>76</v>
      </c>
      <c r="T84" s="90">
        <v>154</v>
      </c>
      <c r="U84" s="89">
        <v>7449</v>
      </c>
    </row>
    <row r="85" spans="1:21" ht="16.5" customHeight="1" x14ac:dyDescent="0.25">
      <c r="A85" s="7"/>
      <c r="B85" s="7"/>
      <c r="C85" s="7"/>
      <c r="D85" s="7" t="s">
        <v>147</v>
      </c>
      <c r="E85" s="7"/>
      <c r="F85" s="7"/>
      <c r="G85" s="7"/>
      <c r="H85" s="7"/>
      <c r="I85" s="7"/>
      <c r="J85" s="7"/>
      <c r="K85" s="7"/>
      <c r="L85" s="9" t="s">
        <v>127</v>
      </c>
      <c r="M85" s="89">
        <v>1643</v>
      </c>
      <c r="N85" s="90">
        <v>349</v>
      </c>
      <c r="O85" s="89">
        <v>2439</v>
      </c>
      <c r="P85" s="90">
        <v>539</v>
      </c>
      <c r="Q85" s="90">
        <v>586</v>
      </c>
      <c r="R85" s="89">
        <v>1541</v>
      </c>
      <c r="S85" s="86" t="s">
        <v>76</v>
      </c>
      <c r="T85" s="90">
        <v>160</v>
      </c>
      <c r="U85" s="89">
        <v>7256</v>
      </c>
    </row>
    <row r="86" spans="1:21" ht="16.5" customHeight="1" x14ac:dyDescent="0.25">
      <c r="A86" s="7"/>
      <c r="B86" s="7"/>
      <c r="C86" s="7"/>
      <c r="D86" s="7" t="s">
        <v>148</v>
      </c>
      <c r="E86" s="7"/>
      <c r="F86" s="7"/>
      <c r="G86" s="7"/>
      <c r="H86" s="7"/>
      <c r="I86" s="7"/>
      <c r="J86" s="7"/>
      <c r="K86" s="7"/>
      <c r="L86" s="9" t="s">
        <v>127</v>
      </c>
      <c r="M86" s="89">
        <v>1669</v>
      </c>
      <c r="N86" s="90">
        <v>401</v>
      </c>
      <c r="O86" s="89">
        <v>2404</v>
      </c>
      <c r="P86" s="90">
        <v>509</v>
      </c>
      <c r="Q86" s="90">
        <v>570</v>
      </c>
      <c r="R86" s="89">
        <v>1614</v>
      </c>
      <c r="S86" s="86" t="s">
        <v>76</v>
      </c>
      <c r="T86" s="90">
        <v>155</v>
      </c>
      <c r="U86" s="89">
        <v>7322</v>
      </c>
    </row>
    <row r="87" spans="1:21" ht="16.5" customHeight="1" x14ac:dyDescent="0.25">
      <c r="A87" s="7"/>
      <c r="B87" s="7" t="s">
        <v>225</v>
      </c>
      <c r="C87" s="7"/>
      <c r="D87" s="7"/>
      <c r="E87" s="7"/>
      <c r="F87" s="7"/>
      <c r="G87" s="7"/>
      <c r="H87" s="7"/>
      <c r="I87" s="7"/>
      <c r="J87" s="7"/>
      <c r="K87" s="7"/>
      <c r="L87" s="9"/>
      <c r="M87" s="10"/>
      <c r="N87" s="10"/>
      <c r="O87" s="10"/>
      <c r="P87" s="10"/>
      <c r="Q87" s="10"/>
      <c r="R87" s="10"/>
      <c r="S87" s="10"/>
      <c r="T87" s="10"/>
      <c r="U87" s="10"/>
    </row>
    <row r="88" spans="1:21" ht="16.5" customHeight="1" x14ac:dyDescent="0.25">
      <c r="A88" s="7"/>
      <c r="B88" s="7"/>
      <c r="C88" s="7"/>
      <c r="D88" s="7" t="s">
        <v>144</v>
      </c>
      <c r="E88" s="7"/>
      <c r="F88" s="7"/>
      <c r="G88" s="7"/>
      <c r="H88" s="7"/>
      <c r="I88" s="7"/>
      <c r="J88" s="7"/>
      <c r="K88" s="7"/>
      <c r="L88" s="9" t="s">
        <v>127</v>
      </c>
      <c r="M88" s="84">
        <v>51</v>
      </c>
      <c r="N88" s="82">
        <v>8</v>
      </c>
      <c r="O88" s="90">
        <v>244</v>
      </c>
      <c r="P88" s="90">
        <v>205</v>
      </c>
      <c r="Q88" s="84">
        <v>90</v>
      </c>
      <c r="R88" s="84">
        <v>12</v>
      </c>
      <c r="S88" s="86" t="s">
        <v>76</v>
      </c>
      <c r="T88" s="90">
        <v>250</v>
      </c>
      <c r="U88" s="90">
        <v>860</v>
      </c>
    </row>
    <row r="89" spans="1:21" ht="16.5" customHeight="1" x14ac:dyDescent="0.25">
      <c r="A89" s="7"/>
      <c r="B89" s="7"/>
      <c r="C89" s="7"/>
      <c r="D89" s="7" t="s">
        <v>145</v>
      </c>
      <c r="E89" s="7"/>
      <c r="F89" s="7"/>
      <c r="G89" s="7"/>
      <c r="H89" s="7"/>
      <c r="I89" s="7"/>
      <c r="J89" s="7"/>
      <c r="K89" s="7"/>
      <c r="L89" s="9" t="s">
        <v>127</v>
      </c>
      <c r="M89" s="84">
        <v>53</v>
      </c>
      <c r="N89" s="82">
        <v>8</v>
      </c>
      <c r="O89" s="90">
        <v>157</v>
      </c>
      <c r="P89" s="90">
        <v>193</v>
      </c>
      <c r="Q89" s="84">
        <v>90</v>
      </c>
      <c r="R89" s="84">
        <v>13</v>
      </c>
      <c r="S89" s="86" t="s">
        <v>76</v>
      </c>
      <c r="T89" s="90">
        <v>221</v>
      </c>
      <c r="U89" s="90">
        <v>734</v>
      </c>
    </row>
    <row r="90" spans="1:21" ht="16.5" customHeight="1" x14ac:dyDescent="0.25">
      <c r="A90" s="7"/>
      <c r="B90" s="7"/>
      <c r="C90" s="7"/>
      <c r="D90" s="7" t="s">
        <v>146</v>
      </c>
      <c r="E90" s="7"/>
      <c r="F90" s="7"/>
      <c r="G90" s="7"/>
      <c r="H90" s="7"/>
      <c r="I90" s="7"/>
      <c r="J90" s="7"/>
      <c r="K90" s="7"/>
      <c r="L90" s="9" t="s">
        <v>127</v>
      </c>
      <c r="M90" s="84">
        <v>36</v>
      </c>
      <c r="N90" s="82">
        <v>8</v>
      </c>
      <c r="O90" s="90">
        <v>215</v>
      </c>
      <c r="P90" s="90">
        <v>191</v>
      </c>
      <c r="Q90" s="90">
        <v>101</v>
      </c>
      <c r="R90" s="84">
        <v>13</v>
      </c>
      <c r="S90" s="86" t="s">
        <v>76</v>
      </c>
      <c r="T90" s="90">
        <v>184</v>
      </c>
      <c r="U90" s="90">
        <v>748</v>
      </c>
    </row>
    <row r="91" spans="1:21" ht="16.5" customHeight="1" x14ac:dyDescent="0.25">
      <c r="A91" s="7"/>
      <c r="B91" s="7"/>
      <c r="C91" s="7"/>
      <c r="D91" s="7" t="s">
        <v>147</v>
      </c>
      <c r="E91" s="7"/>
      <c r="F91" s="7"/>
      <c r="G91" s="7"/>
      <c r="H91" s="7"/>
      <c r="I91" s="7"/>
      <c r="J91" s="7"/>
      <c r="K91" s="7"/>
      <c r="L91" s="9" t="s">
        <v>127</v>
      </c>
      <c r="M91" s="84">
        <v>44</v>
      </c>
      <c r="N91" s="82">
        <v>8</v>
      </c>
      <c r="O91" s="90">
        <v>265</v>
      </c>
      <c r="P91" s="90">
        <v>155</v>
      </c>
      <c r="Q91" s="84">
        <v>69</v>
      </c>
      <c r="R91" s="84">
        <v>13</v>
      </c>
      <c r="S91" s="86" t="s">
        <v>76</v>
      </c>
      <c r="T91" s="90">
        <v>184</v>
      </c>
      <c r="U91" s="90">
        <v>739</v>
      </c>
    </row>
    <row r="92" spans="1:21" ht="16.5" customHeight="1" x14ac:dyDescent="0.25">
      <c r="A92" s="7"/>
      <c r="B92" s="7"/>
      <c r="C92" s="7"/>
      <c r="D92" s="7" t="s">
        <v>148</v>
      </c>
      <c r="E92" s="7"/>
      <c r="F92" s="7"/>
      <c r="G92" s="7"/>
      <c r="H92" s="7"/>
      <c r="I92" s="7"/>
      <c r="J92" s="7"/>
      <c r="K92" s="7"/>
      <c r="L92" s="9" t="s">
        <v>127</v>
      </c>
      <c r="M92" s="84">
        <v>45</v>
      </c>
      <c r="N92" s="82">
        <v>9</v>
      </c>
      <c r="O92" s="90">
        <v>185</v>
      </c>
      <c r="P92" s="90">
        <v>187</v>
      </c>
      <c r="Q92" s="84">
        <v>68</v>
      </c>
      <c r="R92" s="84">
        <v>28</v>
      </c>
      <c r="S92" s="86" t="s">
        <v>76</v>
      </c>
      <c r="T92" s="90">
        <v>175</v>
      </c>
      <c r="U92" s="90">
        <v>697</v>
      </c>
    </row>
    <row r="93" spans="1:21" ht="16.5" customHeight="1" x14ac:dyDescent="0.25">
      <c r="A93" s="7"/>
      <c r="B93" s="7" t="s">
        <v>226</v>
      </c>
      <c r="C93" s="7"/>
      <c r="D93" s="7"/>
      <c r="E93" s="7"/>
      <c r="F93" s="7"/>
      <c r="G93" s="7"/>
      <c r="H93" s="7"/>
      <c r="I93" s="7"/>
      <c r="J93" s="7"/>
      <c r="K93" s="7"/>
      <c r="L93" s="9"/>
      <c r="M93" s="10"/>
      <c r="N93" s="10"/>
      <c r="O93" s="10"/>
      <c r="P93" s="10"/>
      <c r="Q93" s="10"/>
      <c r="R93" s="10"/>
      <c r="S93" s="10"/>
      <c r="T93" s="10"/>
      <c r="U93" s="10"/>
    </row>
    <row r="94" spans="1:21" ht="16.5" customHeight="1" x14ac:dyDescent="0.25">
      <c r="A94" s="7"/>
      <c r="B94" s="7"/>
      <c r="C94" s="7"/>
      <c r="D94" s="7" t="s">
        <v>144</v>
      </c>
      <c r="E94" s="7"/>
      <c r="F94" s="7"/>
      <c r="G94" s="7"/>
      <c r="H94" s="7"/>
      <c r="I94" s="7"/>
      <c r="J94" s="7"/>
      <c r="K94" s="7"/>
      <c r="L94" s="9" t="s">
        <v>127</v>
      </c>
      <c r="M94" s="82">
        <v>6</v>
      </c>
      <c r="N94" s="86" t="s">
        <v>76</v>
      </c>
      <c r="O94" s="90">
        <v>139</v>
      </c>
      <c r="P94" s="90">
        <v>187</v>
      </c>
      <c r="Q94" s="82">
        <v>4</v>
      </c>
      <c r="R94" s="82" t="s">
        <v>125</v>
      </c>
      <c r="S94" s="86" t="s">
        <v>76</v>
      </c>
      <c r="T94" s="84">
        <v>36</v>
      </c>
      <c r="U94" s="90">
        <v>373</v>
      </c>
    </row>
    <row r="95" spans="1:21" ht="16.5" customHeight="1" x14ac:dyDescent="0.25">
      <c r="A95" s="7"/>
      <c r="B95" s="7"/>
      <c r="C95" s="7"/>
      <c r="D95" s="7" t="s">
        <v>145</v>
      </c>
      <c r="E95" s="7"/>
      <c r="F95" s="7"/>
      <c r="G95" s="7"/>
      <c r="H95" s="7"/>
      <c r="I95" s="7"/>
      <c r="J95" s="7"/>
      <c r="K95" s="7"/>
      <c r="L95" s="9" t="s">
        <v>127</v>
      </c>
      <c r="M95" s="82">
        <v>6</v>
      </c>
      <c r="N95" s="86" t="s">
        <v>76</v>
      </c>
      <c r="O95" s="90">
        <v>164</v>
      </c>
      <c r="P95" s="90">
        <v>174</v>
      </c>
      <c r="Q95" s="82">
        <v>4</v>
      </c>
      <c r="R95" s="82" t="s">
        <v>125</v>
      </c>
      <c r="S95" s="86" t="s">
        <v>76</v>
      </c>
      <c r="T95" s="84">
        <v>36</v>
      </c>
      <c r="U95" s="90">
        <v>384</v>
      </c>
    </row>
    <row r="96" spans="1:21" ht="16.5" customHeight="1" x14ac:dyDescent="0.25">
      <c r="A96" s="7"/>
      <c r="B96" s="7"/>
      <c r="C96" s="7"/>
      <c r="D96" s="7" t="s">
        <v>146</v>
      </c>
      <c r="E96" s="7"/>
      <c r="F96" s="7"/>
      <c r="G96" s="7"/>
      <c r="H96" s="7"/>
      <c r="I96" s="7"/>
      <c r="J96" s="7"/>
      <c r="K96" s="7"/>
      <c r="L96" s="9" t="s">
        <v>127</v>
      </c>
      <c r="M96" s="82">
        <v>6</v>
      </c>
      <c r="N96" s="86" t="s">
        <v>76</v>
      </c>
      <c r="O96" s="90">
        <v>291</v>
      </c>
      <c r="P96" s="90">
        <v>162</v>
      </c>
      <c r="Q96" s="82">
        <v>4</v>
      </c>
      <c r="R96" s="82" t="s">
        <v>125</v>
      </c>
      <c r="S96" s="86" t="s">
        <v>76</v>
      </c>
      <c r="T96" s="84">
        <v>36</v>
      </c>
      <c r="U96" s="90">
        <v>499</v>
      </c>
    </row>
    <row r="97" spans="1:21" ht="16.5" customHeight="1" x14ac:dyDescent="0.25">
      <c r="A97" s="7"/>
      <c r="B97" s="7"/>
      <c r="C97" s="7"/>
      <c r="D97" s="7" t="s">
        <v>147</v>
      </c>
      <c r="E97" s="7"/>
      <c r="F97" s="7"/>
      <c r="G97" s="7"/>
      <c r="H97" s="7"/>
      <c r="I97" s="7"/>
      <c r="J97" s="7"/>
      <c r="K97" s="7"/>
      <c r="L97" s="9" t="s">
        <v>127</v>
      </c>
      <c r="M97" s="82">
        <v>6</v>
      </c>
      <c r="N97" s="86" t="s">
        <v>76</v>
      </c>
      <c r="O97" s="90">
        <v>356</v>
      </c>
      <c r="P97" s="84">
        <v>73</v>
      </c>
      <c r="Q97" s="82">
        <v>4</v>
      </c>
      <c r="R97" s="82" t="s">
        <v>125</v>
      </c>
      <c r="S97" s="86" t="s">
        <v>76</v>
      </c>
      <c r="T97" s="84">
        <v>37</v>
      </c>
      <c r="U97" s="90">
        <v>475</v>
      </c>
    </row>
    <row r="98" spans="1:21" ht="16.5" customHeight="1" x14ac:dyDescent="0.25">
      <c r="A98" s="7"/>
      <c r="B98" s="7"/>
      <c r="C98" s="7"/>
      <c r="D98" s="7" t="s">
        <v>148</v>
      </c>
      <c r="E98" s="7"/>
      <c r="F98" s="7"/>
      <c r="G98" s="7"/>
      <c r="H98" s="7"/>
      <c r="I98" s="7"/>
      <c r="J98" s="7"/>
      <c r="K98" s="7"/>
      <c r="L98" s="9" t="s">
        <v>127</v>
      </c>
      <c r="M98" s="82">
        <v>6</v>
      </c>
      <c r="N98" s="86" t="s">
        <v>76</v>
      </c>
      <c r="O98" s="90">
        <v>346</v>
      </c>
      <c r="P98" s="84">
        <v>94</v>
      </c>
      <c r="Q98" s="82">
        <v>4</v>
      </c>
      <c r="R98" s="82" t="s">
        <v>125</v>
      </c>
      <c r="S98" s="86" t="s">
        <v>76</v>
      </c>
      <c r="T98" s="84">
        <v>38</v>
      </c>
      <c r="U98" s="90">
        <v>488</v>
      </c>
    </row>
    <row r="99" spans="1:21" ht="16.5" customHeight="1" x14ac:dyDescent="0.25">
      <c r="A99" s="7" t="s">
        <v>281</v>
      </c>
      <c r="B99" s="7"/>
      <c r="C99" s="7"/>
      <c r="D99" s="7"/>
      <c r="E99" s="7"/>
      <c r="F99" s="7"/>
      <c r="G99" s="7"/>
      <c r="H99" s="7"/>
      <c r="I99" s="7"/>
      <c r="J99" s="7"/>
      <c r="K99" s="7"/>
      <c r="L99" s="9"/>
      <c r="M99" s="10"/>
      <c r="N99" s="10"/>
      <c r="O99" s="10"/>
      <c r="P99" s="10"/>
      <c r="Q99" s="10"/>
      <c r="R99" s="10"/>
      <c r="S99" s="10"/>
      <c r="T99" s="10"/>
      <c r="U99" s="10"/>
    </row>
    <row r="100" spans="1:21" ht="16.5" customHeight="1" x14ac:dyDescent="0.25">
      <c r="A100" s="7"/>
      <c r="B100" s="7"/>
      <c r="C100" s="7"/>
      <c r="D100" s="7" t="s">
        <v>144</v>
      </c>
      <c r="E100" s="7"/>
      <c r="F100" s="7"/>
      <c r="G100" s="7"/>
      <c r="H100" s="7"/>
      <c r="I100" s="7"/>
      <c r="J100" s="7"/>
      <c r="K100" s="7"/>
      <c r="L100" s="9" t="s">
        <v>127</v>
      </c>
      <c r="M100" s="90">
        <v>145</v>
      </c>
      <c r="N100" s="84">
        <v>86</v>
      </c>
      <c r="O100" s="84">
        <v>97</v>
      </c>
      <c r="P100" s="84">
        <v>34</v>
      </c>
      <c r="Q100" s="84">
        <v>29</v>
      </c>
      <c r="R100" s="84">
        <v>56</v>
      </c>
      <c r="S100" s="82">
        <v>7</v>
      </c>
      <c r="T100" s="84">
        <v>38</v>
      </c>
      <c r="U100" s="90">
        <v>492</v>
      </c>
    </row>
    <row r="101" spans="1:21" ht="16.5" customHeight="1" x14ac:dyDescent="0.25">
      <c r="A101" s="7"/>
      <c r="B101" s="7"/>
      <c r="C101" s="7"/>
      <c r="D101" s="7" t="s">
        <v>145</v>
      </c>
      <c r="E101" s="7"/>
      <c r="F101" s="7"/>
      <c r="G101" s="7"/>
      <c r="H101" s="7"/>
      <c r="I101" s="7"/>
      <c r="J101" s="7"/>
      <c r="K101" s="7"/>
      <c r="L101" s="9" t="s">
        <v>127</v>
      </c>
      <c r="M101" s="90">
        <v>153</v>
      </c>
      <c r="N101" s="84">
        <v>89</v>
      </c>
      <c r="O101" s="90">
        <v>112</v>
      </c>
      <c r="P101" s="84">
        <v>35</v>
      </c>
      <c r="Q101" s="84">
        <v>34</v>
      </c>
      <c r="R101" s="84">
        <v>51</v>
      </c>
      <c r="S101" s="82">
        <v>7</v>
      </c>
      <c r="T101" s="84">
        <v>37</v>
      </c>
      <c r="U101" s="90">
        <v>518</v>
      </c>
    </row>
    <row r="102" spans="1:21" ht="16.5" customHeight="1" x14ac:dyDescent="0.25">
      <c r="A102" s="7"/>
      <c r="B102" s="7"/>
      <c r="C102" s="7"/>
      <c r="D102" s="7" t="s">
        <v>146</v>
      </c>
      <c r="E102" s="7"/>
      <c r="F102" s="7"/>
      <c r="G102" s="7"/>
      <c r="H102" s="7"/>
      <c r="I102" s="7"/>
      <c r="J102" s="7"/>
      <c r="K102" s="7"/>
      <c r="L102" s="9" t="s">
        <v>127</v>
      </c>
      <c r="M102" s="90">
        <v>147</v>
      </c>
      <c r="N102" s="84">
        <v>90</v>
      </c>
      <c r="O102" s="90">
        <v>143</v>
      </c>
      <c r="P102" s="84">
        <v>33</v>
      </c>
      <c r="Q102" s="84">
        <v>42</v>
      </c>
      <c r="R102" s="84">
        <v>57</v>
      </c>
      <c r="S102" s="82">
        <v>7</v>
      </c>
      <c r="T102" s="84">
        <v>33</v>
      </c>
      <c r="U102" s="90">
        <v>552</v>
      </c>
    </row>
    <row r="103" spans="1:21" ht="16.5" customHeight="1" x14ac:dyDescent="0.25">
      <c r="A103" s="7"/>
      <c r="B103" s="7"/>
      <c r="C103" s="7"/>
      <c r="D103" s="7" t="s">
        <v>147</v>
      </c>
      <c r="E103" s="7"/>
      <c r="F103" s="7"/>
      <c r="G103" s="7"/>
      <c r="H103" s="7"/>
      <c r="I103" s="7"/>
      <c r="J103" s="7"/>
      <c r="K103" s="7"/>
      <c r="L103" s="9" t="s">
        <v>127</v>
      </c>
      <c r="M103" s="90">
        <v>154</v>
      </c>
      <c r="N103" s="84">
        <v>93</v>
      </c>
      <c r="O103" s="90">
        <v>193</v>
      </c>
      <c r="P103" s="84">
        <v>32</v>
      </c>
      <c r="Q103" s="84">
        <v>48</v>
      </c>
      <c r="R103" s="84">
        <v>57</v>
      </c>
      <c r="S103" s="82">
        <v>7</v>
      </c>
      <c r="T103" s="84">
        <v>34</v>
      </c>
      <c r="U103" s="90">
        <v>618</v>
      </c>
    </row>
    <row r="104" spans="1:21" ht="16.5" customHeight="1" x14ac:dyDescent="0.25">
      <c r="A104" s="14"/>
      <c r="B104" s="14"/>
      <c r="C104" s="14"/>
      <c r="D104" s="14" t="s">
        <v>148</v>
      </c>
      <c r="E104" s="14"/>
      <c r="F104" s="14"/>
      <c r="G104" s="14"/>
      <c r="H104" s="14"/>
      <c r="I104" s="14"/>
      <c r="J104" s="14"/>
      <c r="K104" s="14"/>
      <c r="L104" s="15" t="s">
        <v>127</v>
      </c>
      <c r="M104" s="91">
        <v>150</v>
      </c>
      <c r="N104" s="85">
        <v>96</v>
      </c>
      <c r="O104" s="91">
        <v>272</v>
      </c>
      <c r="P104" s="85">
        <v>32</v>
      </c>
      <c r="Q104" s="85">
        <v>50</v>
      </c>
      <c r="R104" s="85">
        <v>66</v>
      </c>
      <c r="S104" s="83">
        <v>5</v>
      </c>
      <c r="T104" s="85">
        <v>33</v>
      </c>
      <c r="U104" s="91">
        <v>704</v>
      </c>
    </row>
    <row r="105" spans="1:21" ht="4.5" customHeight="1" x14ac:dyDescent="0.25">
      <c r="A105" s="25"/>
      <c r="B105" s="25"/>
      <c r="C105" s="2"/>
      <c r="D105" s="2"/>
      <c r="E105" s="2"/>
      <c r="F105" s="2"/>
      <c r="G105" s="2"/>
      <c r="H105" s="2"/>
      <c r="I105" s="2"/>
      <c r="J105" s="2"/>
      <c r="K105" s="2"/>
      <c r="L105" s="2"/>
      <c r="M105" s="2"/>
      <c r="N105" s="2"/>
      <c r="O105" s="2"/>
      <c r="P105" s="2"/>
      <c r="Q105" s="2"/>
      <c r="R105" s="2"/>
      <c r="S105" s="2"/>
      <c r="T105" s="2"/>
      <c r="U105" s="2"/>
    </row>
    <row r="106" spans="1:21" ht="16.5" customHeight="1" x14ac:dyDescent="0.25">
      <c r="A106" s="25"/>
      <c r="B106" s="25"/>
      <c r="C106" s="351" t="s">
        <v>285</v>
      </c>
      <c r="D106" s="351"/>
      <c r="E106" s="351"/>
      <c r="F106" s="351"/>
      <c r="G106" s="351"/>
      <c r="H106" s="351"/>
      <c r="I106" s="351"/>
      <c r="J106" s="351"/>
      <c r="K106" s="351"/>
      <c r="L106" s="351"/>
      <c r="M106" s="351"/>
      <c r="N106" s="351"/>
      <c r="O106" s="351"/>
      <c r="P106" s="351"/>
      <c r="Q106" s="351"/>
      <c r="R106" s="351"/>
      <c r="S106" s="351"/>
      <c r="T106" s="351"/>
      <c r="U106" s="351"/>
    </row>
    <row r="107" spans="1:21" ht="4.5" customHeight="1" x14ac:dyDescent="0.25">
      <c r="A107" s="25"/>
      <c r="B107" s="25"/>
      <c r="C107" s="2"/>
      <c r="D107" s="2"/>
      <c r="E107" s="2"/>
      <c r="F107" s="2"/>
      <c r="G107" s="2"/>
      <c r="H107" s="2"/>
      <c r="I107" s="2"/>
      <c r="J107" s="2"/>
      <c r="K107" s="2"/>
      <c r="L107" s="2"/>
      <c r="M107" s="2"/>
      <c r="N107" s="2"/>
      <c r="O107" s="2"/>
      <c r="P107" s="2"/>
      <c r="Q107" s="2"/>
      <c r="R107" s="2"/>
      <c r="S107" s="2"/>
      <c r="T107" s="2"/>
      <c r="U107" s="2"/>
    </row>
    <row r="108" spans="1:21" ht="29.4" customHeight="1" x14ac:dyDescent="0.25">
      <c r="A108" s="25" t="s">
        <v>87</v>
      </c>
      <c r="B108" s="25"/>
      <c r="C108" s="351" t="s">
        <v>286</v>
      </c>
      <c r="D108" s="351"/>
      <c r="E108" s="351"/>
      <c r="F108" s="351"/>
      <c r="G108" s="351"/>
      <c r="H108" s="351"/>
      <c r="I108" s="351"/>
      <c r="J108" s="351"/>
      <c r="K108" s="351"/>
      <c r="L108" s="351"/>
      <c r="M108" s="351"/>
      <c r="N108" s="351"/>
      <c r="O108" s="351"/>
      <c r="P108" s="351"/>
      <c r="Q108" s="351"/>
      <c r="R108" s="351"/>
      <c r="S108" s="351"/>
      <c r="T108" s="351"/>
      <c r="U108" s="351"/>
    </row>
    <row r="109" spans="1:21" ht="81" customHeight="1" x14ac:dyDescent="0.25">
      <c r="A109" s="25" t="s">
        <v>88</v>
      </c>
      <c r="B109" s="25"/>
      <c r="C109" s="351" t="s">
        <v>287</v>
      </c>
      <c r="D109" s="351"/>
      <c r="E109" s="351"/>
      <c r="F109" s="351"/>
      <c r="G109" s="351"/>
      <c r="H109" s="351"/>
      <c r="I109" s="351"/>
      <c r="J109" s="351"/>
      <c r="K109" s="351"/>
      <c r="L109" s="351"/>
      <c r="M109" s="351"/>
      <c r="N109" s="351"/>
      <c r="O109" s="351"/>
      <c r="P109" s="351"/>
      <c r="Q109" s="351"/>
      <c r="R109" s="351"/>
      <c r="S109" s="351"/>
      <c r="T109" s="351"/>
      <c r="U109" s="351"/>
    </row>
    <row r="110" spans="1:21" ht="81" customHeight="1" x14ac:dyDescent="0.25">
      <c r="A110" s="25" t="s">
        <v>89</v>
      </c>
      <c r="B110" s="25"/>
      <c r="C110" s="351" t="s">
        <v>288</v>
      </c>
      <c r="D110" s="351"/>
      <c r="E110" s="351"/>
      <c r="F110" s="351"/>
      <c r="G110" s="351"/>
      <c r="H110" s="351"/>
      <c r="I110" s="351"/>
      <c r="J110" s="351"/>
      <c r="K110" s="351"/>
      <c r="L110" s="351"/>
      <c r="M110" s="351"/>
      <c r="N110" s="351"/>
      <c r="O110" s="351"/>
      <c r="P110" s="351"/>
      <c r="Q110" s="351"/>
      <c r="R110" s="351"/>
      <c r="S110" s="351"/>
      <c r="T110" s="351"/>
      <c r="U110" s="351"/>
    </row>
    <row r="111" spans="1:21" ht="55.2" customHeight="1" x14ac:dyDescent="0.25">
      <c r="A111" s="25" t="s">
        <v>90</v>
      </c>
      <c r="B111" s="25"/>
      <c r="C111" s="351" t="s">
        <v>289</v>
      </c>
      <c r="D111" s="351"/>
      <c r="E111" s="351"/>
      <c r="F111" s="351"/>
      <c r="G111" s="351"/>
      <c r="H111" s="351"/>
      <c r="I111" s="351"/>
      <c r="J111" s="351"/>
      <c r="K111" s="351"/>
      <c r="L111" s="351"/>
      <c r="M111" s="351"/>
      <c r="N111" s="351"/>
      <c r="O111" s="351"/>
      <c r="P111" s="351"/>
      <c r="Q111" s="351"/>
      <c r="R111" s="351"/>
      <c r="S111" s="351"/>
      <c r="T111" s="351"/>
      <c r="U111" s="351"/>
    </row>
    <row r="112" spans="1:21" ht="29.4" customHeight="1" x14ac:dyDescent="0.25">
      <c r="A112" s="25" t="s">
        <v>91</v>
      </c>
      <c r="B112" s="25"/>
      <c r="C112" s="351" t="s">
        <v>290</v>
      </c>
      <c r="D112" s="351"/>
      <c r="E112" s="351"/>
      <c r="F112" s="351"/>
      <c r="G112" s="351"/>
      <c r="H112" s="351"/>
      <c r="I112" s="351"/>
      <c r="J112" s="351"/>
      <c r="K112" s="351"/>
      <c r="L112" s="351"/>
      <c r="M112" s="351"/>
      <c r="N112" s="351"/>
      <c r="O112" s="351"/>
      <c r="P112" s="351"/>
      <c r="Q112" s="351"/>
      <c r="R112" s="351"/>
      <c r="S112" s="351"/>
      <c r="T112" s="351"/>
      <c r="U112" s="351"/>
    </row>
    <row r="113" spans="1:21" ht="16.5" customHeight="1" x14ac:dyDescent="0.25">
      <c r="A113" s="25" t="s">
        <v>92</v>
      </c>
      <c r="B113" s="25"/>
      <c r="C113" s="351" t="s">
        <v>291</v>
      </c>
      <c r="D113" s="351"/>
      <c r="E113" s="351"/>
      <c r="F113" s="351"/>
      <c r="G113" s="351"/>
      <c r="H113" s="351"/>
      <c r="I113" s="351"/>
      <c r="J113" s="351"/>
      <c r="K113" s="351"/>
      <c r="L113" s="351"/>
      <c r="M113" s="351"/>
      <c r="N113" s="351"/>
      <c r="O113" s="351"/>
      <c r="P113" s="351"/>
      <c r="Q113" s="351"/>
      <c r="R113" s="351"/>
      <c r="S113" s="351"/>
      <c r="T113" s="351"/>
      <c r="U113" s="351"/>
    </row>
    <row r="114" spans="1:21" ht="81" customHeight="1" x14ac:dyDescent="0.25">
      <c r="A114" s="25" t="s">
        <v>93</v>
      </c>
      <c r="B114" s="25"/>
      <c r="C114" s="351" t="s">
        <v>292</v>
      </c>
      <c r="D114" s="351"/>
      <c r="E114" s="351"/>
      <c r="F114" s="351"/>
      <c r="G114" s="351"/>
      <c r="H114" s="351"/>
      <c r="I114" s="351"/>
      <c r="J114" s="351"/>
      <c r="K114" s="351"/>
      <c r="L114" s="351"/>
      <c r="M114" s="351"/>
      <c r="N114" s="351"/>
      <c r="O114" s="351"/>
      <c r="P114" s="351"/>
      <c r="Q114" s="351"/>
      <c r="R114" s="351"/>
      <c r="S114" s="351"/>
      <c r="T114" s="351"/>
      <c r="U114" s="351"/>
    </row>
    <row r="115" spans="1:21" ht="55.2" customHeight="1" x14ac:dyDescent="0.25">
      <c r="A115" s="25" t="s">
        <v>94</v>
      </c>
      <c r="B115" s="25"/>
      <c r="C115" s="351" t="s">
        <v>293</v>
      </c>
      <c r="D115" s="351"/>
      <c r="E115" s="351"/>
      <c r="F115" s="351"/>
      <c r="G115" s="351"/>
      <c r="H115" s="351"/>
      <c r="I115" s="351"/>
      <c r="J115" s="351"/>
      <c r="K115" s="351"/>
      <c r="L115" s="351"/>
      <c r="M115" s="351"/>
      <c r="N115" s="351"/>
      <c r="O115" s="351"/>
      <c r="P115" s="351"/>
      <c r="Q115" s="351"/>
      <c r="R115" s="351"/>
      <c r="S115" s="351"/>
      <c r="T115" s="351"/>
      <c r="U115" s="351"/>
    </row>
    <row r="116" spans="1:21" ht="68.099999999999994" customHeight="1" x14ac:dyDescent="0.25">
      <c r="A116" s="25" t="s">
        <v>95</v>
      </c>
      <c r="B116" s="25"/>
      <c r="C116" s="351" t="s">
        <v>294</v>
      </c>
      <c r="D116" s="351"/>
      <c r="E116" s="351"/>
      <c r="F116" s="351"/>
      <c r="G116" s="351"/>
      <c r="H116" s="351"/>
      <c r="I116" s="351"/>
      <c r="J116" s="351"/>
      <c r="K116" s="351"/>
      <c r="L116" s="351"/>
      <c r="M116" s="351"/>
      <c r="N116" s="351"/>
      <c r="O116" s="351"/>
      <c r="P116" s="351"/>
      <c r="Q116" s="351"/>
      <c r="R116" s="351"/>
      <c r="S116" s="351"/>
      <c r="T116" s="351"/>
      <c r="U116" s="351"/>
    </row>
    <row r="117" spans="1:21" ht="29.4" customHeight="1" x14ac:dyDescent="0.25">
      <c r="A117" s="25" t="s">
        <v>96</v>
      </c>
      <c r="B117" s="25"/>
      <c r="C117" s="351" t="s">
        <v>295</v>
      </c>
      <c r="D117" s="351"/>
      <c r="E117" s="351"/>
      <c r="F117" s="351"/>
      <c r="G117" s="351"/>
      <c r="H117" s="351"/>
      <c r="I117" s="351"/>
      <c r="J117" s="351"/>
      <c r="K117" s="351"/>
      <c r="L117" s="351"/>
      <c r="M117" s="351"/>
      <c r="N117" s="351"/>
      <c r="O117" s="351"/>
      <c r="P117" s="351"/>
      <c r="Q117" s="351"/>
      <c r="R117" s="351"/>
      <c r="S117" s="351"/>
      <c r="T117" s="351"/>
      <c r="U117" s="351"/>
    </row>
    <row r="118" spans="1:21" ht="42.45" customHeight="1" x14ac:dyDescent="0.25">
      <c r="A118" s="25" t="s">
        <v>97</v>
      </c>
      <c r="B118" s="25"/>
      <c r="C118" s="351" t="s">
        <v>296</v>
      </c>
      <c r="D118" s="351"/>
      <c r="E118" s="351"/>
      <c r="F118" s="351"/>
      <c r="G118" s="351"/>
      <c r="H118" s="351"/>
      <c r="I118" s="351"/>
      <c r="J118" s="351"/>
      <c r="K118" s="351"/>
      <c r="L118" s="351"/>
      <c r="M118" s="351"/>
      <c r="N118" s="351"/>
      <c r="O118" s="351"/>
      <c r="P118" s="351"/>
      <c r="Q118" s="351"/>
      <c r="R118" s="351"/>
      <c r="S118" s="351"/>
      <c r="T118" s="351"/>
      <c r="U118" s="351"/>
    </row>
    <row r="119" spans="1:21" ht="29.4" customHeight="1" x14ac:dyDescent="0.25">
      <c r="A119" s="25" t="s">
        <v>98</v>
      </c>
      <c r="B119" s="25"/>
      <c r="C119" s="351" t="s">
        <v>297</v>
      </c>
      <c r="D119" s="351"/>
      <c r="E119" s="351"/>
      <c r="F119" s="351"/>
      <c r="G119" s="351"/>
      <c r="H119" s="351"/>
      <c r="I119" s="351"/>
      <c r="J119" s="351"/>
      <c r="K119" s="351"/>
      <c r="L119" s="351"/>
      <c r="M119" s="351"/>
      <c r="N119" s="351"/>
      <c r="O119" s="351"/>
      <c r="P119" s="351"/>
      <c r="Q119" s="351"/>
      <c r="R119" s="351"/>
      <c r="S119" s="351"/>
      <c r="T119" s="351"/>
      <c r="U119" s="351"/>
    </row>
    <row r="120" spans="1:21" ht="29.4" customHeight="1" x14ac:dyDescent="0.25">
      <c r="A120" s="25" t="s">
        <v>227</v>
      </c>
      <c r="B120" s="25"/>
      <c r="C120" s="351" t="s">
        <v>100</v>
      </c>
      <c r="D120" s="351"/>
      <c r="E120" s="351"/>
      <c r="F120" s="351"/>
      <c r="G120" s="351"/>
      <c r="H120" s="351"/>
      <c r="I120" s="351"/>
      <c r="J120" s="351"/>
      <c r="K120" s="351"/>
      <c r="L120" s="351"/>
      <c r="M120" s="351"/>
      <c r="N120" s="351"/>
      <c r="O120" s="351"/>
      <c r="P120" s="351"/>
      <c r="Q120" s="351"/>
      <c r="R120" s="351"/>
      <c r="S120" s="351"/>
      <c r="T120" s="351"/>
      <c r="U120" s="351"/>
    </row>
    <row r="121" spans="1:21" ht="16.5" customHeight="1" x14ac:dyDescent="0.25">
      <c r="A121" s="25" t="s">
        <v>282</v>
      </c>
      <c r="B121" s="25"/>
      <c r="C121" s="351" t="s">
        <v>238</v>
      </c>
      <c r="D121" s="351"/>
      <c r="E121" s="351"/>
      <c r="F121" s="351"/>
      <c r="G121" s="351"/>
      <c r="H121" s="351"/>
      <c r="I121" s="351"/>
      <c r="J121" s="351"/>
      <c r="K121" s="351"/>
      <c r="L121" s="351"/>
      <c r="M121" s="351"/>
      <c r="N121" s="351"/>
      <c r="O121" s="351"/>
      <c r="P121" s="351"/>
      <c r="Q121" s="351"/>
      <c r="R121" s="351"/>
      <c r="S121" s="351"/>
      <c r="T121" s="351"/>
      <c r="U121" s="351"/>
    </row>
    <row r="122" spans="1:21" ht="42.45" customHeight="1" x14ac:dyDescent="0.25">
      <c r="A122" s="25" t="s">
        <v>283</v>
      </c>
      <c r="B122" s="25"/>
      <c r="C122" s="351" t="s">
        <v>298</v>
      </c>
      <c r="D122" s="351"/>
      <c r="E122" s="351"/>
      <c r="F122" s="351"/>
      <c r="G122" s="351"/>
      <c r="H122" s="351"/>
      <c r="I122" s="351"/>
      <c r="J122" s="351"/>
      <c r="K122" s="351"/>
      <c r="L122" s="351"/>
      <c r="M122" s="351"/>
      <c r="N122" s="351"/>
      <c r="O122" s="351"/>
      <c r="P122" s="351"/>
      <c r="Q122" s="351"/>
      <c r="R122" s="351"/>
      <c r="S122" s="351"/>
      <c r="T122" s="351"/>
      <c r="U122" s="351"/>
    </row>
    <row r="123" spans="1:21" ht="42.45" customHeight="1" x14ac:dyDescent="0.25">
      <c r="A123" s="25" t="s">
        <v>284</v>
      </c>
      <c r="B123" s="25"/>
      <c r="C123" s="351" t="s">
        <v>239</v>
      </c>
      <c r="D123" s="351"/>
      <c r="E123" s="351"/>
      <c r="F123" s="351"/>
      <c r="G123" s="351"/>
      <c r="H123" s="351"/>
      <c r="I123" s="351"/>
      <c r="J123" s="351"/>
      <c r="K123" s="351"/>
      <c r="L123" s="351"/>
      <c r="M123" s="351"/>
      <c r="N123" s="351"/>
      <c r="O123" s="351"/>
      <c r="P123" s="351"/>
      <c r="Q123" s="351"/>
      <c r="R123" s="351"/>
      <c r="S123" s="351"/>
      <c r="T123" s="351"/>
      <c r="U123" s="351"/>
    </row>
    <row r="124" spans="1:21" ht="4.5" customHeight="1" x14ac:dyDescent="0.25"/>
    <row r="125" spans="1:21" ht="29.4" customHeight="1" x14ac:dyDescent="0.25">
      <c r="A125" s="26" t="s">
        <v>112</v>
      </c>
      <c r="B125" s="25"/>
      <c r="C125" s="25"/>
      <c r="D125" s="25"/>
      <c r="E125" s="351" t="s">
        <v>299</v>
      </c>
      <c r="F125" s="351"/>
      <c r="G125" s="351"/>
      <c r="H125" s="351"/>
      <c r="I125" s="351"/>
      <c r="J125" s="351"/>
      <c r="K125" s="351"/>
      <c r="L125" s="351"/>
      <c r="M125" s="351"/>
      <c r="N125" s="351"/>
      <c r="O125" s="351"/>
      <c r="P125" s="351"/>
      <c r="Q125" s="351"/>
      <c r="R125" s="351"/>
      <c r="S125" s="351"/>
      <c r="T125" s="351"/>
      <c r="U125" s="351"/>
    </row>
  </sheetData>
  <mergeCells count="20">
    <mergeCell ref="C111:U111"/>
    <mergeCell ref="C112:U112"/>
    <mergeCell ref="C113:U113"/>
    <mergeCell ref="C114:U114"/>
    <mergeCell ref="C115:U115"/>
    <mergeCell ref="C121:U121"/>
    <mergeCell ref="C122:U122"/>
    <mergeCell ref="C123:U123"/>
    <mergeCell ref="E125:U125"/>
    <mergeCell ref="C116:U116"/>
    <mergeCell ref="C117:U117"/>
    <mergeCell ref="C118:U118"/>
    <mergeCell ref="C119:U119"/>
    <mergeCell ref="C120:U120"/>
    <mergeCell ref="C106:U106"/>
    <mergeCell ref="C108:U108"/>
    <mergeCell ref="C109:U109"/>
    <mergeCell ref="C110:U110"/>
    <mergeCell ref="A1:U1"/>
    <mergeCell ref="K2:U2"/>
  </mergeCells>
  <pageMargins left="0.7" right="0.7" top="0.75" bottom="0.75" header="0.3" footer="0.3"/>
  <pageSetup paperSize="9" fitToHeight="0" orientation="landscape" useFirstPageNumber="1" horizontalDpi="300" verticalDpi="300" r:id="rId1"/>
  <headerFooter scaleWithDoc="0" alignWithMargins="0">
    <oddHeader>&amp;C&amp;"Arial,Regular"&amp;8TABLE 18A.7</oddHeader>
    <oddFooter>&amp;L&amp;8&amp;G 
&amp;"Arial,Regular"REPORT ON
GOVERNMENT
SERVICES  202106&amp;C &amp;R&amp;8&amp;G&amp;"Arial,Regular" 
HOUSING
&amp;"Arial,Regular"PAGE &amp;"Arial,Bold"&amp;P&amp;"Arial,Regular" of TABLE 18A.7</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U117"/>
  <sheetViews>
    <sheetView showGridLines="0" workbookViewId="0"/>
  </sheetViews>
  <sheetFormatPr defaultColWidth="11.44140625" defaultRowHeight="13.2" x14ac:dyDescent="0.25"/>
  <cols>
    <col min="1" max="11" width="1.88671875" customWidth="1"/>
    <col min="12" max="12" width="5.6640625" customWidth="1"/>
    <col min="13" max="21" width="9.33203125" customWidth="1"/>
  </cols>
  <sheetData>
    <row r="1" spans="1:21" ht="17.399999999999999" customHeight="1" x14ac:dyDescent="0.25">
      <c r="A1" s="8" t="s">
        <v>300</v>
      </c>
      <c r="B1" s="8"/>
      <c r="C1" s="8"/>
      <c r="D1" s="8"/>
      <c r="E1" s="8"/>
      <c r="F1" s="8"/>
      <c r="G1" s="8"/>
      <c r="H1" s="8"/>
      <c r="I1" s="8"/>
      <c r="J1" s="8"/>
      <c r="K1" s="355" t="s">
        <v>301</v>
      </c>
      <c r="L1" s="356"/>
      <c r="M1" s="356"/>
      <c r="N1" s="356"/>
      <c r="O1" s="356"/>
      <c r="P1" s="356"/>
      <c r="Q1" s="356"/>
      <c r="R1" s="356"/>
      <c r="S1" s="356"/>
      <c r="T1" s="356"/>
      <c r="U1" s="356"/>
    </row>
    <row r="2" spans="1:21" ht="16.5" customHeight="1" x14ac:dyDescent="0.25">
      <c r="A2" s="11"/>
      <c r="B2" s="11"/>
      <c r="C2" s="11"/>
      <c r="D2" s="11"/>
      <c r="E2" s="11"/>
      <c r="F2" s="11"/>
      <c r="G2" s="11"/>
      <c r="H2" s="11"/>
      <c r="I2" s="11"/>
      <c r="J2" s="11"/>
      <c r="K2" s="11"/>
      <c r="L2" s="12" t="s">
        <v>61</v>
      </c>
      <c r="M2" s="13" t="s">
        <v>302</v>
      </c>
      <c r="N2" s="13" t="s">
        <v>303</v>
      </c>
      <c r="O2" s="13" t="s">
        <v>304</v>
      </c>
      <c r="P2" s="13" t="s">
        <v>305</v>
      </c>
      <c r="Q2" s="13" t="s">
        <v>306</v>
      </c>
      <c r="R2" s="13" t="s">
        <v>307</v>
      </c>
      <c r="S2" s="13" t="s">
        <v>308</v>
      </c>
      <c r="T2" s="13" t="s">
        <v>309</v>
      </c>
      <c r="U2" s="13" t="s">
        <v>310</v>
      </c>
    </row>
    <row r="3" spans="1:21" ht="16.5" customHeight="1" x14ac:dyDescent="0.25">
      <c r="A3" s="7" t="s">
        <v>311</v>
      </c>
      <c r="B3" s="7"/>
      <c r="C3" s="7"/>
      <c r="D3" s="7"/>
      <c r="E3" s="7"/>
      <c r="F3" s="7"/>
      <c r="G3" s="7"/>
      <c r="H3" s="7"/>
      <c r="I3" s="7"/>
      <c r="J3" s="7"/>
      <c r="K3" s="7"/>
      <c r="L3" s="9"/>
      <c r="M3" s="10"/>
      <c r="N3" s="10"/>
      <c r="O3" s="10"/>
      <c r="P3" s="10"/>
      <c r="Q3" s="10"/>
      <c r="R3" s="10"/>
      <c r="S3" s="10"/>
      <c r="T3" s="10"/>
      <c r="U3" s="10"/>
    </row>
    <row r="4" spans="1:21" ht="16.5" customHeight="1" x14ac:dyDescent="0.25">
      <c r="A4" s="7"/>
      <c r="B4" s="7" t="s">
        <v>214</v>
      </c>
      <c r="C4" s="7"/>
      <c r="D4" s="7"/>
      <c r="E4" s="7"/>
      <c r="F4" s="7"/>
      <c r="G4" s="7"/>
      <c r="H4" s="7"/>
      <c r="I4" s="7"/>
      <c r="J4" s="7"/>
      <c r="K4" s="7"/>
      <c r="L4" s="9"/>
      <c r="M4" s="10"/>
      <c r="N4" s="10"/>
      <c r="O4" s="10"/>
      <c r="P4" s="10"/>
      <c r="Q4" s="10"/>
      <c r="R4" s="10"/>
      <c r="S4" s="10"/>
      <c r="T4" s="10"/>
      <c r="U4" s="10"/>
    </row>
    <row r="5" spans="1:21" ht="16.5" customHeight="1" x14ac:dyDescent="0.25">
      <c r="A5" s="7"/>
      <c r="B5" s="7"/>
      <c r="C5" s="7"/>
      <c r="D5" s="7" t="s">
        <v>144</v>
      </c>
      <c r="E5" s="7"/>
      <c r="F5" s="7"/>
      <c r="G5" s="7"/>
      <c r="H5" s="7"/>
      <c r="I5" s="7"/>
      <c r="J5" s="7"/>
      <c r="K5" s="7"/>
      <c r="L5" s="9" t="s">
        <v>127</v>
      </c>
      <c r="M5" s="97">
        <v>2869</v>
      </c>
      <c r="N5" s="97">
        <v>1670</v>
      </c>
      <c r="O5" s="97">
        <v>5238</v>
      </c>
      <c r="P5" s="97">
        <v>2699</v>
      </c>
      <c r="Q5" s="95">
        <v>689</v>
      </c>
      <c r="R5" s="93">
        <v>87</v>
      </c>
      <c r="S5" s="99" t="s">
        <v>76</v>
      </c>
      <c r="T5" s="97">
        <v>1801</v>
      </c>
      <c r="U5" s="101">
        <v>15053</v>
      </c>
    </row>
    <row r="6" spans="1:21" ht="16.5" customHeight="1" x14ac:dyDescent="0.25">
      <c r="A6" s="7"/>
      <c r="B6" s="7"/>
      <c r="C6" s="7"/>
      <c r="D6" s="7" t="s">
        <v>145</v>
      </c>
      <c r="E6" s="7"/>
      <c r="F6" s="7"/>
      <c r="G6" s="7"/>
      <c r="H6" s="7"/>
      <c r="I6" s="7"/>
      <c r="J6" s="7"/>
      <c r="K6" s="7"/>
      <c r="L6" s="9" t="s">
        <v>127</v>
      </c>
      <c r="M6" s="97">
        <v>3719</v>
      </c>
      <c r="N6" s="97">
        <v>1612</v>
      </c>
      <c r="O6" s="97">
        <v>5400</v>
      </c>
      <c r="P6" s="97">
        <v>2711</v>
      </c>
      <c r="Q6" s="95">
        <v>697</v>
      </c>
      <c r="R6" s="93">
        <v>81</v>
      </c>
      <c r="S6" s="99" t="s">
        <v>76</v>
      </c>
      <c r="T6" s="97">
        <v>1973</v>
      </c>
      <c r="U6" s="101">
        <v>16193</v>
      </c>
    </row>
    <row r="7" spans="1:21" ht="16.5" customHeight="1" x14ac:dyDescent="0.25">
      <c r="A7" s="7"/>
      <c r="B7" s="7"/>
      <c r="C7" s="7"/>
      <c r="D7" s="7" t="s">
        <v>146</v>
      </c>
      <c r="E7" s="7"/>
      <c r="F7" s="7"/>
      <c r="G7" s="7"/>
      <c r="H7" s="7"/>
      <c r="I7" s="7"/>
      <c r="J7" s="7"/>
      <c r="K7" s="7"/>
      <c r="L7" s="9" t="s">
        <v>127</v>
      </c>
      <c r="M7" s="97">
        <v>3461</v>
      </c>
      <c r="N7" s="97">
        <v>1707</v>
      </c>
      <c r="O7" s="97">
        <v>5224</v>
      </c>
      <c r="P7" s="97">
        <v>2704</v>
      </c>
      <c r="Q7" s="95">
        <v>727</v>
      </c>
      <c r="R7" s="93">
        <v>81</v>
      </c>
      <c r="S7" s="99" t="s">
        <v>76</v>
      </c>
      <c r="T7" s="97">
        <v>1862</v>
      </c>
      <c r="U7" s="101">
        <v>15766</v>
      </c>
    </row>
    <row r="8" spans="1:21" ht="16.5" customHeight="1" x14ac:dyDescent="0.25">
      <c r="A8" s="7"/>
      <c r="B8" s="7"/>
      <c r="C8" s="7"/>
      <c r="D8" s="7" t="s">
        <v>147</v>
      </c>
      <c r="E8" s="7"/>
      <c r="F8" s="7"/>
      <c r="G8" s="7"/>
      <c r="H8" s="7"/>
      <c r="I8" s="7"/>
      <c r="J8" s="7"/>
      <c r="K8" s="7"/>
      <c r="L8" s="9" t="s">
        <v>127</v>
      </c>
      <c r="M8" s="97">
        <v>3370</v>
      </c>
      <c r="N8" s="97">
        <v>1720</v>
      </c>
      <c r="O8" s="97">
        <v>5232</v>
      </c>
      <c r="P8" s="97">
        <v>2649</v>
      </c>
      <c r="Q8" s="95">
        <v>735</v>
      </c>
      <c r="R8" s="93">
        <v>76</v>
      </c>
      <c r="S8" s="99" t="s">
        <v>76</v>
      </c>
      <c r="T8" s="97">
        <v>2248</v>
      </c>
      <c r="U8" s="101">
        <v>16030</v>
      </c>
    </row>
    <row r="9" spans="1:21" ht="16.5" customHeight="1" x14ac:dyDescent="0.25">
      <c r="A9" s="7"/>
      <c r="B9" s="7"/>
      <c r="C9" s="7"/>
      <c r="D9" s="7" t="s">
        <v>148</v>
      </c>
      <c r="E9" s="7"/>
      <c r="F9" s="7"/>
      <c r="G9" s="7"/>
      <c r="H9" s="7"/>
      <c r="I9" s="7"/>
      <c r="J9" s="7"/>
      <c r="K9" s="7"/>
      <c r="L9" s="9" t="s">
        <v>127</v>
      </c>
      <c r="M9" s="97">
        <v>3004</v>
      </c>
      <c r="N9" s="97">
        <v>1939</v>
      </c>
      <c r="O9" s="97">
        <v>5154</v>
      </c>
      <c r="P9" s="97">
        <v>2670</v>
      </c>
      <c r="Q9" s="95">
        <v>692</v>
      </c>
      <c r="R9" s="93">
        <v>76</v>
      </c>
      <c r="S9" s="99" t="s">
        <v>76</v>
      </c>
      <c r="T9" s="97">
        <v>1926</v>
      </c>
      <c r="U9" s="101">
        <v>15461</v>
      </c>
    </row>
    <row r="10" spans="1:21" ht="16.5" customHeight="1" x14ac:dyDescent="0.25">
      <c r="A10" s="7" t="s">
        <v>312</v>
      </c>
      <c r="B10" s="7"/>
      <c r="C10" s="7"/>
      <c r="D10" s="7"/>
      <c r="E10" s="7"/>
      <c r="F10" s="7"/>
      <c r="G10" s="7"/>
      <c r="H10" s="7"/>
      <c r="I10" s="7"/>
      <c r="J10" s="7"/>
      <c r="K10" s="7"/>
      <c r="L10" s="9"/>
      <c r="M10" s="10"/>
      <c r="N10" s="10"/>
      <c r="O10" s="10"/>
      <c r="P10" s="10"/>
      <c r="Q10" s="10"/>
      <c r="R10" s="10"/>
      <c r="S10" s="10"/>
      <c r="T10" s="10"/>
      <c r="U10" s="10"/>
    </row>
    <row r="11" spans="1:21" ht="16.5" customHeight="1" x14ac:dyDescent="0.25">
      <c r="A11" s="7"/>
      <c r="B11" s="7" t="s">
        <v>214</v>
      </c>
      <c r="C11" s="7"/>
      <c r="D11" s="7"/>
      <c r="E11" s="7"/>
      <c r="F11" s="7"/>
      <c r="G11" s="7"/>
      <c r="H11" s="7"/>
      <c r="I11" s="7"/>
      <c r="J11" s="7"/>
      <c r="K11" s="7"/>
      <c r="L11" s="9"/>
      <c r="M11" s="10"/>
      <c r="N11" s="10"/>
      <c r="O11" s="10"/>
      <c r="P11" s="10"/>
      <c r="Q11" s="10"/>
      <c r="R11" s="10"/>
      <c r="S11" s="10"/>
      <c r="T11" s="10"/>
      <c r="U11" s="10"/>
    </row>
    <row r="12" spans="1:21" ht="16.5" customHeight="1" x14ac:dyDescent="0.25">
      <c r="A12" s="7"/>
      <c r="B12" s="7"/>
      <c r="C12" s="7"/>
      <c r="D12" s="7" t="s">
        <v>144</v>
      </c>
      <c r="E12" s="7"/>
      <c r="F12" s="7"/>
      <c r="G12" s="7"/>
      <c r="H12" s="7"/>
      <c r="I12" s="7"/>
      <c r="J12" s="7"/>
      <c r="K12" s="7"/>
      <c r="L12" s="9" t="s">
        <v>127</v>
      </c>
      <c r="M12" s="97">
        <v>5011</v>
      </c>
      <c r="N12" s="97">
        <v>1670</v>
      </c>
      <c r="O12" s="97">
        <v>5238</v>
      </c>
      <c r="P12" s="97">
        <v>2699</v>
      </c>
      <c r="Q12" s="95">
        <v>890</v>
      </c>
      <c r="R12" s="93">
        <v>87</v>
      </c>
      <c r="S12" s="99" t="s">
        <v>76</v>
      </c>
      <c r="T12" s="97">
        <v>1801</v>
      </c>
      <c r="U12" s="101">
        <v>17396</v>
      </c>
    </row>
    <row r="13" spans="1:21" ht="16.5" customHeight="1" x14ac:dyDescent="0.25">
      <c r="A13" s="7"/>
      <c r="B13" s="7"/>
      <c r="C13" s="7"/>
      <c r="D13" s="7" t="s">
        <v>145</v>
      </c>
      <c r="E13" s="7"/>
      <c r="F13" s="7"/>
      <c r="G13" s="7"/>
      <c r="H13" s="7"/>
      <c r="I13" s="7"/>
      <c r="J13" s="7"/>
      <c r="K13" s="7"/>
      <c r="L13" s="9" t="s">
        <v>127</v>
      </c>
      <c r="M13" s="97">
        <v>4985</v>
      </c>
      <c r="N13" s="97">
        <v>1612</v>
      </c>
      <c r="O13" s="97">
        <v>5400</v>
      </c>
      <c r="P13" s="97">
        <v>2711</v>
      </c>
      <c r="Q13" s="95">
        <v>898</v>
      </c>
      <c r="R13" s="93">
        <v>81</v>
      </c>
      <c r="S13" s="99" t="s">
        <v>76</v>
      </c>
      <c r="T13" s="97">
        <v>1973</v>
      </c>
      <c r="U13" s="101">
        <v>17660</v>
      </c>
    </row>
    <row r="14" spans="1:21" ht="16.5" customHeight="1" x14ac:dyDescent="0.25">
      <c r="A14" s="7"/>
      <c r="B14" s="7"/>
      <c r="C14" s="7"/>
      <c r="D14" s="7" t="s">
        <v>146</v>
      </c>
      <c r="E14" s="7"/>
      <c r="F14" s="7"/>
      <c r="G14" s="7"/>
      <c r="H14" s="7"/>
      <c r="I14" s="7"/>
      <c r="J14" s="7"/>
      <c r="K14" s="7"/>
      <c r="L14" s="9" t="s">
        <v>127</v>
      </c>
      <c r="M14" s="97">
        <v>4971</v>
      </c>
      <c r="N14" s="97">
        <v>1707</v>
      </c>
      <c r="O14" s="97">
        <v>5224</v>
      </c>
      <c r="P14" s="97">
        <v>2704</v>
      </c>
      <c r="Q14" s="95">
        <v>928</v>
      </c>
      <c r="R14" s="93">
        <v>81</v>
      </c>
      <c r="S14" s="99" t="s">
        <v>76</v>
      </c>
      <c r="T14" s="97">
        <v>1862</v>
      </c>
      <c r="U14" s="101">
        <v>17477</v>
      </c>
    </row>
    <row r="15" spans="1:21" ht="16.5" customHeight="1" x14ac:dyDescent="0.25">
      <c r="A15" s="7"/>
      <c r="B15" s="7"/>
      <c r="C15" s="7"/>
      <c r="D15" s="7" t="s">
        <v>147</v>
      </c>
      <c r="E15" s="7"/>
      <c r="F15" s="7"/>
      <c r="G15" s="7"/>
      <c r="H15" s="7"/>
      <c r="I15" s="7"/>
      <c r="J15" s="7"/>
      <c r="K15" s="7"/>
      <c r="L15" s="9" t="s">
        <v>127</v>
      </c>
      <c r="M15" s="97">
        <v>5066</v>
      </c>
      <c r="N15" s="97">
        <v>1720</v>
      </c>
      <c r="O15" s="97">
        <v>5232</v>
      </c>
      <c r="P15" s="97">
        <v>2649</v>
      </c>
      <c r="Q15" s="95">
        <v>934</v>
      </c>
      <c r="R15" s="93">
        <v>76</v>
      </c>
      <c r="S15" s="99" t="s">
        <v>76</v>
      </c>
      <c r="T15" s="97">
        <v>2248</v>
      </c>
      <c r="U15" s="101">
        <v>17925</v>
      </c>
    </row>
    <row r="16" spans="1:21" ht="16.5" customHeight="1" x14ac:dyDescent="0.25">
      <c r="A16" s="7"/>
      <c r="B16" s="7"/>
      <c r="C16" s="7"/>
      <c r="D16" s="7" t="s">
        <v>148</v>
      </c>
      <c r="E16" s="7"/>
      <c r="F16" s="7"/>
      <c r="G16" s="7"/>
      <c r="H16" s="7"/>
      <c r="I16" s="7"/>
      <c r="J16" s="7"/>
      <c r="K16" s="7"/>
      <c r="L16" s="9" t="s">
        <v>127</v>
      </c>
      <c r="M16" s="97">
        <v>4845</v>
      </c>
      <c r="N16" s="97">
        <v>1939</v>
      </c>
      <c r="O16" s="97">
        <v>5154</v>
      </c>
      <c r="P16" s="97">
        <v>2670</v>
      </c>
      <c r="Q16" s="95">
        <v>974</v>
      </c>
      <c r="R16" s="93">
        <v>76</v>
      </c>
      <c r="S16" s="99" t="s">
        <v>76</v>
      </c>
      <c r="T16" s="97">
        <v>1926</v>
      </c>
      <c r="U16" s="101">
        <v>17584</v>
      </c>
    </row>
    <row r="17" spans="1:21" ht="16.5" customHeight="1" x14ac:dyDescent="0.25">
      <c r="A17" s="7" t="s">
        <v>311</v>
      </c>
      <c r="B17" s="7"/>
      <c r="C17" s="7"/>
      <c r="D17" s="7"/>
      <c r="E17" s="7"/>
      <c r="F17" s="7"/>
      <c r="G17" s="7"/>
      <c r="H17" s="7"/>
      <c r="I17" s="7"/>
      <c r="J17" s="7"/>
      <c r="K17" s="7"/>
      <c r="L17" s="9"/>
      <c r="M17" s="10"/>
      <c r="N17" s="10"/>
      <c r="O17" s="10"/>
      <c r="P17" s="10"/>
      <c r="Q17" s="10"/>
      <c r="R17" s="10"/>
      <c r="S17" s="10"/>
      <c r="T17" s="10"/>
      <c r="U17" s="10"/>
    </row>
    <row r="18" spans="1:21" ht="16.5" customHeight="1" x14ac:dyDescent="0.25">
      <c r="A18" s="7"/>
      <c r="B18" s="7" t="s">
        <v>200</v>
      </c>
      <c r="C18" s="7"/>
      <c r="D18" s="7"/>
      <c r="E18" s="7"/>
      <c r="F18" s="7"/>
      <c r="G18" s="7"/>
      <c r="H18" s="7"/>
      <c r="I18" s="7"/>
      <c r="J18" s="7"/>
      <c r="K18" s="7"/>
      <c r="L18" s="9"/>
      <c r="M18" s="10"/>
      <c r="N18" s="10"/>
      <c r="O18" s="10"/>
      <c r="P18" s="10"/>
      <c r="Q18" s="10"/>
      <c r="R18" s="10"/>
      <c r="S18" s="10"/>
      <c r="T18" s="10"/>
      <c r="U18" s="10"/>
    </row>
    <row r="19" spans="1:21" ht="16.5" customHeight="1" x14ac:dyDescent="0.25">
      <c r="A19" s="7"/>
      <c r="B19" s="7"/>
      <c r="C19" s="7"/>
      <c r="D19" s="7" t="s">
        <v>313</v>
      </c>
      <c r="E19" s="7"/>
      <c r="F19" s="7"/>
      <c r="G19" s="7"/>
      <c r="H19" s="7"/>
      <c r="I19" s="7"/>
      <c r="J19" s="7"/>
      <c r="K19" s="7"/>
      <c r="L19" s="9" t="s">
        <v>127</v>
      </c>
      <c r="M19" s="97">
        <v>2408</v>
      </c>
      <c r="N19" s="97">
        <v>1624</v>
      </c>
      <c r="O19" s="97">
        <v>6781</v>
      </c>
      <c r="P19" s="97">
        <v>3027</v>
      </c>
      <c r="Q19" s="95">
        <v>633</v>
      </c>
      <c r="R19" s="93">
        <v>89</v>
      </c>
      <c r="S19" s="99" t="s">
        <v>76</v>
      </c>
      <c r="T19" s="97">
        <v>1801</v>
      </c>
      <c r="U19" s="101">
        <v>16363</v>
      </c>
    </row>
    <row r="20" spans="1:21" ht="16.5" customHeight="1" x14ac:dyDescent="0.25">
      <c r="A20" s="7"/>
      <c r="B20" s="7"/>
      <c r="C20" s="7"/>
      <c r="D20" s="7" t="s">
        <v>314</v>
      </c>
      <c r="E20" s="7"/>
      <c r="F20" s="7"/>
      <c r="G20" s="7"/>
      <c r="H20" s="7"/>
      <c r="I20" s="7"/>
      <c r="J20" s="7"/>
      <c r="K20" s="7"/>
      <c r="L20" s="9" t="s">
        <v>127</v>
      </c>
      <c r="M20" s="97">
        <v>2649</v>
      </c>
      <c r="N20" s="97">
        <v>1574</v>
      </c>
      <c r="O20" s="97">
        <v>7184</v>
      </c>
      <c r="P20" s="97">
        <v>3015</v>
      </c>
      <c r="Q20" s="95">
        <v>632</v>
      </c>
      <c r="R20" s="93">
        <v>54</v>
      </c>
      <c r="S20" s="99" t="s">
        <v>76</v>
      </c>
      <c r="T20" s="97">
        <v>1973</v>
      </c>
      <c r="U20" s="101">
        <v>17081</v>
      </c>
    </row>
    <row r="21" spans="1:21" ht="16.5" customHeight="1" x14ac:dyDescent="0.25">
      <c r="A21" s="7"/>
      <c r="B21" s="7"/>
      <c r="C21" s="7"/>
      <c r="D21" s="7" t="s">
        <v>315</v>
      </c>
      <c r="E21" s="7"/>
      <c r="F21" s="7"/>
      <c r="G21" s="7"/>
      <c r="H21" s="7"/>
      <c r="I21" s="7"/>
      <c r="J21" s="7"/>
      <c r="K21" s="7"/>
      <c r="L21" s="9" t="s">
        <v>127</v>
      </c>
      <c r="M21" s="97">
        <v>2626</v>
      </c>
      <c r="N21" s="97">
        <v>1618</v>
      </c>
      <c r="O21" s="97">
        <v>4328</v>
      </c>
      <c r="P21" s="97">
        <v>2948</v>
      </c>
      <c r="Q21" s="95">
        <v>610</v>
      </c>
      <c r="R21" s="93">
        <v>78</v>
      </c>
      <c r="S21" s="99" t="s">
        <v>76</v>
      </c>
      <c r="T21" s="97">
        <v>1862</v>
      </c>
      <c r="U21" s="101">
        <v>14070</v>
      </c>
    </row>
    <row r="22" spans="1:21" ht="16.5" customHeight="1" x14ac:dyDescent="0.25">
      <c r="A22" s="7"/>
      <c r="B22" s="7"/>
      <c r="C22" s="7"/>
      <c r="D22" s="7" t="s">
        <v>316</v>
      </c>
      <c r="E22" s="7"/>
      <c r="F22" s="7"/>
      <c r="G22" s="7"/>
      <c r="H22" s="7"/>
      <c r="I22" s="7"/>
      <c r="J22" s="7"/>
      <c r="K22" s="7"/>
      <c r="L22" s="9" t="s">
        <v>127</v>
      </c>
      <c r="M22" s="97">
        <v>2673</v>
      </c>
      <c r="N22" s="97">
        <v>1647</v>
      </c>
      <c r="O22" s="97">
        <v>3076</v>
      </c>
      <c r="P22" s="97">
        <v>3192</v>
      </c>
      <c r="Q22" s="95">
        <v>595</v>
      </c>
      <c r="R22" s="93">
        <v>74</v>
      </c>
      <c r="S22" s="99" t="s">
        <v>76</v>
      </c>
      <c r="T22" s="97">
        <v>2248</v>
      </c>
      <c r="U22" s="101">
        <v>13505</v>
      </c>
    </row>
    <row r="23" spans="1:21" ht="16.5" customHeight="1" x14ac:dyDescent="0.25">
      <c r="A23" s="7"/>
      <c r="B23" s="7"/>
      <c r="C23" s="7"/>
      <c r="D23" s="7" t="s">
        <v>317</v>
      </c>
      <c r="E23" s="7"/>
      <c r="F23" s="7"/>
      <c r="G23" s="7"/>
      <c r="H23" s="7"/>
      <c r="I23" s="7"/>
      <c r="J23" s="7"/>
      <c r="K23" s="7"/>
      <c r="L23" s="9" t="s">
        <v>127</v>
      </c>
      <c r="M23" s="97">
        <v>2413</v>
      </c>
      <c r="N23" s="97">
        <v>1860</v>
      </c>
      <c r="O23" s="97">
        <v>2846</v>
      </c>
      <c r="P23" s="97">
        <v>3457</v>
      </c>
      <c r="Q23" s="95">
        <v>600</v>
      </c>
      <c r="R23" s="93">
        <v>75</v>
      </c>
      <c r="S23" s="99" t="s">
        <v>76</v>
      </c>
      <c r="T23" s="97">
        <v>1926</v>
      </c>
      <c r="U23" s="101">
        <v>13177</v>
      </c>
    </row>
    <row r="24" spans="1:21" ht="16.5" customHeight="1" x14ac:dyDescent="0.25">
      <c r="A24" s="7"/>
      <c r="B24" s="7"/>
      <c r="C24" s="7" t="s">
        <v>318</v>
      </c>
      <c r="D24" s="7"/>
      <c r="E24" s="7"/>
      <c r="F24" s="7"/>
      <c r="G24" s="7"/>
      <c r="H24" s="7"/>
      <c r="I24" s="7"/>
      <c r="J24" s="7"/>
      <c r="K24" s="7"/>
      <c r="L24" s="9"/>
      <c r="M24" s="10"/>
      <c r="N24" s="10"/>
      <c r="O24" s="10"/>
      <c r="P24" s="10"/>
      <c r="Q24" s="10"/>
      <c r="R24" s="10"/>
      <c r="S24" s="10"/>
      <c r="T24" s="10"/>
      <c r="U24" s="10"/>
    </row>
    <row r="25" spans="1:21" ht="16.5" customHeight="1" x14ac:dyDescent="0.25">
      <c r="A25" s="7"/>
      <c r="B25" s="7"/>
      <c r="C25" s="7"/>
      <c r="D25" s="7" t="s">
        <v>71</v>
      </c>
      <c r="E25" s="7"/>
      <c r="F25" s="7"/>
      <c r="G25" s="7"/>
      <c r="H25" s="7"/>
      <c r="I25" s="7"/>
      <c r="J25" s="7"/>
      <c r="K25" s="7"/>
      <c r="L25" s="9" t="s">
        <v>208</v>
      </c>
      <c r="M25" s="101">
        <v>12729</v>
      </c>
      <c r="N25" s="101">
        <v>17835</v>
      </c>
      <c r="O25" s="101">
        <v>27788</v>
      </c>
      <c r="P25" s="101">
        <v>12154</v>
      </c>
      <c r="Q25" s="97">
        <v>2857</v>
      </c>
      <c r="R25" s="95">
        <v>501</v>
      </c>
      <c r="S25" s="99" t="s">
        <v>76</v>
      </c>
      <c r="T25" s="97">
        <v>2274</v>
      </c>
      <c r="U25" s="101">
        <v>76138</v>
      </c>
    </row>
    <row r="26" spans="1:21" ht="16.5" customHeight="1" x14ac:dyDescent="0.25">
      <c r="A26" s="7"/>
      <c r="B26" s="7"/>
      <c r="C26" s="7"/>
      <c r="D26" s="7" t="s">
        <v>82</v>
      </c>
      <c r="E26" s="7"/>
      <c r="F26" s="7"/>
      <c r="G26" s="7"/>
      <c r="H26" s="7"/>
      <c r="I26" s="7"/>
      <c r="J26" s="7"/>
      <c r="K26" s="7"/>
      <c r="L26" s="9" t="s">
        <v>208</v>
      </c>
      <c r="M26" s="101">
        <v>23508</v>
      </c>
      <c r="N26" s="101">
        <v>16994</v>
      </c>
      <c r="O26" s="101">
        <v>28080</v>
      </c>
      <c r="P26" s="101">
        <v>11886</v>
      </c>
      <c r="Q26" s="97">
        <v>2634</v>
      </c>
      <c r="R26" s="95">
        <v>453</v>
      </c>
      <c r="S26" s="99" t="s">
        <v>76</v>
      </c>
      <c r="T26" s="97">
        <v>1964</v>
      </c>
      <c r="U26" s="101">
        <v>85520</v>
      </c>
    </row>
    <row r="27" spans="1:21" ht="16.5" customHeight="1" x14ac:dyDescent="0.25">
      <c r="A27" s="7"/>
      <c r="B27" s="7"/>
      <c r="C27" s="7"/>
      <c r="D27" s="7" t="s">
        <v>83</v>
      </c>
      <c r="E27" s="7"/>
      <c r="F27" s="7"/>
      <c r="G27" s="7"/>
      <c r="H27" s="7"/>
      <c r="I27" s="7"/>
      <c r="J27" s="7"/>
      <c r="K27" s="7"/>
      <c r="L27" s="9" t="s">
        <v>208</v>
      </c>
      <c r="M27" s="101">
        <v>22799</v>
      </c>
      <c r="N27" s="101">
        <v>17093</v>
      </c>
      <c r="O27" s="101">
        <v>24290</v>
      </c>
      <c r="P27" s="101">
        <v>11928</v>
      </c>
      <c r="Q27" s="97">
        <v>2699</v>
      </c>
      <c r="R27" s="95">
        <v>432</v>
      </c>
      <c r="S27" s="99" t="s">
        <v>76</v>
      </c>
      <c r="T27" s="97">
        <v>2425</v>
      </c>
      <c r="U27" s="101">
        <v>81666</v>
      </c>
    </row>
    <row r="28" spans="1:21" ht="16.5" customHeight="1" x14ac:dyDescent="0.25">
      <c r="A28" s="7"/>
      <c r="B28" s="7"/>
      <c r="C28" s="7"/>
      <c r="D28" s="7" t="s">
        <v>84</v>
      </c>
      <c r="E28" s="7"/>
      <c r="F28" s="7"/>
      <c r="G28" s="7"/>
      <c r="H28" s="7"/>
      <c r="I28" s="7"/>
      <c r="J28" s="7"/>
      <c r="K28" s="7"/>
      <c r="L28" s="9" t="s">
        <v>208</v>
      </c>
      <c r="M28" s="101">
        <v>26578</v>
      </c>
      <c r="N28" s="101">
        <v>17036</v>
      </c>
      <c r="O28" s="101">
        <v>19780</v>
      </c>
      <c r="P28" s="101">
        <v>12461</v>
      </c>
      <c r="Q28" s="97">
        <v>2495</v>
      </c>
      <c r="R28" s="95">
        <v>432</v>
      </c>
      <c r="S28" s="99" t="s">
        <v>76</v>
      </c>
      <c r="T28" s="97">
        <v>2565</v>
      </c>
      <c r="U28" s="101">
        <v>81347</v>
      </c>
    </row>
    <row r="29" spans="1:21" ht="16.5" customHeight="1" x14ac:dyDescent="0.25">
      <c r="A29" s="7"/>
      <c r="B29" s="7"/>
      <c r="C29" s="7"/>
      <c r="D29" s="7" t="s">
        <v>86</v>
      </c>
      <c r="E29" s="7"/>
      <c r="F29" s="7"/>
      <c r="G29" s="7"/>
      <c r="H29" s="7"/>
      <c r="I29" s="7"/>
      <c r="J29" s="7"/>
      <c r="K29" s="7"/>
      <c r="L29" s="9" t="s">
        <v>208</v>
      </c>
      <c r="M29" s="101">
        <v>15815</v>
      </c>
      <c r="N29" s="101">
        <v>18969</v>
      </c>
      <c r="O29" s="101">
        <v>21746</v>
      </c>
      <c r="P29" s="101">
        <v>10720</v>
      </c>
      <c r="Q29" s="97">
        <v>2399</v>
      </c>
      <c r="R29" s="95">
        <v>399</v>
      </c>
      <c r="S29" s="99" t="s">
        <v>76</v>
      </c>
      <c r="T29" s="97">
        <v>2205</v>
      </c>
      <c r="U29" s="101">
        <v>72254</v>
      </c>
    </row>
    <row r="30" spans="1:21" ht="16.5" customHeight="1" x14ac:dyDescent="0.25">
      <c r="A30" s="7"/>
      <c r="B30" s="7"/>
      <c r="C30" s="7" t="s">
        <v>319</v>
      </c>
      <c r="D30" s="7"/>
      <c r="E30" s="7"/>
      <c r="F30" s="7"/>
      <c r="G30" s="7"/>
      <c r="H30" s="7"/>
      <c r="I30" s="7"/>
      <c r="J30" s="7"/>
      <c r="K30" s="7"/>
      <c r="L30" s="9"/>
      <c r="M30" s="10"/>
      <c r="N30" s="10"/>
      <c r="O30" s="10"/>
      <c r="P30" s="10"/>
      <c r="Q30" s="10"/>
      <c r="R30" s="10"/>
      <c r="S30" s="10"/>
      <c r="T30" s="10"/>
      <c r="U30" s="10"/>
    </row>
    <row r="31" spans="1:21" ht="16.5" customHeight="1" x14ac:dyDescent="0.25">
      <c r="A31" s="7"/>
      <c r="B31" s="7"/>
      <c r="C31" s="7"/>
      <c r="D31" s="7" t="s">
        <v>71</v>
      </c>
      <c r="E31" s="7"/>
      <c r="F31" s="7"/>
      <c r="G31" s="7"/>
      <c r="H31" s="7"/>
      <c r="I31" s="7"/>
      <c r="J31" s="7"/>
      <c r="K31" s="7"/>
      <c r="L31" s="9" t="s">
        <v>208</v>
      </c>
      <c r="M31" s="101">
        <v>14288</v>
      </c>
      <c r="N31" s="101">
        <v>17447</v>
      </c>
      <c r="O31" s="101">
        <v>28386</v>
      </c>
      <c r="P31" s="101">
        <v>13433</v>
      </c>
      <c r="Q31" s="97">
        <v>2869</v>
      </c>
      <c r="R31" s="95">
        <v>496</v>
      </c>
      <c r="S31" s="99" t="s">
        <v>76</v>
      </c>
      <c r="T31" s="99" t="s">
        <v>85</v>
      </c>
      <c r="U31" s="101">
        <v>76919</v>
      </c>
    </row>
    <row r="32" spans="1:21" ht="16.5" customHeight="1" x14ac:dyDescent="0.25">
      <c r="A32" s="7"/>
      <c r="B32" s="7"/>
      <c r="C32" s="7"/>
      <c r="D32" s="7" t="s">
        <v>82</v>
      </c>
      <c r="E32" s="7"/>
      <c r="F32" s="7"/>
      <c r="G32" s="7"/>
      <c r="H32" s="7"/>
      <c r="I32" s="7"/>
      <c r="J32" s="7"/>
      <c r="K32" s="7"/>
      <c r="L32" s="9" t="s">
        <v>208</v>
      </c>
      <c r="M32" s="101">
        <v>25632</v>
      </c>
      <c r="N32" s="101">
        <v>16967</v>
      </c>
      <c r="O32" s="101">
        <v>30296</v>
      </c>
      <c r="P32" s="101">
        <v>13290</v>
      </c>
      <c r="Q32" s="97">
        <v>2686</v>
      </c>
      <c r="R32" s="95">
        <v>455</v>
      </c>
      <c r="S32" s="99" t="s">
        <v>76</v>
      </c>
      <c r="T32" s="99" t="s">
        <v>85</v>
      </c>
      <c r="U32" s="101">
        <v>89326</v>
      </c>
    </row>
    <row r="33" spans="1:21" ht="16.5" customHeight="1" x14ac:dyDescent="0.25">
      <c r="A33" s="7"/>
      <c r="B33" s="7"/>
      <c r="C33" s="7"/>
      <c r="D33" s="7" t="s">
        <v>83</v>
      </c>
      <c r="E33" s="7"/>
      <c r="F33" s="7"/>
      <c r="G33" s="7"/>
      <c r="H33" s="7"/>
      <c r="I33" s="7"/>
      <c r="J33" s="7"/>
      <c r="K33" s="7"/>
      <c r="L33" s="9" t="s">
        <v>208</v>
      </c>
      <c r="M33" s="101">
        <v>24676</v>
      </c>
      <c r="N33" s="101">
        <v>17139</v>
      </c>
      <c r="O33" s="101">
        <v>24991</v>
      </c>
      <c r="P33" s="101">
        <v>12619</v>
      </c>
      <c r="Q33" s="97">
        <v>2580</v>
      </c>
      <c r="R33" s="95">
        <v>429</v>
      </c>
      <c r="S33" s="99" t="s">
        <v>76</v>
      </c>
      <c r="T33" s="99" t="s">
        <v>85</v>
      </c>
      <c r="U33" s="101">
        <v>82432</v>
      </c>
    </row>
    <row r="34" spans="1:21" ht="16.5" customHeight="1" x14ac:dyDescent="0.25">
      <c r="A34" s="7"/>
      <c r="B34" s="7"/>
      <c r="C34" s="7"/>
      <c r="D34" s="7" t="s">
        <v>84</v>
      </c>
      <c r="E34" s="7"/>
      <c r="F34" s="7"/>
      <c r="G34" s="7"/>
      <c r="H34" s="7"/>
      <c r="I34" s="7"/>
      <c r="J34" s="7"/>
      <c r="K34" s="7"/>
      <c r="L34" s="9" t="s">
        <v>208</v>
      </c>
      <c r="M34" s="101">
        <v>27755</v>
      </c>
      <c r="N34" s="101">
        <v>17142</v>
      </c>
      <c r="O34" s="101">
        <v>19304</v>
      </c>
      <c r="P34" s="101">
        <v>13336</v>
      </c>
      <c r="Q34" s="97">
        <v>2454</v>
      </c>
      <c r="R34" s="95">
        <v>431</v>
      </c>
      <c r="S34" s="99" t="s">
        <v>76</v>
      </c>
      <c r="T34" s="99" t="s">
        <v>85</v>
      </c>
      <c r="U34" s="101">
        <v>80422</v>
      </c>
    </row>
    <row r="35" spans="1:21" ht="16.5" customHeight="1" x14ac:dyDescent="0.25">
      <c r="A35" s="7"/>
      <c r="B35" s="7"/>
      <c r="C35" s="7"/>
      <c r="D35" s="7" t="s">
        <v>86</v>
      </c>
      <c r="E35" s="7"/>
      <c r="F35" s="7"/>
      <c r="G35" s="7"/>
      <c r="H35" s="7"/>
      <c r="I35" s="7"/>
      <c r="J35" s="7"/>
      <c r="K35" s="7"/>
      <c r="L35" s="9" t="s">
        <v>208</v>
      </c>
      <c r="M35" s="101">
        <v>16822</v>
      </c>
      <c r="N35" s="101">
        <v>18910</v>
      </c>
      <c r="O35" s="101">
        <v>27569</v>
      </c>
      <c r="P35" s="101">
        <v>13851</v>
      </c>
      <c r="Q35" s="97">
        <v>2432</v>
      </c>
      <c r="R35" s="95">
        <v>390</v>
      </c>
      <c r="S35" s="99" t="s">
        <v>76</v>
      </c>
      <c r="T35" s="99" t="s">
        <v>85</v>
      </c>
      <c r="U35" s="101">
        <v>79976</v>
      </c>
    </row>
    <row r="36" spans="1:21" ht="16.5" customHeight="1" x14ac:dyDescent="0.25">
      <c r="A36" s="7"/>
      <c r="B36" s="7" t="s">
        <v>320</v>
      </c>
      <c r="C36" s="7"/>
      <c r="D36" s="7"/>
      <c r="E36" s="7"/>
      <c r="F36" s="7"/>
      <c r="G36" s="7"/>
      <c r="H36" s="7"/>
      <c r="I36" s="7"/>
      <c r="J36" s="7"/>
      <c r="K36" s="7"/>
      <c r="L36" s="9"/>
      <c r="M36" s="10"/>
      <c r="N36" s="10"/>
      <c r="O36" s="10"/>
      <c r="P36" s="10"/>
      <c r="Q36" s="10"/>
      <c r="R36" s="10"/>
      <c r="S36" s="10"/>
      <c r="T36" s="10"/>
      <c r="U36" s="10"/>
    </row>
    <row r="37" spans="1:21" ht="16.5" customHeight="1" x14ac:dyDescent="0.25">
      <c r="A37" s="7"/>
      <c r="B37" s="7"/>
      <c r="C37" s="7" t="s">
        <v>321</v>
      </c>
      <c r="D37" s="7"/>
      <c r="E37" s="7"/>
      <c r="F37" s="7"/>
      <c r="G37" s="7"/>
      <c r="H37" s="7"/>
      <c r="I37" s="7"/>
      <c r="J37" s="7"/>
      <c r="K37" s="7"/>
      <c r="L37" s="9"/>
      <c r="M37" s="10"/>
      <c r="N37" s="10"/>
      <c r="O37" s="10"/>
      <c r="P37" s="10"/>
      <c r="Q37" s="10"/>
      <c r="R37" s="10"/>
      <c r="S37" s="10"/>
      <c r="T37" s="10"/>
      <c r="U37" s="10"/>
    </row>
    <row r="38" spans="1:21" ht="16.5" customHeight="1" x14ac:dyDescent="0.25">
      <c r="A38" s="7"/>
      <c r="B38" s="7"/>
      <c r="C38" s="7"/>
      <c r="D38" s="7" t="s">
        <v>71</v>
      </c>
      <c r="E38" s="7"/>
      <c r="F38" s="7"/>
      <c r="G38" s="7"/>
      <c r="H38" s="7"/>
      <c r="I38" s="7"/>
      <c r="J38" s="7"/>
      <c r="K38" s="7"/>
      <c r="L38" s="9" t="s">
        <v>208</v>
      </c>
      <c r="M38" s="101">
        <v>23346</v>
      </c>
      <c r="N38" s="101">
        <v>18278</v>
      </c>
      <c r="O38" s="94">
        <v>138180</v>
      </c>
      <c r="P38" s="101">
        <v>32663</v>
      </c>
      <c r="Q38" s="97">
        <v>8484</v>
      </c>
      <c r="R38" s="95">
        <v>811</v>
      </c>
      <c r="S38" s="99" t="s">
        <v>76</v>
      </c>
      <c r="T38" s="99" t="s">
        <v>85</v>
      </c>
      <c r="U38" s="94">
        <v>221763</v>
      </c>
    </row>
    <row r="39" spans="1:21" ht="16.5" customHeight="1" x14ac:dyDescent="0.25">
      <c r="A39" s="7"/>
      <c r="B39" s="7"/>
      <c r="C39" s="7"/>
      <c r="D39" s="7" t="s">
        <v>82</v>
      </c>
      <c r="E39" s="7"/>
      <c r="F39" s="7"/>
      <c r="G39" s="7"/>
      <c r="H39" s="7"/>
      <c r="I39" s="7"/>
      <c r="J39" s="7"/>
      <c r="K39" s="7"/>
      <c r="L39" s="9" t="s">
        <v>208</v>
      </c>
      <c r="M39" s="101">
        <v>35119</v>
      </c>
      <c r="N39" s="101">
        <v>17208</v>
      </c>
      <c r="O39" s="94">
        <v>144326</v>
      </c>
      <c r="P39" s="101">
        <v>34154</v>
      </c>
      <c r="Q39" s="97">
        <v>7193</v>
      </c>
      <c r="R39" s="95">
        <v>632</v>
      </c>
      <c r="S39" s="99" t="s">
        <v>76</v>
      </c>
      <c r="T39" s="99" t="s">
        <v>85</v>
      </c>
      <c r="U39" s="94">
        <v>238632</v>
      </c>
    </row>
    <row r="40" spans="1:21" ht="16.5" customHeight="1" x14ac:dyDescent="0.25">
      <c r="A40" s="7"/>
      <c r="B40" s="7"/>
      <c r="C40" s="7"/>
      <c r="D40" s="7" t="s">
        <v>83</v>
      </c>
      <c r="E40" s="7"/>
      <c r="F40" s="7"/>
      <c r="G40" s="7"/>
      <c r="H40" s="7"/>
      <c r="I40" s="7"/>
      <c r="J40" s="7"/>
      <c r="K40" s="7"/>
      <c r="L40" s="9" t="s">
        <v>208</v>
      </c>
      <c r="M40" s="101">
        <v>28427</v>
      </c>
      <c r="N40" s="101">
        <v>17648</v>
      </c>
      <c r="O40" s="94">
        <v>107688</v>
      </c>
      <c r="P40" s="101">
        <v>36159</v>
      </c>
      <c r="Q40" s="97">
        <v>6204</v>
      </c>
      <c r="R40" s="95">
        <v>761</v>
      </c>
      <c r="S40" s="99" t="s">
        <v>76</v>
      </c>
      <c r="T40" s="99" t="s">
        <v>85</v>
      </c>
      <c r="U40" s="94">
        <v>196887</v>
      </c>
    </row>
    <row r="41" spans="1:21" ht="16.5" customHeight="1" x14ac:dyDescent="0.25">
      <c r="A41" s="7"/>
      <c r="B41" s="7"/>
      <c r="C41" s="7"/>
      <c r="D41" s="7" t="s">
        <v>84</v>
      </c>
      <c r="E41" s="7"/>
      <c r="F41" s="7"/>
      <c r="G41" s="7"/>
      <c r="H41" s="7"/>
      <c r="I41" s="7"/>
      <c r="J41" s="7"/>
      <c r="K41" s="7"/>
      <c r="L41" s="9" t="s">
        <v>208</v>
      </c>
      <c r="M41" s="101">
        <v>30934</v>
      </c>
      <c r="N41" s="101">
        <v>17501</v>
      </c>
      <c r="O41" s="101">
        <v>60488</v>
      </c>
      <c r="P41" s="101">
        <v>32235</v>
      </c>
      <c r="Q41" s="97">
        <v>6958</v>
      </c>
      <c r="R41" s="95">
        <v>765</v>
      </c>
      <c r="S41" s="99" t="s">
        <v>76</v>
      </c>
      <c r="T41" s="99" t="s">
        <v>85</v>
      </c>
      <c r="U41" s="94">
        <v>148881</v>
      </c>
    </row>
    <row r="42" spans="1:21" ht="16.5" customHeight="1" x14ac:dyDescent="0.25">
      <c r="A42" s="7"/>
      <c r="B42" s="7"/>
      <c r="C42" s="7"/>
      <c r="D42" s="7" t="s">
        <v>86</v>
      </c>
      <c r="E42" s="7"/>
      <c r="F42" s="7"/>
      <c r="G42" s="7"/>
      <c r="H42" s="7"/>
      <c r="I42" s="7"/>
      <c r="J42" s="7"/>
      <c r="K42" s="7"/>
      <c r="L42" s="9" t="s">
        <v>208</v>
      </c>
      <c r="M42" s="101">
        <v>30445</v>
      </c>
      <c r="N42" s="101">
        <v>18385</v>
      </c>
      <c r="O42" s="101">
        <v>60290</v>
      </c>
      <c r="P42" s="101">
        <v>21156</v>
      </c>
      <c r="Q42" s="97">
        <v>6859</v>
      </c>
      <c r="R42" s="95">
        <v>753</v>
      </c>
      <c r="S42" s="99" t="s">
        <v>76</v>
      </c>
      <c r="T42" s="99" t="s">
        <v>85</v>
      </c>
      <c r="U42" s="94">
        <v>137887</v>
      </c>
    </row>
    <row r="43" spans="1:21" ht="16.5" customHeight="1" x14ac:dyDescent="0.25">
      <c r="A43" s="7"/>
      <c r="B43" s="7"/>
      <c r="C43" s="7" t="s">
        <v>322</v>
      </c>
      <c r="D43" s="7"/>
      <c r="E43" s="7"/>
      <c r="F43" s="7"/>
      <c r="G43" s="7"/>
      <c r="H43" s="7"/>
      <c r="I43" s="7"/>
      <c r="J43" s="7"/>
      <c r="K43" s="7"/>
      <c r="L43" s="9"/>
      <c r="M43" s="10"/>
      <c r="N43" s="10"/>
      <c r="O43" s="10"/>
      <c r="P43" s="10"/>
      <c r="Q43" s="10"/>
      <c r="R43" s="10"/>
      <c r="S43" s="10"/>
      <c r="T43" s="10"/>
      <c r="U43" s="10"/>
    </row>
    <row r="44" spans="1:21" ht="16.5" customHeight="1" x14ac:dyDescent="0.25">
      <c r="A44" s="7"/>
      <c r="B44" s="7"/>
      <c r="C44" s="7"/>
      <c r="D44" s="7" t="s">
        <v>71</v>
      </c>
      <c r="E44" s="7"/>
      <c r="F44" s="7"/>
      <c r="G44" s="7"/>
      <c r="H44" s="7"/>
      <c r="I44" s="7"/>
      <c r="J44" s="7"/>
      <c r="K44" s="7"/>
      <c r="L44" s="9" t="s">
        <v>208</v>
      </c>
      <c r="M44" s="101">
        <v>14731</v>
      </c>
      <c r="N44" s="97">
        <v>5741</v>
      </c>
      <c r="O44" s="101">
        <v>70916</v>
      </c>
      <c r="P44" s="101">
        <v>36588</v>
      </c>
      <c r="Q44" s="97">
        <v>1719</v>
      </c>
      <c r="R44" s="93">
        <v>41</v>
      </c>
      <c r="S44" s="99" t="s">
        <v>76</v>
      </c>
      <c r="T44" s="99" t="s">
        <v>85</v>
      </c>
      <c r="U44" s="94">
        <v>129736</v>
      </c>
    </row>
    <row r="45" spans="1:21" ht="16.5" customHeight="1" x14ac:dyDescent="0.25">
      <c r="A45" s="7"/>
      <c r="B45" s="7"/>
      <c r="C45" s="7"/>
      <c r="D45" s="7" t="s">
        <v>82</v>
      </c>
      <c r="E45" s="7"/>
      <c r="F45" s="7"/>
      <c r="G45" s="7"/>
      <c r="H45" s="7"/>
      <c r="I45" s="7"/>
      <c r="J45" s="7"/>
      <c r="K45" s="7"/>
      <c r="L45" s="9" t="s">
        <v>208</v>
      </c>
      <c r="M45" s="101">
        <v>17124</v>
      </c>
      <c r="N45" s="97">
        <v>3269</v>
      </c>
      <c r="O45" s="94">
        <v>100798</v>
      </c>
      <c r="P45" s="101">
        <v>33912</v>
      </c>
      <c r="Q45" s="97">
        <v>4615</v>
      </c>
      <c r="R45" s="97">
        <v>1946</v>
      </c>
      <c r="S45" s="99" t="s">
        <v>76</v>
      </c>
      <c r="T45" s="99" t="s">
        <v>85</v>
      </c>
      <c r="U45" s="94">
        <v>161663</v>
      </c>
    </row>
    <row r="46" spans="1:21" ht="16.5" customHeight="1" x14ac:dyDescent="0.25">
      <c r="A46" s="7"/>
      <c r="B46" s="7"/>
      <c r="C46" s="7"/>
      <c r="D46" s="7" t="s">
        <v>83</v>
      </c>
      <c r="E46" s="7"/>
      <c r="F46" s="7"/>
      <c r="G46" s="7"/>
      <c r="H46" s="7"/>
      <c r="I46" s="7"/>
      <c r="J46" s="7"/>
      <c r="K46" s="7"/>
      <c r="L46" s="9" t="s">
        <v>208</v>
      </c>
      <c r="M46" s="97">
        <v>5002</v>
      </c>
      <c r="N46" s="97">
        <v>1065</v>
      </c>
      <c r="O46" s="94">
        <v>173185</v>
      </c>
      <c r="P46" s="101">
        <v>58576</v>
      </c>
      <c r="Q46" s="101">
        <v>13359</v>
      </c>
      <c r="R46" s="95">
        <v>274</v>
      </c>
      <c r="S46" s="99" t="s">
        <v>76</v>
      </c>
      <c r="T46" s="99" t="s">
        <v>85</v>
      </c>
      <c r="U46" s="94">
        <v>251463</v>
      </c>
    </row>
    <row r="47" spans="1:21" ht="16.5" customHeight="1" x14ac:dyDescent="0.25">
      <c r="A47" s="7"/>
      <c r="B47" s="7"/>
      <c r="C47" s="7"/>
      <c r="D47" s="7" t="s">
        <v>84</v>
      </c>
      <c r="E47" s="7"/>
      <c r="F47" s="7"/>
      <c r="G47" s="7"/>
      <c r="H47" s="7"/>
      <c r="I47" s="7"/>
      <c r="J47" s="7"/>
      <c r="K47" s="7"/>
      <c r="L47" s="9" t="s">
        <v>208</v>
      </c>
      <c r="M47" s="101">
        <v>15611</v>
      </c>
      <c r="N47" s="97">
        <v>4774</v>
      </c>
      <c r="O47" s="94">
        <v>117790</v>
      </c>
      <c r="P47" s="101">
        <v>20612</v>
      </c>
      <c r="Q47" s="97">
        <v>8821</v>
      </c>
      <c r="R47" s="93">
        <v>79</v>
      </c>
      <c r="S47" s="99" t="s">
        <v>76</v>
      </c>
      <c r="T47" s="99" t="s">
        <v>85</v>
      </c>
      <c r="U47" s="94">
        <v>167688</v>
      </c>
    </row>
    <row r="48" spans="1:21" ht="16.5" customHeight="1" x14ac:dyDescent="0.25">
      <c r="A48" s="7"/>
      <c r="B48" s="7"/>
      <c r="C48" s="7"/>
      <c r="D48" s="7" t="s">
        <v>86</v>
      </c>
      <c r="E48" s="7"/>
      <c r="F48" s="7"/>
      <c r="G48" s="7"/>
      <c r="H48" s="7"/>
      <c r="I48" s="7"/>
      <c r="J48" s="7"/>
      <c r="K48" s="7"/>
      <c r="L48" s="9" t="s">
        <v>208</v>
      </c>
      <c r="M48" s="97">
        <v>7382</v>
      </c>
      <c r="N48" s="95">
        <v>836</v>
      </c>
      <c r="O48" s="94">
        <v>139440</v>
      </c>
      <c r="P48" s="101">
        <v>90356</v>
      </c>
      <c r="Q48" s="101">
        <v>12135</v>
      </c>
      <c r="R48" s="93">
        <v>44</v>
      </c>
      <c r="S48" s="99" t="s">
        <v>76</v>
      </c>
      <c r="T48" s="99" t="s">
        <v>85</v>
      </c>
      <c r="U48" s="94">
        <v>250194</v>
      </c>
    </row>
    <row r="49" spans="1:21" ht="16.5" customHeight="1" x14ac:dyDescent="0.25">
      <c r="A49" s="7"/>
      <c r="B49" s="7"/>
      <c r="C49" s="7" t="s">
        <v>323</v>
      </c>
      <c r="D49" s="7"/>
      <c r="E49" s="7"/>
      <c r="F49" s="7"/>
      <c r="G49" s="7"/>
      <c r="H49" s="7"/>
      <c r="I49" s="7"/>
      <c r="J49" s="7"/>
      <c r="K49" s="7"/>
      <c r="L49" s="9"/>
      <c r="M49" s="10"/>
      <c r="N49" s="10"/>
      <c r="O49" s="10"/>
      <c r="P49" s="10"/>
      <c r="Q49" s="10"/>
      <c r="R49" s="10"/>
      <c r="S49" s="10"/>
      <c r="T49" s="10"/>
      <c r="U49" s="10"/>
    </row>
    <row r="50" spans="1:21" ht="16.5" customHeight="1" x14ac:dyDescent="0.25">
      <c r="A50" s="7"/>
      <c r="B50" s="7"/>
      <c r="C50" s="7"/>
      <c r="D50" s="7" t="s">
        <v>71</v>
      </c>
      <c r="E50" s="7"/>
      <c r="F50" s="7"/>
      <c r="G50" s="7"/>
      <c r="H50" s="7"/>
      <c r="I50" s="7"/>
      <c r="J50" s="7"/>
      <c r="K50" s="7"/>
      <c r="L50" s="9" t="s">
        <v>208</v>
      </c>
      <c r="M50" s="101">
        <v>19963</v>
      </c>
      <c r="N50" s="101">
        <v>15285</v>
      </c>
      <c r="O50" s="101">
        <v>91005</v>
      </c>
      <c r="P50" s="101">
        <v>32663</v>
      </c>
      <c r="Q50" s="99" t="s">
        <v>85</v>
      </c>
      <c r="R50" s="95">
        <v>549</v>
      </c>
      <c r="S50" s="99" t="s">
        <v>76</v>
      </c>
      <c r="T50" s="99" t="s">
        <v>85</v>
      </c>
      <c r="U50" s="94">
        <v>159466</v>
      </c>
    </row>
    <row r="51" spans="1:21" ht="16.5" customHeight="1" x14ac:dyDescent="0.25">
      <c r="A51" s="7"/>
      <c r="B51" s="7"/>
      <c r="C51" s="7"/>
      <c r="D51" s="7" t="s">
        <v>82</v>
      </c>
      <c r="E51" s="7"/>
      <c r="F51" s="7"/>
      <c r="G51" s="7"/>
      <c r="H51" s="7"/>
      <c r="I51" s="7"/>
      <c r="J51" s="7"/>
      <c r="K51" s="7"/>
      <c r="L51" s="9" t="s">
        <v>208</v>
      </c>
      <c r="M51" s="101">
        <v>30643</v>
      </c>
      <c r="N51" s="101">
        <v>14095</v>
      </c>
      <c r="O51" s="101">
        <v>96395</v>
      </c>
      <c r="P51" s="101">
        <v>34154</v>
      </c>
      <c r="Q51" s="99" t="s">
        <v>85</v>
      </c>
      <c r="R51" s="95">
        <v>412</v>
      </c>
      <c r="S51" s="99" t="s">
        <v>76</v>
      </c>
      <c r="T51" s="99" t="s">
        <v>85</v>
      </c>
      <c r="U51" s="94">
        <v>175698</v>
      </c>
    </row>
    <row r="52" spans="1:21" ht="16.5" customHeight="1" x14ac:dyDescent="0.25">
      <c r="A52" s="7"/>
      <c r="B52" s="7"/>
      <c r="C52" s="7"/>
      <c r="D52" s="7" t="s">
        <v>83</v>
      </c>
      <c r="E52" s="7"/>
      <c r="F52" s="7"/>
      <c r="G52" s="7"/>
      <c r="H52" s="7"/>
      <c r="I52" s="7"/>
      <c r="J52" s="7"/>
      <c r="K52" s="7"/>
      <c r="L52" s="9" t="s">
        <v>208</v>
      </c>
      <c r="M52" s="101">
        <v>27315</v>
      </c>
      <c r="N52" s="101">
        <v>15064</v>
      </c>
      <c r="O52" s="101">
        <v>79808</v>
      </c>
      <c r="P52" s="101">
        <v>29506</v>
      </c>
      <c r="Q52" s="99" t="s">
        <v>85</v>
      </c>
      <c r="R52" s="95">
        <v>488</v>
      </c>
      <c r="S52" s="99" t="s">
        <v>76</v>
      </c>
      <c r="T52" s="99" t="s">
        <v>85</v>
      </c>
      <c r="U52" s="94">
        <v>152181</v>
      </c>
    </row>
    <row r="53" spans="1:21" ht="16.5" customHeight="1" x14ac:dyDescent="0.25">
      <c r="A53" s="7"/>
      <c r="B53" s="7"/>
      <c r="C53" s="7"/>
      <c r="D53" s="7" t="s">
        <v>84</v>
      </c>
      <c r="E53" s="7"/>
      <c r="F53" s="7"/>
      <c r="G53" s="7"/>
      <c r="H53" s="7"/>
      <c r="I53" s="7"/>
      <c r="J53" s="7"/>
      <c r="K53" s="7"/>
      <c r="L53" s="9" t="s">
        <v>208</v>
      </c>
      <c r="M53" s="101">
        <v>30262</v>
      </c>
      <c r="N53" s="101">
        <v>16345</v>
      </c>
      <c r="O53" s="101">
        <v>60352</v>
      </c>
      <c r="P53" s="101">
        <v>26275</v>
      </c>
      <c r="Q53" s="99" t="s">
        <v>85</v>
      </c>
      <c r="R53" s="95">
        <v>528</v>
      </c>
      <c r="S53" s="99" t="s">
        <v>76</v>
      </c>
      <c r="T53" s="99" t="s">
        <v>85</v>
      </c>
      <c r="U53" s="94">
        <v>133763</v>
      </c>
    </row>
    <row r="54" spans="1:21" ht="16.5" customHeight="1" x14ac:dyDescent="0.25">
      <c r="A54" s="7"/>
      <c r="B54" s="7"/>
      <c r="C54" s="7"/>
      <c r="D54" s="7" t="s">
        <v>86</v>
      </c>
      <c r="E54" s="7"/>
      <c r="F54" s="7"/>
      <c r="G54" s="7"/>
      <c r="H54" s="7"/>
      <c r="I54" s="7"/>
      <c r="J54" s="7"/>
      <c r="K54" s="7"/>
      <c r="L54" s="9" t="s">
        <v>208</v>
      </c>
      <c r="M54" s="101">
        <v>30397</v>
      </c>
      <c r="N54" s="101">
        <v>18120</v>
      </c>
      <c r="O54" s="101">
        <v>51797</v>
      </c>
      <c r="P54" s="101">
        <v>17374</v>
      </c>
      <c r="Q54" s="99" t="s">
        <v>85</v>
      </c>
      <c r="R54" s="95">
        <v>513</v>
      </c>
      <c r="S54" s="99" t="s">
        <v>76</v>
      </c>
      <c r="T54" s="99" t="s">
        <v>85</v>
      </c>
      <c r="U54" s="94">
        <v>118201</v>
      </c>
    </row>
    <row r="55" spans="1:21" ht="16.5" customHeight="1" x14ac:dyDescent="0.25">
      <c r="A55" s="7"/>
      <c r="B55" s="7" t="s">
        <v>324</v>
      </c>
      <c r="C55" s="7"/>
      <c r="D55" s="7"/>
      <c r="E55" s="7"/>
      <c r="F55" s="7"/>
      <c r="G55" s="7"/>
      <c r="H55" s="7"/>
      <c r="I55" s="7"/>
      <c r="J55" s="7"/>
      <c r="K55" s="7"/>
      <c r="L55" s="9"/>
      <c r="M55" s="10"/>
      <c r="N55" s="10"/>
      <c r="O55" s="10"/>
      <c r="P55" s="10"/>
      <c r="Q55" s="10"/>
      <c r="R55" s="10"/>
      <c r="S55" s="10"/>
      <c r="T55" s="10"/>
      <c r="U55" s="10"/>
    </row>
    <row r="56" spans="1:21" ht="16.5" customHeight="1" x14ac:dyDescent="0.25">
      <c r="A56" s="7"/>
      <c r="B56" s="7"/>
      <c r="C56" s="7" t="s">
        <v>325</v>
      </c>
      <c r="D56" s="7"/>
      <c r="E56" s="7"/>
      <c r="F56" s="7"/>
      <c r="G56" s="7"/>
      <c r="H56" s="7"/>
      <c r="I56" s="7"/>
      <c r="J56" s="7"/>
      <c r="K56" s="7"/>
      <c r="L56" s="9"/>
      <c r="M56" s="10"/>
      <c r="N56" s="10"/>
      <c r="O56" s="10"/>
      <c r="P56" s="10"/>
      <c r="Q56" s="10"/>
      <c r="R56" s="10"/>
      <c r="S56" s="10"/>
      <c r="T56" s="10"/>
      <c r="U56" s="10"/>
    </row>
    <row r="57" spans="1:21" ht="16.5" customHeight="1" x14ac:dyDescent="0.25">
      <c r="A57" s="7"/>
      <c r="B57" s="7"/>
      <c r="C57" s="7"/>
      <c r="D57" s="7" t="s">
        <v>144</v>
      </c>
      <c r="E57" s="7"/>
      <c r="F57" s="7"/>
      <c r="G57" s="7"/>
      <c r="H57" s="7"/>
      <c r="I57" s="7"/>
      <c r="J57" s="7"/>
      <c r="K57" s="7"/>
      <c r="L57" s="9" t="s">
        <v>127</v>
      </c>
      <c r="M57" s="97">
        <v>2408</v>
      </c>
      <c r="N57" s="97">
        <v>1619</v>
      </c>
      <c r="O57" s="97">
        <v>4730</v>
      </c>
      <c r="P57" s="97">
        <v>2405</v>
      </c>
      <c r="Q57" s="95">
        <v>633</v>
      </c>
      <c r="R57" s="93">
        <v>86</v>
      </c>
      <c r="S57" s="99" t="s">
        <v>76</v>
      </c>
      <c r="T57" s="99" t="s">
        <v>85</v>
      </c>
      <c r="U57" s="101">
        <v>11881</v>
      </c>
    </row>
    <row r="58" spans="1:21" ht="16.5" customHeight="1" x14ac:dyDescent="0.25">
      <c r="A58" s="7"/>
      <c r="B58" s="7"/>
      <c r="C58" s="7"/>
      <c r="D58" s="7" t="s">
        <v>145</v>
      </c>
      <c r="E58" s="7"/>
      <c r="F58" s="7"/>
      <c r="G58" s="7"/>
      <c r="H58" s="7"/>
      <c r="I58" s="7"/>
      <c r="J58" s="7"/>
      <c r="K58" s="7"/>
      <c r="L58" s="9" t="s">
        <v>127</v>
      </c>
      <c r="M58" s="97">
        <v>2649</v>
      </c>
      <c r="N58" s="97">
        <v>1574</v>
      </c>
      <c r="O58" s="97">
        <v>4563</v>
      </c>
      <c r="P58" s="97">
        <v>2439</v>
      </c>
      <c r="Q58" s="95">
        <v>632</v>
      </c>
      <c r="R58" s="93">
        <v>81</v>
      </c>
      <c r="S58" s="99" t="s">
        <v>76</v>
      </c>
      <c r="T58" s="99" t="s">
        <v>85</v>
      </c>
      <c r="U58" s="101">
        <v>11938</v>
      </c>
    </row>
    <row r="59" spans="1:21" ht="16.5" customHeight="1" x14ac:dyDescent="0.25">
      <c r="A59" s="7"/>
      <c r="B59" s="7"/>
      <c r="C59" s="7"/>
      <c r="D59" s="7" t="s">
        <v>146</v>
      </c>
      <c r="E59" s="7"/>
      <c r="F59" s="7"/>
      <c r="G59" s="7"/>
      <c r="H59" s="7"/>
      <c r="I59" s="7"/>
      <c r="J59" s="7"/>
      <c r="K59" s="7"/>
      <c r="L59" s="9" t="s">
        <v>127</v>
      </c>
      <c r="M59" s="97">
        <v>2626</v>
      </c>
      <c r="N59" s="97">
        <v>1643</v>
      </c>
      <c r="O59" s="97">
        <v>4814</v>
      </c>
      <c r="P59" s="97">
        <v>2410</v>
      </c>
      <c r="Q59" s="95">
        <v>610</v>
      </c>
      <c r="R59" s="93">
        <v>78</v>
      </c>
      <c r="S59" s="99" t="s">
        <v>76</v>
      </c>
      <c r="T59" s="99" t="s">
        <v>85</v>
      </c>
      <c r="U59" s="101">
        <v>12181</v>
      </c>
    </row>
    <row r="60" spans="1:21" ht="16.5" customHeight="1" x14ac:dyDescent="0.25">
      <c r="A60" s="7"/>
      <c r="B60" s="7"/>
      <c r="C60" s="7"/>
      <c r="D60" s="7" t="s">
        <v>147</v>
      </c>
      <c r="E60" s="7"/>
      <c r="F60" s="7"/>
      <c r="G60" s="7"/>
      <c r="H60" s="7"/>
      <c r="I60" s="7"/>
      <c r="J60" s="7"/>
      <c r="K60" s="7"/>
      <c r="L60" s="9" t="s">
        <v>127</v>
      </c>
      <c r="M60" s="97">
        <v>2599</v>
      </c>
      <c r="N60" s="97">
        <v>1633</v>
      </c>
      <c r="O60" s="97">
        <v>3288</v>
      </c>
      <c r="P60" s="97">
        <v>2349</v>
      </c>
      <c r="Q60" s="95">
        <v>595</v>
      </c>
      <c r="R60" s="93">
        <v>74</v>
      </c>
      <c r="S60" s="99" t="s">
        <v>76</v>
      </c>
      <c r="T60" s="99" t="s">
        <v>85</v>
      </c>
      <c r="U60" s="101">
        <v>10538</v>
      </c>
    </row>
    <row r="61" spans="1:21" ht="16.5" customHeight="1" x14ac:dyDescent="0.25">
      <c r="A61" s="7"/>
      <c r="B61" s="7"/>
      <c r="C61" s="7"/>
      <c r="D61" s="7" t="s">
        <v>148</v>
      </c>
      <c r="E61" s="7"/>
      <c r="F61" s="7"/>
      <c r="G61" s="7"/>
      <c r="H61" s="7"/>
      <c r="I61" s="7"/>
      <c r="J61" s="7"/>
      <c r="K61" s="7"/>
      <c r="L61" s="9" t="s">
        <v>127</v>
      </c>
      <c r="M61" s="97">
        <v>2214</v>
      </c>
      <c r="N61" s="97">
        <v>1852</v>
      </c>
      <c r="O61" s="97">
        <v>3077</v>
      </c>
      <c r="P61" s="97">
        <v>2402</v>
      </c>
      <c r="Q61" s="95">
        <v>600</v>
      </c>
      <c r="R61" s="93">
        <v>74</v>
      </c>
      <c r="S61" s="99" t="s">
        <v>76</v>
      </c>
      <c r="T61" s="99" t="s">
        <v>85</v>
      </c>
      <c r="U61" s="101">
        <v>10219</v>
      </c>
    </row>
    <row r="62" spans="1:21" ht="16.5" customHeight="1" x14ac:dyDescent="0.25">
      <c r="A62" s="7"/>
      <c r="B62" s="7" t="s">
        <v>326</v>
      </c>
      <c r="C62" s="7"/>
      <c r="D62" s="7"/>
      <c r="E62" s="7"/>
      <c r="F62" s="7"/>
      <c r="G62" s="7"/>
      <c r="H62" s="7"/>
      <c r="I62" s="7"/>
      <c r="J62" s="7"/>
      <c r="K62" s="7"/>
      <c r="L62" s="9"/>
      <c r="M62" s="10"/>
      <c r="N62" s="10"/>
      <c r="O62" s="10"/>
      <c r="P62" s="10"/>
      <c r="Q62" s="10"/>
      <c r="R62" s="10"/>
      <c r="S62" s="10"/>
      <c r="T62" s="10"/>
      <c r="U62" s="10"/>
    </row>
    <row r="63" spans="1:21" ht="16.5" customHeight="1" x14ac:dyDescent="0.25">
      <c r="A63" s="7"/>
      <c r="B63" s="7"/>
      <c r="C63" s="7" t="s">
        <v>327</v>
      </c>
      <c r="D63" s="7"/>
      <c r="E63" s="7"/>
      <c r="F63" s="7"/>
      <c r="G63" s="7"/>
      <c r="H63" s="7"/>
      <c r="I63" s="7"/>
      <c r="J63" s="7"/>
      <c r="K63" s="7"/>
      <c r="L63" s="9"/>
      <c r="M63" s="10"/>
      <c r="N63" s="10"/>
      <c r="O63" s="10"/>
      <c r="P63" s="10"/>
      <c r="Q63" s="10"/>
      <c r="R63" s="10"/>
      <c r="S63" s="10"/>
      <c r="T63" s="10"/>
      <c r="U63" s="10"/>
    </row>
    <row r="64" spans="1:21" ht="16.5" customHeight="1" x14ac:dyDescent="0.25">
      <c r="A64" s="7"/>
      <c r="B64" s="7"/>
      <c r="C64" s="7"/>
      <c r="D64" s="7" t="s">
        <v>144</v>
      </c>
      <c r="E64" s="7"/>
      <c r="F64" s="7"/>
      <c r="G64" s="7"/>
      <c r="H64" s="7"/>
      <c r="I64" s="7"/>
      <c r="J64" s="7"/>
      <c r="K64" s="7"/>
      <c r="L64" s="9" t="s">
        <v>127</v>
      </c>
      <c r="M64" s="99" t="s">
        <v>85</v>
      </c>
      <c r="N64" s="92">
        <v>2</v>
      </c>
      <c r="O64" s="95">
        <v>333</v>
      </c>
      <c r="P64" s="93">
        <v>35</v>
      </c>
      <c r="Q64" s="95">
        <v>105</v>
      </c>
      <c r="R64" s="99" t="s">
        <v>85</v>
      </c>
      <c r="S64" s="99" t="s">
        <v>76</v>
      </c>
      <c r="T64" s="99" t="s">
        <v>85</v>
      </c>
      <c r="U64" s="95">
        <v>475</v>
      </c>
    </row>
    <row r="65" spans="1:21" ht="16.5" customHeight="1" x14ac:dyDescent="0.25">
      <c r="A65" s="7"/>
      <c r="B65" s="7"/>
      <c r="C65" s="7"/>
      <c r="D65" s="7" t="s">
        <v>145</v>
      </c>
      <c r="E65" s="7"/>
      <c r="F65" s="7"/>
      <c r="G65" s="7"/>
      <c r="H65" s="7"/>
      <c r="I65" s="7"/>
      <c r="J65" s="7"/>
      <c r="K65" s="7"/>
      <c r="L65" s="9" t="s">
        <v>127</v>
      </c>
      <c r="M65" s="93">
        <v>39</v>
      </c>
      <c r="N65" s="93">
        <v>23</v>
      </c>
      <c r="O65" s="95">
        <v>317</v>
      </c>
      <c r="P65" s="93">
        <v>50</v>
      </c>
      <c r="Q65" s="95">
        <v>110</v>
      </c>
      <c r="R65" s="99" t="s">
        <v>85</v>
      </c>
      <c r="S65" s="99" t="s">
        <v>76</v>
      </c>
      <c r="T65" s="99" t="s">
        <v>85</v>
      </c>
      <c r="U65" s="95">
        <v>539</v>
      </c>
    </row>
    <row r="66" spans="1:21" ht="16.5" customHeight="1" x14ac:dyDescent="0.25">
      <c r="A66" s="7"/>
      <c r="B66" s="7"/>
      <c r="C66" s="7"/>
      <c r="D66" s="7" t="s">
        <v>146</v>
      </c>
      <c r="E66" s="7"/>
      <c r="F66" s="7"/>
      <c r="G66" s="7"/>
      <c r="H66" s="7"/>
      <c r="I66" s="7"/>
      <c r="J66" s="7"/>
      <c r="K66" s="7"/>
      <c r="L66" s="9" t="s">
        <v>127</v>
      </c>
      <c r="M66" s="99" t="s">
        <v>85</v>
      </c>
      <c r="N66" s="92">
        <v>4</v>
      </c>
      <c r="O66" s="95">
        <v>336</v>
      </c>
      <c r="P66" s="93">
        <v>46</v>
      </c>
      <c r="Q66" s="93">
        <v>81</v>
      </c>
      <c r="R66" s="99" t="s">
        <v>85</v>
      </c>
      <c r="S66" s="99" t="s">
        <v>76</v>
      </c>
      <c r="T66" s="99" t="s">
        <v>85</v>
      </c>
      <c r="U66" s="99" t="s">
        <v>85</v>
      </c>
    </row>
    <row r="67" spans="1:21" ht="16.5" customHeight="1" x14ac:dyDescent="0.25">
      <c r="A67" s="7"/>
      <c r="B67" s="7"/>
      <c r="C67" s="7"/>
      <c r="D67" s="7" t="s">
        <v>147</v>
      </c>
      <c r="E67" s="7"/>
      <c r="F67" s="7"/>
      <c r="G67" s="7"/>
      <c r="H67" s="7"/>
      <c r="I67" s="7"/>
      <c r="J67" s="7"/>
      <c r="K67" s="7"/>
      <c r="L67" s="9" t="s">
        <v>127</v>
      </c>
      <c r="M67" s="99" t="s">
        <v>85</v>
      </c>
      <c r="N67" s="92">
        <v>6</v>
      </c>
      <c r="O67" s="95">
        <v>296</v>
      </c>
      <c r="P67" s="93">
        <v>77</v>
      </c>
      <c r="Q67" s="93">
        <v>99</v>
      </c>
      <c r="R67" s="99" t="s">
        <v>85</v>
      </c>
      <c r="S67" s="99" t="s">
        <v>76</v>
      </c>
      <c r="T67" s="99" t="s">
        <v>85</v>
      </c>
      <c r="U67" s="99" t="s">
        <v>85</v>
      </c>
    </row>
    <row r="68" spans="1:21" ht="16.5" customHeight="1" x14ac:dyDescent="0.25">
      <c r="A68" s="7"/>
      <c r="B68" s="7"/>
      <c r="C68" s="7"/>
      <c r="D68" s="7" t="s">
        <v>148</v>
      </c>
      <c r="E68" s="7"/>
      <c r="F68" s="7"/>
      <c r="G68" s="7"/>
      <c r="H68" s="7"/>
      <c r="I68" s="7"/>
      <c r="J68" s="7"/>
      <c r="K68" s="7"/>
      <c r="L68" s="9" t="s">
        <v>127</v>
      </c>
      <c r="M68" s="99" t="s">
        <v>85</v>
      </c>
      <c r="N68" s="92">
        <v>3</v>
      </c>
      <c r="O68" s="95">
        <v>275</v>
      </c>
      <c r="P68" s="95">
        <v>119</v>
      </c>
      <c r="Q68" s="93">
        <v>84</v>
      </c>
      <c r="R68" s="99" t="s">
        <v>85</v>
      </c>
      <c r="S68" s="99" t="s">
        <v>76</v>
      </c>
      <c r="T68" s="99" t="s">
        <v>85</v>
      </c>
      <c r="U68" s="99" t="s">
        <v>85</v>
      </c>
    </row>
    <row r="69" spans="1:21" ht="16.5" customHeight="1" x14ac:dyDescent="0.25">
      <c r="A69" s="7"/>
      <c r="B69" s="7"/>
      <c r="C69" s="7" t="s">
        <v>328</v>
      </c>
      <c r="D69" s="7"/>
      <c r="E69" s="7"/>
      <c r="F69" s="7"/>
      <c r="G69" s="7"/>
      <c r="H69" s="7"/>
      <c r="I69" s="7"/>
      <c r="J69" s="7"/>
      <c r="K69" s="7"/>
      <c r="L69" s="9"/>
      <c r="M69" s="10"/>
      <c r="N69" s="10"/>
      <c r="O69" s="10"/>
      <c r="P69" s="10"/>
      <c r="Q69" s="10"/>
      <c r="R69" s="10"/>
      <c r="S69" s="10"/>
      <c r="T69" s="10"/>
      <c r="U69" s="10"/>
    </row>
    <row r="70" spans="1:21" ht="16.5" customHeight="1" x14ac:dyDescent="0.25">
      <c r="A70" s="7"/>
      <c r="B70" s="7"/>
      <c r="C70" s="7"/>
      <c r="D70" s="7" t="s">
        <v>144</v>
      </c>
      <c r="E70" s="7"/>
      <c r="F70" s="7"/>
      <c r="G70" s="7"/>
      <c r="H70" s="7"/>
      <c r="I70" s="7"/>
      <c r="J70" s="7"/>
      <c r="K70" s="7"/>
      <c r="L70" s="9" t="s">
        <v>127</v>
      </c>
      <c r="M70" s="99" t="s">
        <v>85</v>
      </c>
      <c r="N70" s="93">
        <v>32</v>
      </c>
      <c r="O70" s="95">
        <v>766</v>
      </c>
      <c r="P70" s="95">
        <v>177</v>
      </c>
      <c r="Q70" s="95">
        <v>206</v>
      </c>
      <c r="R70" s="99" t="s">
        <v>85</v>
      </c>
      <c r="S70" s="99" t="s">
        <v>76</v>
      </c>
      <c r="T70" s="99" t="s">
        <v>85</v>
      </c>
      <c r="U70" s="97">
        <v>1181</v>
      </c>
    </row>
    <row r="71" spans="1:21" ht="16.5" customHeight="1" x14ac:dyDescent="0.25">
      <c r="A71" s="7"/>
      <c r="B71" s="7"/>
      <c r="C71" s="7"/>
      <c r="D71" s="7" t="s">
        <v>145</v>
      </c>
      <c r="E71" s="7"/>
      <c r="F71" s="7"/>
      <c r="G71" s="7"/>
      <c r="H71" s="7"/>
      <c r="I71" s="7"/>
      <c r="J71" s="7"/>
      <c r="K71" s="7"/>
      <c r="L71" s="9" t="s">
        <v>127</v>
      </c>
      <c r="M71" s="95">
        <v>145</v>
      </c>
      <c r="N71" s="95">
        <v>132</v>
      </c>
      <c r="O71" s="95">
        <v>822</v>
      </c>
      <c r="P71" s="95">
        <v>190</v>
      </c>
      <c r="Q71" s="95">
        <v>224</v>
      </c>
      <c r="R71" s="99" t="s">
        <v>85</v>
      </c>
      <c r="S71" s="99" t="s">
        <v>76</v>
      </c>
      <c r="T71" s="99" t="s">
        <v>85</v>
      </c>
      <c r="U71" s="97">
        <v>1513</v>
      </c>
    </row>
    <row r="72" spans="1:21" ht="16.5" customHeight="1" x14ac:dyDescent="0.25">
      <c r="A72" s="7"/>
      <c r="B72" s="7"/>
      <c r="C72" s="7"/>
      <c r="D72" s="7" t="s">
        <v>146</v>
      </c>
      <c r="E72" s="7"/>
      <c r="F72" s="7"/>
      <c r="G72" s="7"/>
      <c r="H72" s="7"/>
      <c r="I72" s="7"/>
      <c r="J72" s="7"/>
      <c r="K72" s="7"/>
      <c r="L72" s="9" t="s">
        <v>127</v>
      </c>
      <c r="M72" s="99" t="s">
        <v>85</v>
      </c>
      <c r="N72" s="93">
        <v>47</v>
      </c>
      <c r="O72" s="95">
        <v>810</v>
      </c>
      <c r="P72" s="95">
        <v>190</v>
      </c>
      <c r="Q72" s="95">
        <v>159</v>
      </c>
      <c r="R72" s="99" t="s">
        <v>85</v>
      </c>
      <c r="S72" s="99" t="s">
        <v>76</v>
      </c>
      <c r="T72" s="99" t="s">
        <v>85</v>
      </c>
      <c r="U72" s="99" t="s">
        <v>85</v>
      </c>
    </row>
    <row r="73" spans="1:21" ht="16.5" customHeight="1" x14ac:dyDescent="0.25">
      <c r="A73" s="7"/>
      <c r="B73" s="7"/>
      <c r="C73" s="7"/>
      <c r="D73" s="7" t="s">
        <v>147</v>
      </c>
      <c r="E73" s="7"/>
      <c r="F73" s="7"/>
      <c r="G73" s="7"/>
      <c r="H73" s="7"/>
      <c r="I73" s="7"/>
      <c r="J73" s="7"/>
      <c r="K73" s="7"/>
      <c r="L73" s="9" t="s">
        <v>127</v>
      </c>
      <c r="M73" s="99" t="s">
        <v>85</v>
      </c>
      <c r="N73" s="93">
        <v>37</v>
      </c>
      <c r="O73" s="95">
        <v>725</v>
      </c>
      <c r="P73" s="95">
        <v>239</v>
      </c>
      <c r="Q73" s="95">
        <v>170</v>
      </c>
      <c r="R73" s="99" t="s">
        <v>85</v>
      </c>
      <c r="S73" s="99" t="s">
        <v>76</v>
      </c>
      <c r="T73" s="99" t="s">
        <v>85</v>
      </c>
      <c r="U73" s="99" t="s">
        <v>85</v>
      </c>
    </row>
    <row r="74" spans="1:21" ht="16.5" customHeight="1" x14ac:dyDescent="0.25">
      <c r="A74" s="7"/>
      <c r="B74" s="7"/>
      <c r="C74" s="7"/>
      <c r="D74" s="7" t="s">
        <v>148</v>
      </c>
      <c r="E74" s="7"/>
      <c r="F74" s="7"/>
      <c r="G74" s="7"/>
      <c r="H74" s="7"/>
      <c r="I74" s="7"/>
      <c r="J74" s="7"/>
      <c r="K74" s="7"/>
      <c r="L74" s="9" t="s">
        <v>127</v>
      </c>
      <c r="M74" s="99" t="s">
        <v>85</v>
      </c>
      <c r="N74" s="93">
        <v>52</v>
      </c>
      <c r="O74" s="95">
        <v>712</v>
      </c>
      <c r="P74" s="95">
        <v>332</v>
      </c>
      <c r="Q74" s="95">
        <v>167</v>
      </c>
      <c r="R74" s="99" t="s">
        <v>85</v>
      </c>
      <c r="S74" s="99" t="s">
        <v>76</v>
      </c>
      <c r="T74" s="99" t="s">
        <v>85</v>
      </c>
      <c r="U74" s="99" t="s">
        <v>85</v>
      </c>
    </row>
    <row r="75" spans="1:21" ht="16.5" customHeight="1" x14ac:dyDescent="0.25">
      <c r="A75" s="7"/>
      <c r="B75" s="7"/>
      <c r="C75" s="7" t="s">
        <v>329</v>
      </c>
      <c r="D75" s="7"/>
      <c r="E75" s="7"/>
      <c r="F75" s="7"/>
      <c r="G75" s="7"/>
      <c r="H75" s="7"/>
      <c r="I75" s="7"/>
      <c r="J75" s="7"/>
      <c r="K75" s="7"/>
      <c r="L75" s="9"/>
      <c r="M75" s="10"/>
      <c r="N75" s="10"/>
      <c r="O75" s="10"/>
      <c r="P75" s="10"/>
      <c r="Q75" s="10"/>
      <c r="R75" s="10"/>
      <c r="S75" s="10"/>
      <c r="T75" s="10"/>
      <c r="U75" s="10"/>
    </row>
    <row r="76" spans="1:21" ht="16.5" customHeight="1" x14ac:dyDescent="0.25">
      <c r="A76" s="7"/>
      <c r="B76" s="7"/>
      <c r="C76" s="7"/>
      <c r="D76" s="7" t="s">
        <v>144</v>
      </c>
      <c r="E76" s="7"/>
      <c r="F76" s="7"/>
      <c r="G76" s="7"/>
      <c r="H76" s="7"/>
      <c r="I76" s="7"/>
      <c r="J76" s="7"/>
      <c r="K76" s="7"/>
      <c r="L76" s="9" t="s">
        <v>127</v>
      </c>
      <c r="M76" s="99" t="s">
        <v>85</v>
      </c>
      <c r="N76" s="97">
        <v>1104</v>
      </c>
      <c r="O76" s="97">
        <v>3151</v>
      </c>
      <c r="P76" s="97">
        <v>2111</v>
      </c>
      <c r="Q76" s="95">
        <v>624</v>
      </c>
      <c r="R76" s="99" t="s">
        <v>85</v>
      </c>
      <c r="S76" s="99" t="s">
        <v>76</v>
      </c>
      <c r="T76" s="99" t="s">
        <v>85</v>
      </c>
      <c r="U76" s="97">
        <v>6990</v>
      </c>
    </row>
    <row r="77" spans="1:21" ht="16.5" customHeight="1" x14ac:dyDescent="0.25">
      <c r="A77" s="7"/>
      <c r="B77" s="7"/>
      <c r="C77" s="7"/>
      <c r="D77" s="7" t="s">
        <v>145</v>
      </c>
      <c r="E77" s="7"/>
      <c r="F77" s="7"/>
      <c r="G77" s="7"/>
      <c r="H77" s="7"/>
      <c r="I77" s="7"/>
      <c r="J77" s="7"/>
      <c r="K77" s="7"/>
      <c r="L77" s="9" t="s">
        <v>127</v>
      </c>
      <c r="M77" s="97">
        <v>1852</v>
      </c>
      <c r="N77" s="97">
        <v>1561</v>
      </c>
      <c r="O77" s="97">
        <v>3451</v>
      </c>
      <c r="P77" s="97">
        <v>2094</v>
      </c>
      <c r="Q77" s="95">
        <v>617</v>
      </c>
      <c r="R77" s="99" t="s">
        <v>85</v>
      </c>
      <c r="S77" s="99" t="s">
        <v>76</v>
      </c>
      <c r="T77" s="99" t="s">
        <v>85</v>
      </c>
      <c r="U77" s="97">
        <v>9575</v>
      </c>
    </row>
    <row r="78" spans="1:21" ht="16.5" customHeight="1" x14ac:dyDescent="0.25">
      <c r="A78" s="7"/>
      <c r="B78" s="7"/>
      <c r="C78" s="7"/>
      <c r="D78" s="7" t="s">
        <v>146</v>
      </c>
      <c r="E78" s="7"/>
      <c r="F78" s="7"/>
      <c r="G78" s="7"/>
      <c r="H78" s="7"/>
      <c r="I78" s="7"/>
      <c r="J78" s="7"/>
      <c r="K78" s="7"/>
      <c r="L78" s="9" t="s">
        <v>127</v>
      </c>
      <c r="M78" s="99" t="s">
        <v>85</v>
      </c>
      <c r="N78" s="97">
        <v>1155</v>
      </c>
      <c r="O78" s="97">
        <v>3388</v>
      </c>
      <c r="P78" s="97">
        <v>2080</v>
      </c>
      <c r="Q78" s="95">
        <v>557</v>
      </c>
      <c r="R78" s="99" t="s">
        <v>85</v>
      </c>
      <c r="S78" s="99" t="s">
        <v>76</v>
      </c>
      <c r="T78" s="99" t="s">
        <v>85</v>
      </c>
      <c r="U78" s="99" t="s">
        <v>85</v>
      </c>
    </row>
    <row r="79" spans="1:21" ht="16.5" customHeight="1" x14ac:dyDescent="0.25">
      <c r="A79" s="7"/>
      <c r="B79" s="7"/>
      <c r="C79" s="7"/>
      <c r="D79" s="7" t="s">
        <v>147</v>
      </c>
      <c r="E79" s="7"/>
      <c r="F79" s="7"/>
      <c r="G79" s="7"/>
      <c r="H79" s="7"/>
      <c r="I79" s="7"/>
      <c r="J79" s="7"/>
      <c r="K79" s="7"/>
      <c r="L79" s="9" t="s">
        <v>127</v>
      </c>
      <c r="M79" s="99" t="s">
        <v>85</v>
      </c>
      <c r="N79" s="97">
        <v>1048</v>
      </c>
      <c r="O79" s="97">
        <v>3027</v>
      </c>
      <c r="P79" s="97">
        <v>2145</v>
      </c>
      <c r="Q79" s="95">
        <v>523</v>
      </c>
      <c r="R79" s="99" t="s">
        <v>85</v>
      </c>
      <c r="S79" s="99" t="s">
        <v>76</v>
      </c>
      <c r="T79" s="99" t="s">
        <v>85</v>
      </c>
      <c r="U79" s="99" t="s">
        <v>85</v>
      </c>
    </row>
    <row r="80" spans="1:21" ht="16.5" customHeight="1" x14ac:dyDescent="0.25">
      <c r="A80" s="7"/>
      <c r="B80" s="7"/>
      <c r="C80" s="7"/>
      <c r="D80" s="7" t="s">
        <v>148</v>
      </c>
      <c r="E80" s="7"/>
      <c r="F80" s="7"/>
      <c r="G80" s="7"/>
      <c r="H80" s="7"/>
      <c r="I80" s="7"/>
      <c r="J80" s="7"/>
      <c r="K80" s="7"/>
      <c r="L80" s="9" t="s">
        <v>127</v>
      </c>
      <c r="M80" s="99" t="s">
        <v>85</v>
      </c>
      <c r="N80" s="97">
        <v>1180</v>
      </c>
      <c r="O80" s="97">
        <v>2801</v>
      </c>
      <c r="P80" s="97">
        <v>2294</v>
      </c>
      <c r="Q80" s="95">
        <v>498</v>
      </c>
      <c r="R80" s="99" t="s">
        <v>85</v>
      </c>
      <c r="S80" s="99" t="s">
        <v>76</v>
      </c>
      <c r="T80" s="99" t="s">
        <v>85</v>
      </c>
      <c r="U80" s="99" t="s">
        <v>85</v>
      </c>
    </row>
    <row r="81" spans="1:21" ht="16.5" customHeight="1" x14ac:dyDescent="0.25">
      <c r="A81" s="7"/>
      <c r="B81" s="7" t="s">
        <v>324</v>
      </c>
      <c r="C81" s="7"/>
      <c r="D81" s="7"/>
      <c r="E81" s="7"/>
      <c r="F81" s="7"/>
      <c r="G81" s="7"/>
      <c r="H81" s="7"/>
      <c r="I81" s="7"/>
      <c r="J81" s="7"/>
      <c r="K81" s="7"/>
      <c r="L81" s="9"/>
      <c r="M81" s="10"/>
      <c r="N81" s="10"/>
      <c r="O81" s="10"/>
      <c r="P81" s="10"/>
      <c r="Q81" s="10"/>
      <c r="R81" s="10"/>
      <c r="S81" s="10"/>
      <c r="T81" s="10"/>
      <c r="U81" s="10"/>
    </row>
    <row r="82" spans="1:21" ht="16.5" customHeight="1" x14ac:dyDescent="0.25">
      <c r="A82" s="7"/>
      <c r="B82" s="7"/>
      <c r="C82" s="7" t="s">
        <v>330</v>
      </c>
      <c r="D82" s="7"/>
      <c r="E82" s="7"/>
      <c r="F82" s="7"/>
      <c r="G82" s="7"/>
      <c r="H82" s="7"/>
      <c r="I82" s="7"/>
      <c r="J82" s="7"/>
      <c r="K82" s="7"/>
      <c r="L82" s="9"/>
      <c r="M82" s="10"/>
      <c r="N82" s="10"/>
      <c r="O82" s="10"/>
      <c r="P82" s="10"/>
      <c r="Q82" s="10"/>
      <c r="R82" s="10"/>
      <c r="S82" s="10"/>
      <c r="T82" s="10"/>
      <c r="U82" s="10"/>
    </row>
    <row r="83" spans="1:21" ht="16.5" customHeight="1" x14ac:dyDescent="0.25">
      <c r="A83" s="7"/>
      <c r="B83" s="7"/>
      <c r="C83" s="7"/>
      <c r="D83" s="7" t="s">
        <v>144</v>
      </c>
      <c r="E83" s="7"/>
      <c r="F83" s="7"/>
      <c r="G83" s="7"/>
      <c r="H83" s="7"/>
      <c r="I83" s="7"/>
      <c r="J83" s="7"/>
      <c r="K83" s="7"/>
      <c r="L83" s="9" t="s">
        <v>127</v>
      </c>
      <c r="M83" s="99" t="s">
        <v>85</v>
      </c>
      <c r="N83" s="93">
        <v>34</v>
      </c>
      <c r="O83" s="97">
        <v>1280</v>
      </c>
      <c r="P83" s="95">
        <v>221</v>
      </c>
      <c r="Q83" s="95">
        <v>406</v>
      </c>
      <c r="R83" s="99" t="s">
        <v>85</v>
      </c>
      <c r="S83" s="99" t="s">
        <v>76</v>
      </c>
      <c r="T83" s="99" t="s">
        <v>85</v>
      </c>
      <c r="U83" s="97">
        <v>1941</v>
      </c>
    </row>
    <row r="84" spans="1:21" ht="16.5" customHeight="1" x14ac:dyDescent="0.25">
      <c r="A84" s="7"/>
      <c r="B84" s="7"/>
      <c r="C84" s="7"/>
      <c r="D84" s="7" t="s">
        <v>145</v>
      </c>
      <c r="E84" s="7"/>
      <c r="F84" s="7"/>
      <c r="G84" s="7"/>
      <c r="H84" s="7"/>
      <c r="I84" s="7"/>
      <c r="J84" s="7"/>
      <c r="K84" s="7"/>
      <c r="L84" s="9" t="s">
        <v>127</v>
      </c>
      <c r="M84" s="95">
        <v>191</v>
      </c>
      <c r="N84" s="95">
        <v>164</v>
      </c>
      <c r="O84" s="97">
        <v>1326</v>
      </c>
      <c r="P84" s="95">
        <v>256</v>
      </c>
      <c r="Q84" s="95">
        <v>437</v>
      </c>
      <c r="R84" s="99" t="s">
        <v>85</v>
      </c>
      <c r="S84" s="99" t="s">
        <v>76</v>
      </c>
      <c r="T84" s="99" t="s">
        <v>85</v>
      </c>
      <c r="U84" s="97">
        <v>2374</v>
      </c>
    </row>
    <row r="85" spans="1:21" ht="16.5" customHeight="1" x14ac:dyDescent="0.25">
      <c r="A85" s="7"/>
      <c r="B85" s="7"/>
      <c r="C85" s="7"/>
      <c r="D85" s="7" t="s">
        <v>146</v>
      </c>
      <c r="E85" s="7"/>
      <c r="F85" s="7"/>
      <c r="G85" s="7"/>
      <c r="H85" s="7"/>
      <c r="I85" s="7"/>
      <c r="J85" s="7"/>
      <c r="K85" s="7"/>
      <c r="L85" s="9" t="s">
        <v>127</v>
      </c>
      <c r="M85" s="99" t="s">
        <v>85</v>
      </c>
      <c r="N85" s="93">
        <v>51</v>
      </c>
      <c r="O85" s="97">
        <v>1362</v>
      </c>
      <c r="P85" s="95">
        <v>255</v>
      </c>
      <c r="Q85" s="95">
        <v>301</v>
      </c>
      <c r="R85" s="99" t="s">
        <v>85</v>
      </c>
      <c r="S85" s="99" t="s">
        <v>76</v>
      </c>
      <c r="T85" s="99" t="s">
        <v>85</v>
      </c>
      <c r="U85" s="99" t="s">
        <v>85</v>
      </c>
    </row>
    <row r="86" spans="1:21" ht="16.5" customHeight="1" x14ac:dyDescent="0.25">
      <c r="A86" s="7"/>
      <c r="B86" s="7"/>
      <c r="C86" s="7"/>
      <c r="D86" s="7" t="s">
        <v>147</v>
      </c>
      <c r="E86" s="7"/>
      <c r="F86" s="7"/>
      <c r="G86" s="7"/>
      <c r="H86" s="7"/>
      <c r="I86" s="7"/>
      <c r="J86" s="7"/>
      <c r="K86" s="7"/>
      <c r="L86" s="9" t="s">
        <v>127</v>
      </c>
      <c r="M86" s="99" t="s">
        <v>85</v>
      </c>
      <c r="N86" s="93">
        <v>43</v>
      </c>
      <c r="O86" s="97">
        <v>1190</v>
      </c>
      <c r="P86" s="95">
        <v>352</v>
      </c>
      <c r="Q86" s="95">
        <v>342</v>
      </c>
      <c r="R86" s="99" t="s">
        <v>85</v>
      </c>
      <c r="S86" s="99" t="s">
        <v>76</v>
      </c>
      <c r="T86" s="99" t="s">
        <v>85</v>
      </c>
      <c r="U86" s="99" t="s">
        <v>85</v>
      </c>
    </row>
    <row r="87" spans="1:21" ht="16.5" customHeight="1" x14ac:dyDescent="0.25">
      <c r="A87" s="7"/>
      <c r="B87" s="7"/>
      <c r="C87" s="7"/>
      <c r="D87" s="7" t="s">
        <v>148</v>
      </c>
      <c r="E87" s="7"/>
      <c r="F87" s="7"/>
      <c r="G87" s="7"/>
      <c r="H87" s="7"/>
      <c r="I87" s="7"/>
      <c r="J87" s="7"/>
      <c r="K87" s="7"/>
      <c r="L87" s="9" t="s">
        <v>127</v>
      </c>
      <c r="M87" s="99" t="s">
        <v>85</v>
      </c>
      <c r="N87" s="93">
        <v>55</v>
      </c>
      <c r="O87" s="97">
        <v>1154</v>
      </c>
      <c r="P87" s="95">
        <v>527</v>
      </c>
      <c r="Q87" s="95">
        <v>310</v>
      </c>
      <c r="R87" s="99" t="s">
        <v>85</v>
      </c>
      <c r="S87" s="99" t="s">
        <v>76</v>
      </c>
      <c r="T87" s="99" t="s">
        <v>85</v>
      </c>
      <c r="U87" s="99" t="s">
        <v>85</v>
      </c>
    </row>
    <row r="88" spans="1:21" ht="16.5" customHeight="1" x14ac:dyDescent="0.25">
      <c r="A88" s="7"/>
      <c r="B88" s="7"/>
      <c r="C88" s="7" t="s">
        <v>331</v>
      </c>
      <c r="D88" s="7"/>
      <c r="E88" s="7"/>
      <c r="F88" s="7"/>
      <c r="G88" s="7"/>
      <c r="H88" s="7"/>
      <c r="I88" s="7"/>
      <c r="J88" s="7"/>
      <c r="K88" s="7"/>
      <c r="L88" s="9"/>
      <c r="M88" s="10"/>
      <c r="N88" s="10"/>
      <c r="O88" s="10"/>
      <c r="P88" s="10"/>
      <c r="Q88" s="10"/>
      <c r="R88" s="10"/>
      <c r="S88" s="10"/>
      <c r="T88" s="10"/>
      <c r="U88" s="10"/>
    </row>
    <row r="89" spans="1:21" ht="16.5" customHeight="1" x14ac:dyDescent="0.25">
      <c r="A89" s="7"/>
      <c r="B89" s="7"/>
      <c r="C89" s="7"/>
      <c r="D89" s="7" t="s">
        <v>144</v>
      </c>
      <c r="E89" s="7"/>
      <c r="F89" s="7"/>
      <c r="G89" s="7"/>
      <c r="H89" s="7"/>
      <c r="I89" s="7"/>
      <c r="J89" s="7"/>
      <c r="K89" s="7"/>
      <c r="L89" s="9" t="s">
        <v>127</v>
      </c>
      <c r="M89" s="97">
        <v>8860</v>
      </c>
      <c r="N89" s="97">
        <v>4809</v>
      </c>
      <c r="O89" s="101">
        <v>16880</v>
      </c>
      <c r="P89" s="97">
        <v>8093</v>
      </c>
      <c r="Q89" s="97">
        <v>2038</v>
      </c>
      <c r="R89" s="95">
        <v>216</v>
      </c>
      <c r="S89" s="99" t="s">
        <v>76</v>
      </c>
      <c r="T89" s="99" t="s">
        <v>85</v>
      </c>
      <c r="U89" s="101">
        <v>40896</v>
      </c>
    </row>
    <row r="90" spans="1:21" ht="16.5" customHeight="1" x14ac:dyDescent="0.25">
      <c r="A90" s="7"/>
      <c r="B90" s="7"/>
      <c r="C90" s="7"/>
      <c r="D90" s="7" t="s">
        <v>145</v>
      </c>
      <c r="E90" s="7"/>
      <c r="F90" s="7"/>
      <c r="G90" s="7"/>
      <c r="H90" s="7"/>
      <c r="I90" s="7"/>
      <c r="J90" s="7"/>
      <c r="K90" s="7"/>
      <c r="L90" s="9" t="s">
        <v>127</v>
      </c>
      <c r="M90" s="101">
        <v>10972</v>
      </c>
      <c r="N90" s="97">
        <v>4658</v>
      </c>
      <c r="O90" s="101">
        <v>17348</v>
      </c>
      <c r="P90" s="97">
        <v>8116</v>
      </c>
      <c r="Q90" s="97">
        <v>2058</v>
      </c>
      <c r="R90" s="95">
        <v>207</v>
      </c>
      <c r="S90" s="99" t="s">
        <v>76</v>
      </c>
      <c r="T90" s="99" t="s">
        <v>85</v>
      </c>
      <c r="U90" s="101">
        <v>43359</v>
      </c>
    </row>
    <row r="91" spans="1:21" ht="16.5" customHeight="1" x14ac:dyDescent="0.25">
      <c r="A91" s="7"/>
      <c r="B91" s="7"/>
      <c r="C91" s="7"/>
      <c r="D91" s="7" t="s">
        <v>146</v>
      </c>
      <c r="E91" s="7"/>
      <c r="F91" s="7"/>
      <c r="G91" s="7"/>
      <c r="H91" s="7"/>
      <c r="I91" s="7"/>
      <c r="J91" s="7"/>
      <c r="K91" s="7"/>
      <c r="L91" s="9" t="s">
        <v>127</v>
      </c>
      <c r="M91" s="101">
        <v>11093</v>
      </c>
      <c r="N91" s="97">
        <v>4948</v>
      </c>
      <c r="O91" s="101">
        <v>16759</v>
      </c>
      <c r="P91" s="97">
        <v>8068</v>
      </c>
      <c r="Q91" s="97">
        <v>2073</v>
      </c>
      <c r="R91" s="95">
        <v>209</v>
      </c>
      <c r="S91" s="99" t="s">
        <v>76</v>
      </c>
      <c r="T91" s="99" t="s">
        <v>85</v>
      </c>
      <c r="U91" s="101">
        <v>43150</v>
      </c>
    </row>
    <row r="92" spans="1:21" ht="16.5" customHeight="1" x14ac:dyDescent="0.25">
      <c r="A92" s="7"/>
      <c r="B92" s="7"/>
      <c r="C92" s="7"/>
      <c r="D92" s="7" t="s">
        <v>147</v>
      </c>
      <c r="E92" s="7"/>
      <c r="F92" s="7"/>
      <c r="G92" s="7"/>
      <c r="H92" s="7"/>
      <c r="I92" s="7"/>
      <c r="J92" s="7"/>
      <c r="K92" s="7"/>
      <c r="L92" s="9" t="s">
        <v>127</v>
      </c>
      <c r="M92" s="101">
        <v>10908</v>
      </c>
      <c r="N92" s="97">
        <v>4968</v>
      </c>
      <c r="O92" s="101">
        <v>16633</v>
      </c>
      <c r="P92" s="97">
        <v>7881</v>
      </c>
      <c r="Q92" s="97">
        <v>2084</v>
      </c>
      <c r="R92" s="95">
        <v>206</v>
      </c>
      <c r="S92" s="99" t="s">
        <v>76</v>
      </c>
      <c r="T92" s="99" t="s">
        <v>85</v>
      </c>
      <c r="U92" s="101">
        <v>42680</v>
      </c>
    </row>
    <row r="93" spans="1:21" ht="16.5" customHeight="1" x14ac:dyDescent="0.25">
      <c r="A93" s="7"/>
      <c r="B93" s="7"/>
      <c r="C93" s="7"/>
      <c r="D93" s="7" t="s">
        <v>148</v>
      </c>
      <c r="E93" s="7"/>
      <c r="F93" s="7"/>
      <c r="G93" s="7"/>
      <c r="H93" s="7"/>
      <c r="I93" s="7"/>
      <c r="J93" s="7"/>
      <c r="K93" s="7"/>
      <c r="L93" s="9" t="s">
        <v>127</v>
      </c>
      <c r="M93" s="97">
        <v>7583</v>
      </c>
      <c r="N93" s="97">
        <v>5609</v>
      </c>
      <c r="O93" s="101">
        <v>16401</v>
      </c>
      <c r="P93" s="97">
        <v>7927</v>
      </c>
      <c r="Q93" s="97">
        <v>1964</v>
      </c>
      <c r="R93" s="95">
        <v>205</v>
      </c>
      <c r="S93" s="99" t="s">
        <v>76</v>
      </c>
      <c r="T93" s="99" t="s">
        <v>85</v>
      </c>
      <c r="U93" s="101">
        <v>39689</v>
      </c>
    </row>
    <row r="94" spans="1:21" ht="16.5" customHeight="1" x14ac:dyDescent="0.25">
      <c r="A94" s="7"/>
      <c r="B94" s="7"/>
      <c r="C94" s="7" t="s">
        <v>332</v>
      </c>
      <c r="D94" s="7"/>
      <c r="E94" s="7"/>
      <c r="F94" s="7"/>
      <c r="G94" s="7"/>
      <c r="H94" s="7"/>
      <c r="I94" s="7"/>
      <c r="J94" s="7"/>
      <c r="K94" s="7"/>
      <c r="L94" s="9"/>
      <c r="M94" s="10"/>
      <c r="N94" s="10"/>
      <c r="O94" s="10"/>
      <c r="P94" s="10"/>
      <c r="Q94" s="10"/>
      <c r="R94" s="10"/>
      <c r="S94" s="10"/>
      <c r="T94" s="10"/>
      <c r="U94" s="10"/>
    </row>
    <row r="95" spans="1:21" ht="16.5" customHeight="1" x14ac:dyDescent="0.25">
      <c r="A95" s="7"/>
      <c r="B95" s="7"/>
      <c r="C95" s="7"/>
      <c r="D95" s="7" t="s">
        <v>144</v>
      </c>
      <c r="E95" s="7"/>
      <c r="F95" s="7"/>
      <c r="G95" s="7"/>
      <c r="H95" s="7"/>
      <c r="I95" s="7"/>
      <c r="J95" s="7"/>
      <c r="K95" s="7"/>
      <c r="L95" s="9" t="s">
        <v>127</v>
      </c>
      <c r="M95" s="97">
        <v>5035</v>
      </c>
      <c r="N95" s="97">
        <v>4089</v>
      </c>
      <c r="O95" s="101">
        <v>17327</v>
      </c>
      <c r="P95" s="97">
        <v>6511</v>
      </c>
      <c r="Q95" s="97">
        <v>2513</v>
      </c>
      <c r="R95" s="95">
        <v>195</v>
      </c>
      <c r="S95" s="99" t="s">
        <v>76</v>
      </c>
      <c r="T95" s="99" t="s">
        <v>85</v>
      </c>
      <c r="U95" s="101">
        <v>35670</v>
      </c>
    </row>
    <row r="96" spans="1:21" ht="16.5" customHeight="1" x14ac:dyDescent="0.25">
      <c r="A96" s="7"/>
      <c r="B96" s="7"/>
      <c r="C96" s="7"/>
      <c r="D96" s="7" t="s">
        <v>145</v>
      </c>
      <c r="E96" s="7"/>
      <c r="F96" s="7"/>
      <c r="G96" s="7"/>
      <c r="H96" s="7"/>
      <c r="I96" s="7"/>
      <c r="J96" s="7"/>
      <c r="K96" s="7"/>
      <c r="L96" s="9" t="s">
        <v>127</v>
      </c>
      <c r="M96" s="97">
        <v>7424</v>
      </c>
      <c r="N96" s="97">
        <v>4030</v>
      </c>
      <c r="O96" s="101">
        <v>16811</v>
      </c>
      <c r="P96" s="97">
        <v>6691</v>
      </c>
      <c r="Q96" s="97">
        <v>2621</v>
      </c>
      <c r="R96" s="99" t="s">
        <v>85</v>
      </c>
      <c r="S96" s="99" t="s">
        <v>76</v>
      </c>
      <c r="T96" s="99" t="s">
        <v>85</v>
      </c>
      <c r="U96" s="101">
        <v>37577</v>
      </c>
    </row>
    <row r="97" spans="1:21" ht="16.5" customHeight="1" x14ac:dyDescent="0.25">
      <c r="A97" s="7"/>
      <c r="B97" s="7"/>
      <c r="C97" s="7"/>
      <c r="D97" s="7" t="s">
        <v>146</v>
      </c>
      <c r="E97" s="7"/>
      <c r="F97" s="7"/>
      <c r="G97" s="7"/>
      <c r="H97" s="7"/>
      <c r="I97" s="7"/>
      <c r="J97" s="7"/>
      <c r="K97" s="7"/>
      <c r="L97" s="9" t="s">
        <v>127</v>
      </c>
      <c r="M97" s="97">
        <v>7331</v>
      </c>
      <c r="N97" s="97">
        <v>4190</v>
      </c>
      <c r="O97" s="101">
        <v>14618</v>
      </c>
      <c r="P97" s="97">
        <v>6805</v>
      </c>
      <c r="Q97" s="97">
        <v>2442</v>
      </c>
      <c r="R97" s="95">
        <v>178</v>
      </c>
      <c r="S97" s="99" t="s">
        <v>76</v>
      </c>
      <c r="T97" s="99" t="s">
        <v>85</v>
      </c>
      <c r="U97" s="101">
        <v>35564</v>
      </c>
    </row>
    <row r="98" spans="1:21" ht="16.5" customHeight="1" x14ac:dyDescent="0.25">
      <c r="A98" s="7"/>
      <c r="B98" s="7"/>
      <c r="C98" s="7"/>
      <c r="D98" s="7" t="s">
        <v>147</v>
      </c>
      <c r="E98" s="7"/>
      <c r="F98" s="7"/>
      <c r="G98" s="7"/>
      <c r="H98" s="7"/>
      <c r="I98" s="7"/>
      <c r="J98" s="7"/>
      <c r="K98" s="7"/>
      <c r="L98" s="9" t="s">
        <v>127</v>
      </c>
      <c r="M98" s="97">
        <v>6984</v>
      </c>
      <c r="N98" s="97">
        <v>4249</v>
      </c>
      <c r="O98" s="101">
        <v>11072</v>
      </c>
      <c r="P98" s="97">
        <v>6906</v>
      </c>
      <c r="Q98" s="97">
        <v>2509</v>
      </c>
      <c r="R98" s="95">
        <v>160</v>
      </c>
      <c r="S98" s="99" t="s">
        <v>76</v>
      </c>
      <c r="T98" s="99" t="s">
        <v>85</v>
      </c>
      <c r="U98" s="101">
        <v>31880</v>
      </c>
    </row>
    <row r="99" spans="1:21" ht="16.5" customHeight="1" x14ac:dyDescent="0.25">
      <c r="A99" s="14"/>
      <c r="B99" s="14"/>
      <c r="C99" s="14"/>
      <c r="D99" s="14" t="s">
        <v>148</v>
      </c>
      <c r="E99" s="14"/>
      <c r="F99" s="14"/>
      <c r="G99" s="14"/>
      <c r="H99" s="14"/>
      <c r="I99" s="14"/>
      <c r="J99" s="14"/>
      <c r="K99" s="14"/>
      <c r="L99" s="15" t="s">
        <v>127</v>
      </c>
      <c r="M99" s="98">
        <v>6313</v>
      </c>
      <c r="N99" s="98">
        <v>4863</v>
      </c>
      <c r="O99" s="102">
        <v>10348</v>
      </c>
      <c r="P99" s="98">
        <v>7421</v>
      </c>
      <c r="Q99" s="98">
        <v>2615</v>
      </c>
      <c r="R99" s="96">
        <v>156</v>
      </c>
      <c r="S99" s="100" t="s">
        <v>76</v>
      </c>
      <c r="T99" s="100" t="s">
        <v>85</v>
      </c>
      <c r="U99" s="102">
        <v>31716</v>
      </c>
    </row>
    <row r="100" spans="1:21" ht="4.5" customHeight="1" x14ac:dyDescent="0.25">
      <c r="A100" s="25"/>
      <c r="B100" s="25"/>
      <c r="C100" s="2"/>
      <c r="D100" s="2"/>
      <c r="E100" s="2"/>
      <c r="F100" s="2"/>
      <c r="G100" s="2"/>
      <c r="H100" s="2"/>
      <c r="I100" s="2"/>
      <c r="J100" s="2"/>
      <c r="K100" s="2"/>
      <c r="L100" s="2"/>
      <c r="M100" s="2"/>
      <c r="N100" s="2"/>
      <c r="O100" s="2"/>
      <c r="P100" s="2"/>
      <c r="Q100" s="2"/>
      <c r="R100" s="2"/>
      <c r="S100" s="2"/>
      <c r="T100" s="2"/>
      <c r="U100" s="2"/>
    </row>
    <row r="101" spans="1:21" ht="16.5" customHeight="1" x14ac:dyDescent="0.25">
      <c r="A101" s="25"/>
      <c r="B101" s="25"/>
      <c r="C101" s="351" t="s">
        <v>333</v>
      </c>
      <c r="D101" s="351"/>
      <c r="E101" s="351"/>
      <c r="F101" s="351"/>
      <c r="G101" s="351"/>
      <c r="H101" s="351"/>
      <c r="I101" s="351"/>
      <c r="J101" s="351"/>
      <c r="K101" s="351"/>
      <c r="L101" s="351"/>
      <c r="M101" s="351"/>
      <c r="N101" s="351"/>
      <c r="O101" s="351"/>
      <c r="P101" s="351"/>
      <c r="Q101" s="351"/>
      <c r="R101" s="351"/>
      <c r="S101" s="351"/>
      <c r="T101" s="351"/>
      <c r="U101" s="351"/>
    </row>
    <row r="102" spans="1:21" ht="4.5" customHeight="1" x14ac:dyDescent="0.25">
      <c r="A102" s="25"/>
      <c r="B102" s="25"/>
      <c r="C102" s="2"/>
      <c r="D102" s="2"/>
      <c r="E102" s="2"/>
      <c r="F102" s="2"/>
      <c r="G102" s="2"/>
      <c r="H102" s="2"/>
      <c r="I102" s="2"/>
      <c r="J102" s="2"/>
      <c r="K102" s="2"/>
      <c r="L102" s="2"/>
      <c r="M102" s="2"/>
      <c r="N102" s="2"/>
      <c r="O102" s="2"/>
      <c r="P102" s="2"/>
      <c r="Q102" s="2"/>
      <c r="R102" s="2"/>
      <c r="S102" s="2"/>
      <c r="T102" s="2"/>
      <c r="U102" s="2"/>
    </row>
    <row r="103" spans="1:21" ht="29.4" customHeight="1" x14ac:dyDescent="0.25">
      <c r="A103" s="25" t="s">
        <v>87</v>
      </c>
      <c r="B103" s="25"/>
      <c r="C103" s="351" t="s">
        <v>334</v>
      </c>
      <c r="D103" s="351"/>
      <c r="E103" s="351"/>
      <c r="F103" s="351"/>
      <c r="G103" s="351"/>
      <c r="H103" s="351"/>
      <c r="I103" s="351"/>
      <c r="J103" s="351"/>
      <c r="K103" s="351"/>
      <c r="L103" s="351"/>
      <c r="M103" s="351"/>
      <c r="N103" s="351"/>
      <c r="O103" s="351"/>
      <c r="P103" s="351"/>
      <c r="Q103" s="351"/>
      <c r="R103" s="351"/>
      <c r="S103" s="351"/>
      <c r="T103" s="351"/>
      <c r="U103" s="351"/>
    </row>
    <row r="104" spans="1:21" ht="42.45" customHeight="1" x14ac:dyDescent="0.25">
      <c r="A104" s="25" t="s">
        <v>88</v>
      </c>
      <c r="B104" s="25"/>
      <c r="C104" s="351" t="s">
        <v>335</v>
      </c>
      <c r="D104" s="351"/>
      <c r="E104" s="351"/>
      <c r="F104" s="351"/>
      <c r="G104" s="351"/>
      <c r="H104" s="351"/>
      <c r="I104" s="351"/>
      <c r="J104" s="351"/>
      <c r="K104" s="351"/>
      <c r="L104" s="351"/>
      <c r="M104" s="351"/>
      <c r="N104" s="351"/>
      <c r="O104" s="351"/>
      <c r="P104" s="351"/>
      <c r="Q104" s="351"/>
      <c r="R104" s="351"/>
      <c r="S104" s="351"/>
      <c r="T104" s="351"/>
      <c r="U104" s="351"/>
    </row>
    <row r="105" spans="1:21" ht="145.5" customHeight="1" x14ac:dyDescent="0.25">
      <c r="A105" s="25" t="s">
        <v>89</v>
      </c>
      <c r="B105" s="25"/>
      <c r="C105" s="351" t="s">
        <v>336</v>
      </c>
      <c r="D105" s="351"/>
      <c r="E105" s="351"/>
      <c r="F105" s="351"/>
      <c r="G105" s="351"/>
      <c r="H105" s="351"/>
      <c r="I105" s="351"/>
      <c r="J105" s="351"/>
      <c r="K105" s="351"/>
      <c r="L105" s="351"/>
      <c r="M105" s="351"/>
      <c r="N105" s="351"/>
      <c r="O105" s="351"/>
      <c r="P105" s="351"/>
      <c r="Q105" s="351"/>
      <c r="R105" s="351"/>
      <c r="S105" s="351"/>
      <c r="T105" s="351"/>
      <c r="U105" s="351"/>
    </row>
    <row r="106" spans="1:21" ht="132.6" customHeight="1" x14ac:dyDescent="0.25">
      <c r="A106" s="25" t="s">
        <v>90</v>
      </c>
      <c r="B106" s="25"/>
      <c r="C106" s="351" t="s">
        <v>337</v>
      </c>
      <c r="D106" s="351"/>
      <c r="E106" s="351"/>
      <c r="F106" s="351"/>
      <c r="G106" s="351"/>
      <c r="H106" s="351"/>
      <c r="I106" s="351"/>
      <c r="J106" s="351"/>
      <c r="K106" s="351"/>
      <c r="L106" s="351"/>
      <c r="M106" s="351"/>
      <c r="N106" s="351"/>
      <c r="O106" s="351"/>
      <c r="P106" s="351"/>
      <c r="Q106" s="351"/>
      <c r="R106" s="351"/>
      <c r="S106" s="351"/>
      <c r="T106" s="351"/>
      <c r="U106" s="351"/>
    </row>
    <row r="107" spans="1:21" ht="55.2" customHeight="1" x14ac:dyDescent="0.25">
      <c r="A107" s="25" t="s">
        <v>91</v>
      </c>
      <c r="B107" s="25"/>
      <c r="C107" s="351" t="s">
        <v>338</v>
      </c>
      <c r="D107" s="351"/>
      <c r="E107" s="351"/>
      <c r="F107" s="351"/>
      <c r="G107" s="351"/>
      <c r="H107" s="351"/>
      <c r="I107" s="351"/>
      <c r="J107" s="351"/>
      <c r="K107" s="351"/>
      <c r="L107" s="351"/>
      <c r="M107" s="351"/>
      <c r="N107" s="351"/>
      <c r="O107" s="351"/>
      <c r="P107" s="351"/>
      <c r="Q107" s="351"/>
      <c r="R107" s="351"/>
      <c r="S107" s="351"/>
      <c r="T107" s="351"/>
      <c r="U107" s="351"/>
    </row>
    <row r="108" spans="1:21" ht="93.9" customHeight="1" x14ac:dyDescent="0.25">
      <c r="A108" s="25" t="s">
        <v>92</v>
      </c>
      <c r="B108" s="25"/>
      <c r="C108" s="351" t="s">
        <v>339</v>
      </c>
      <c r="D108" s="351"/>
      <c r="E108" s="351"/>
      <c r="F108" s="351"/>
      <c r="G108" s="351"/>
      <c r="H108" s="351"/>
      <c r="I108" s="351"/>
      <c r="J108" s="351"/>
      <c r="K108" s="351"/>
      <c r="L108" s="351"/>
      <c r="M108" s="351"/>
      <c r="N108" s="351"/>
      <c r="O108" s="351"/>
      <c r="P108" s="351"/>
      <c r="Q108" s="351"/>
      <c r="R108" s="351"/>
      <c r="S108" s="351"/>
      <c r="T108" s="351"/>
      <c r="U108" s="351"/>
    </row>
    <row r="109" spans="1:21" ht="55.2" customHeight="1" x14ac:dyDescent="0.25">
      <c r="A109" s="25" t="s">
        <v>93</v>
      </c>
      <c r="B109" s="25"/>
      <c r="C109" s="351" t="s">
        <v>340</v>
      </c>
      <c r="D109" s="351"/>
      <c r="E109" s="351"/>
      <c r="F109" s="351"/>
      <c r="G109" s="351"/>
      <c r="H109" s="351"/>
      <c r="I109" s="351"/>
      <c r="J109" s="351"/>
      <c r="K109" s="351"/>
      <c r="L109" s="351"/>
      <c r="M109" s="351"/>
      <c r="N109" s="351"/>
      <c r="O109" s="351"/>
      <c r="P109" s="351"/>
      <c r="Q109" s="351"/>
      <c r="R109" s="351"/>
      <c r="S109" s="351"/>
      <c r="T109" s="351"/>
      <c r="U109" s="351"/>
    </row>
    <row r="110" spans="1:21" ht="16.5" customHeight="1" x14ac:dyDescent="0.25">
      <c r="A110" s="25" t="s">
        <v>94</v>
      </c>
      <c r="B110" s="25"/>
      <c r="C110" s="351" t="s">
        <v>165</v>
      </c>
      <c r="D110" s="351"/>
      <c r="E110" s="351"/>
      <c r="F110" s="351"/>
      <c r="G110" s="351"/>
      <c r="H110" s="351"/>
      <c r="I110" s="351"/>
      <c r="J110" s="351"/>
      <c r="K110" s="351"/>
      <c r="L110" s="351"/>
      <c r="M110" s="351"/>
      <c r="N110" s="351"/>
      <c r="O110" s="351"/>
      <c r="P110" s="351"/>
      <c r="Q110" s="351"/>
      <c r="R110" s="351"/>
      <c r="S110" s="351"/>
      <c r="T110" s="351"/>
      <c r="U110" s="351"/>
    </row>
    <row r="111" spans="1:21" ht="55.2" customHeight="1" x14ac:dyDescent="0.25">
      <c r="A111" s="25" t="s">
        <v>95</v>
      </c>
      <c r="B111" s="25"/>
      <c r="C111" s="351" t="s">
        <v>341</v>
      </c>
      <c r="D111" s="351"/>
      <c r="E111" s="351"/>
      <c r="F111" s="351"/>
      <c r="G111" s="351"/>
      <c r="H111" s="351"/>
      <c r="I111" s="351"/>
      <c r="J111" s="351"/>
      <c r="K111" s="351"/>
      <c r="L111" s="351"/>
      <c r="M111" s="351"/>
      <c r="N111" s="351"/>
      <c r="O111" s="351"/>
      <c r="P111" s="351"/>
      <c r="Q111" s="351"/>
      <c r="R111" s="351"/>
      <c r="S111" s="351"/>
      <c r="T111" s="351"/>
      <c r="U111" s="351"/>
    </row>
    <row r="112" spans="1:21" ht="68.099999999999994" customHeight="1" x14ac:dyDescent="0.25">
      <c r="A112" s="25" t="s">
        <v>96</v>
      </c>
      <c r="B112" s="25"/>
      <c r="C112" s="351" t="s">
        <v>342</v>
      </c>
      <c r="D112" s="351"/>
      <c r="E112" s="351"/>
      <c r="F112" s="351"/>
      <c r="G112" s="351"/>
      <c r="H112" s="351"/>
      <c r="I112" s="351"/>
      <c r="J112" s="351"/>
      <c r="K112" s="351"/>
      <c r="L112" s="351"/>
      <c r="M112" s="351"/>
      <c r="N112" s="351"/>
      <c r="O112" s="351"/>
      <c r="P112" s="351"/>
      <c r="Q112" s="351"/>
      <c r="R112" s="351"/>
      <c r="S112" s="351"/>
      <c r="T112" s="351"/>
      <c r="U112" s="351"/>
    </row>
    <row r="113" spans="1:21" ht="29.4" customHeight="1" x14ac:dyDescent="0.25">
      <c r="A113" s="25" t="s">
        <v>97</v>
      </c>
      <c r="B113" s="25"/>
      <c r="C113" s="351" t="s">
        <v>343</v>
      </c>
      <c r="D113" s="351"/>
      <c r="E113" s="351"/>
      <c r="F113" s="351"/>
      <c r="G113" s="351"/>
      <c r="H113" s="351"/>
      <c r="I113" s="351"/>
      <c r="J113" s="351"/>
      <c r="K113" s="351"/>
      <c r="L113" s="351"/>
      <c r="M113" s="351"/>
      <c r="N113" s="351"/>
      <c r="O113" s="351"/>
      <c r="P113" s="351"/>
      <c r="Q113" s="351"/>
      <c r="R113" s="351"/>
      <c r="S113" s="351"/>
      <c r="T113" s="351"/>
      <c r="U113" s="351"/>
    </row>
    <row r="114" spans="1:21" ht="42.45" customHeight="1" x14ac:dyDescent="0.25">
      <c r="A114" s="25" t="s">
        <v>98</v>
      </c>
      <c r="B114" s="25"/>
      <c r="C114" s="351" t="s">
        <v>344</v>
      </c>
      <c r="D114" s="351"/>
      <c r="E114" s="351"/>
      <c r="F114" s="351"/>
      <c r="G114" s="351"/>
      <c r="H114" s="351"/>
      <c r="I114" s="351"/>
      <c r="J114" s="351"/>
      <c r="K114" s="351"/>
      <c r="L114" s="351"/>
      <c r="M114" s="351"/>
      <c r="N114" s="351"/>
      <c r="O114" s="351"/>
      <c r="P114" s="351"/>
      <c r="Q114" s="351"/>
      <c r="R114" s="351"/>
      <c r="S114" s="351"/>
      <c r="T114" s="351"/>
      <c r="U114" s="351"/>
    </row>
    <row r="115" spans="1:21" ht="29.4" customHeight="1" x14ac:dyDescent="0.25">
      <c r="A115" s="25" t="s">
        <v>227</v>
      </c>
      <c r="B115" s="25"/>
      <c r="C115" s="351" t="s">
        <v>100</v>
      </c>
      <c r="D115" s="351"/>
      <c r="E115" s="351"/>
      <c r="F115" s="351"/>
      <c r="G115" s="351"/>
      <c r="H115" s="351"/>
      <c r="I115" s="351"/>
      <c r="J115" s="351"/>
      <c r="K115" s="351"/>
      <c r="L115" s="351"/>
      <c r="M115" s="351"/>
      <c r="N115" s="351"/>
      <c r="O115" s="351"/>
      <c r="P115" s="351"/>
      <c r="Q115" s="351"/>
      <c r="R115" s="351"/>
      <c r="S115" s="351"/>
      <c r="T115" s="351"/>
      <c r="U115" s="351"/>
    </row>
    <row r="116" spans="1:21" ht="4.5" customHeight="1" x14ac:dyDescent="0.25"/>
    <row r="117" spans="1:21" ht="29.4" customHeight="1" x14ac:dyDescent="0.25">
      <c r="A117" s="26" t="s">
        <v>112</v>
      </c>
      <c r="B117" s="25"/>
      <c r="C117" s="25"/>
      <c r="D117" s="25"/>
      <c r="E117" s="351" t="s">
        <v>345</v>
      </c>
      <c r="F117" s="351"/>
      <c r="G117" s="351"/>
      <c r="H117" s="351"/>
      <c r="I117" s="351"/>
      <c r="J117" s="351"/>
      <c r="K117" s="351"/>
      <c r="L117" s="351"/>
      <c r="M117" s="351"/>
      <c r="N117" s="351"/>
      <c r="O117" s="351"/>
      <c r="P117" s="351"/>
      <c r="Q117" s="351"/>
      <c r="R117" s="351"/>
      <c r="S117" s="351"/>
      <c r="T117" s="351"/>
      <c r="U117" s="351"/>
    </row>
  </sheetData>
  <mergeCells count="16">
    <mergeCell ref="E117:U117"/>
    <mergeCell ref="C111:U111"/>
    <mergeCell ref="C112:U112"/>
    <mergeCell ref="C113:U113"/>
    <mergeCell ref="C114:U114"/>
    <mergeCell ref="C115:U115"/>
    <mergeCell ref="C106:U106"/>
    <mergeCell ref="C107:U107"/>
    <mergeCell ref="C108:U108"/>
    <mergeCell ref="C109:U109"/>
    <mergeCell ref="C110:U110"/>
    <mergeCell ref="K1:U1"/>
    <mergeCell ref="C101:U101"/>
    <mergeCell ref="C103:U103"/>
    <mergeCell ref="C104:U104"/>
    <mergeCell ref="C105:U105"/>
  </mergeCells>
  <pageMargins left="0.7" right="0.7" top="0.75" bottom="0.75" header="0.3" footer="0.3"/>
  <pageSetup paperSize="9" fitToHeight="0" orientation="landscape" useFirstPageNumber="1" horizontalDpi="300" verticalDpi="300" r:id="rId1"/>
  <headerFooter scaleWithDoc="0" alignWithMargins="0">
    <oddHeader>&amp;C&amp;"Arial,Regular"&amp;8TABLE 18A.8</oddHeader>
    <oddFooter>&amp;L&amp;8&amp;G 
&amp;"Arial,Regular"REPORT ON
GOVERNMENT
SERVICES  202106&amp;C &amp;R&amp;8&amp;G&amp;"Arial,Regular" 
HOUSING
&amp;"Arial,Regular"PAGE &amp;"Arial,Bold"&amp;P&amp;"Arial,Regular" of TABLE 18A.8</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47</vt:i4>
      </vt:variant>
    </vt:vector>
  </HeadingPairs>
  <TitlesOfParts>
    <vt:vector size="95" baseType="lpstr">
      <vt:lpstr>Contents</vt:lpstr>
      <vt:lpstr>Table 18A.1</vt:lpstr>
      <vt:lpstr>Table 18A.2</vt:lpstr>
      <vt:lpstr>Table 18A.3</vt:lpstr>
      <vt:lpstr>Table 18A.4</vt:lpstr>
      <vt:lpstr>Table 18A.5</vt:lpstr>
      <vt:lpstr>Table 18A.6</vt:lpstr>
      <vt:lpstr>Table 18A.7</vt:lpstr>
      <vt:lpstr>Table 18A.8</vt:lpstr>
      <vt:lpstr>Table 18A.9</vt:lpstr>
      <vt:lpstr>Table 18A.10</vt:lpstr>
      <vt:lpstr>Table 18A.11</vt:lpstr>
      <vt:lpstr>Table 18A.12</vt:lpstr>
      <vt:lpstr>Table 18A.13</vt:lpstr>
      <vt:lpstr>Table 18A.14</vt:lpstr>
      <vt:lpstr>Table 18A.15</vt:lpstr>
      <vt:lpstr>Table 18A.16</vt:lpstr>
      <vt:lpstr>Table 18A.17</vt:lpstr>
      <vt:lpstr>Table 18A.18</vt:lpstr>
      <vt:lpstr>Table 18A.19</vt:lpstr>
      <vt:lpstr>Table 18A.20</vt:lpstr>
      <vt:lpstr>Table 18A.21</vt:lpstr>
      <vt:lpstr>Table 18A.22</vt:lpstr>
      <vt:lpstr>Table 18A.23</vt:lpstr>
      <vt:lpstr>Table 18A.24</vt:lpstr>
      <vt:lpstr>Table 18A.25</vt:lpstr>
      <vt:lpstr>Table 18A.26</vt:lpstr>
      <vt:lpstr>Table 18A.27</vt:lpstr>
      <vt:lpstr>Table 18A.28</vt:lpstr>
      <vt:lpstr>Table 18A.29</vt:lpstr>
      <vt:lpstr>Table 18A.30</vt:lpstr>
      <vt:lpstr>Table 18A.31</vt:lpstr>
      <vt:lpstr>Table 18A.32</vt:lpstr>
      <vt:lpstr>Table 18A.33</vt:lpstr>
      <vt:lpstr>Table 18A.34</vt:lpstr>
      <vt:lpstr>Table 18A.35</vt:lpstr>
      <vt:lpstr>Table 18A.36</vt:lpstr>
      <vt:lpstr>Table 18A.37</vt:lpstr>
      <vt:lpstr>Table 18A.38</vt:lpstr>
      <vt:lpstr>Table 18A.39</vt:lpstr>
      <vt:lpstr>Table 18A.40</vt:lpstr>
      <vt:lpstr>Table 18A.41</vt:lpstr>
      <vt:lpstr>Table 18A.42</vt:lpstr>
      <vt:lpstr>Table 18A.43</vt:lpstr>
      <vt:lpstr>Table 18A.44</vt:lpstr>
      <vt:lpstr>Table 18A.45</vt:lpstr>
      <vt:lpstr>Table 18A.46</vt:lpstr>
      <vt:lpstr>Table 18A.47</vt:lpstr>
      <vt:lpstr>'Table 18A.1'!Print_Titles</vt:lpstr>
      <vt:lpstr>'Table 18A.10'!Print_Titles</vt:lpstr>
      <vt:lpstr>'Table 18A.11'!Print_Titles</vt:lpstr>
      <vt:lpstr>'Table 18A.12'!Print_Titles</vt:lpstr>
      <vt:lpstr>'Table 18A.13'!Print_Titles</vt:lpstr>
      <vt:lpstr>'Table 18A.14'!Print_Titles</vt:lpstr>
      <vt:lpstr>'Table 18A.15'!Print_Titles</vt:lpstr>
      <vt:lpstr>'Table 18A.16'!Print_Titles</vt:lpstr>
      <vt:lpstr>'Table 18A.17'!Print_Titles</vt:lpstr>
      <vt:lpstr>'Table 18A.18'!Print_Titles</vt:lpstr>
      <vt:lpstr>'Table 18A.19'!Print_Titles</vt:lpstr>
      <vt:lpstr>'Table 18A.2'!Print_Titles</vt:lpstr>
      <vt:lpstr>'Table 18A.20'!Print_Titles</vt:lpstr>
      <vt:lpstr>'Table 18A.21'!Print_Titles</vt:lpstr>
      <vt:lpstr>'Table 18A.22'!Print_Titles</vt:lpstr>
      <vt:lpstr>'Table 18A.23'!Print_Titles</vt:lpstr>
      <vt:lpstr>'Table 18A.24'!Print_Titles</vt:lpstr>
      <vt:lpstr>'Table 18A.25'!Print_Titles</vt:lpstr>
      <vt:lpstr>'Table 18A.26'!Print_Titles</vt:lpstr>
      <vt:lpstr>'Table 18A.27'!Print_Titles</vt:lpstr>
      <vt:lpstr>'Table 18A.28'!Print_Titles</vt:lpstr>
      <vt:lpstr>'Table 18A.29'!Print_Titles</vt:lpstr>
      <vt:lpstr>'Table 18A.3'!Print_Titles</vt:lpstr>
      <vt:lpstr>'Table 18A.30'!Print_Titles</vt:lpstr>
      <vt:lpstr>'Table 18A.31'!Print_Titles</vt:lpstr>
      <vt:lpstr>'Table 18A.32'!Print_Titles</vt:lpstr>
      <vt:lpstr>'Table 18A.33'!Print_Titles</vt:lpstr>
      <vt:lpstr>'Table 18A.34'!Print_Titles</vt:lpstr>
      <vt:lpstr>'Table 18A.35'!Print_Titles</vt:lpstr>
      <vt:lpstr>'Table 18A.36'!Print_Titles</vt:lpstr>
      <vt:lpstr>'Table 18A.37'!Print_Titles</vt:lpstr>
      <vt:lpstr>'Table 18A.38'!Print_Titles</vt:lpstr>
      <vt:lpstr>'Table 18A.39'!Print_Titles</vt:lpstr>
      <vt:lpstr>'Table 18A.4'!Print_Titles</vt:lpstr>
      <vt:lpstr>'Table 18A.40'!Print_Titles</vt:lpstr>
      <vt:lpstr>'Table 18A.41'!Print_Titles</vt:lpstr>
      <vt:lpstr>'Table 18A.42'!Print_Titles</vt:lpstr>
      <vt:lpstr>'Table 18A.43'!Print_Titles</vt:lpstr>
      <vt:lpstr>'Table 18A.44'!Print_Titles</vt:lpstr>
      <vt:lpstr>'Table 18A.45'!Print_Titles</vt:lpstr>
      <vt:lpstr>'Table 18A.46'!Print_Titles</vt:lpstr>
      <vt:lpstr>'Table 18A.47'!Print_Titles</vt:lpstr>
      <vt:lpstr>'Table 18A.5'!Print_Titles</vt:lpstr>
      <vt:lpstr>'Table 18A.6'!Print_Titles</vt:lpstr>
      <vt:lpstr>'Table 18A.7'!Print_Titles</vt:lpstr>
      <vt:lpstr>'Table 18A.8'!Print_Titles</vt:lpstr>
      <vt:lpstr>'Table 18A.9'!Print_Titles</vt:lpstr>
    </vt:vector>
  </TitlesOfParts>
  <Company>Productivity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18 Housing data tables - Report on Government Services 202106</dc:title>
  <dc:creator>Steering Committee for the Review of Government Service Provision</dc:creator>
  <cp:lastModifiedBy>Munce, Melissa</cp:lastModifiedBy>
  <cp:lastPrinted>2021-05-19T05:37:05Z</cp:lastPrinted>
  <dcterms:created xsi:type="dcterms:W3CDTF">2021-05-05T11:01:02Z</dcterms:created>
  <dcterms:modified xsi:type="dcterms:W3CDTF">2021-05-24T02:44:01Z</dcterms:modified>
</cp:coreProperties>
</file>